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</sheets>
  <definedNames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<sst xmlns="http://schemas.openxmlformats.org/spreadsheetml/2006/main" count="643" uniqueCount="151">
  <si>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</si>
  <si>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</si>
  <si>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</si>
  <si>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</si>
  <si>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</si>
  <si>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</si>
  <si>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</si>
  <si>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</si>
  <si>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</si>
  <si>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</si>
  <si>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</si>
  <si>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</si>
  <si>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</si>
  <si>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</si>
  <si>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</si>
  <si>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</si>
  <si>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</si>
  <si>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</si>
  <si>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</si>
  <si>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</si>
  <si>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</si>
  <si>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</si>
  <si>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</si>
  <si>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</si>
  <si>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</si>
  <si>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</si>
  <si>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</si>
  <si>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</si>
  <si>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</si>
  <si>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</si>
  <si>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</si>
  <si>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</si>
  <si>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</si>
  <si>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</si>
  <si>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</si>
  <si>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</si>
  <si>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</si>
  <si>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</si>
  <si>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</si>
  <si>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</si>
  <si>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</si>
  <si>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</si>
  <si>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</si>
  <si>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</si>
  <si>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</si>
  <si>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</si>
  <si>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</si>
  <si>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</si>
  <si>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</si>
  <si>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</si>
  <si>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</si>
  <si>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</si>
  <si>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</si>
  <si>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</si>
  <si>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</si>
  <si>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</si>
  <si>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</si>
  <si>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</si>
  <si>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</si>
  <si>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</si>
  <si>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</si>
  <si>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</si>
  <si>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</si>
  <si>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</si>
  <si>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</si>
  <si>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</si>
  <si>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</si>
  <si>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</si>
  <si>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</si>
  <si>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</si>
  <si>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</si>
  <si>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</si>
  <si>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</si>
  <si>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</si>
  <si>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</si>
  <si>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</si>
  <si>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</si>
  <si>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</si>
  <si>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</si>
  <si>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</si>
  <si>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</si>
  <si>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</si>
  <si>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</si>
  <si>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</si>
  <si>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</si>
  <si>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</si>
  <si>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</si>
  <si>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</si>
  <si>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</si>
  <si>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</si>
  <si>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</si>
  <si>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</si>
  <si>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</si>
  <si>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</si>
  <si>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</si>
  <si>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</si>
  <si>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</si>
  <si>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</si>
  <si>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</si>
  <si>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</si>
  <si>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</si>
  <si>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</si>
  <si>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</si>
  <si>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</si>
  <si>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</si>
  <si>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</si>
  <si>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</si>
  <si>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</si>
  <si>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</si>
  <si>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</si>
  <si>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</si>
  <si>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</si>
  <si>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</si>
  <si>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</si>
  <si>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</si>
  <si>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</si>
  <si>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</si>
  <si>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</si>
  <si>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</si>
  <si>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</si>
  <si>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</si>
  <si>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</si>
  <si>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</si>
  <si>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</si>
  <si>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</si>
  <si>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</si>
  <si>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</si>
  <si>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</si>
  <si>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</si>
  <si>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</si>
  <si>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</si>
  <si>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</si>
  <si>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</si>
  <si>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</si>
  <si>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>Fungicide for rust would cost $4 plus application</t>
  </si>
  <si>
    <t>Fungicide for pasmo has shown good yield response</t>
  </si>
  <si>
    <t>seed treatment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</si>
  <si>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</si>
  <si>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</si>
  <si>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</si>
  <si>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</si>
  <si>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</si>
  <si>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</si>
  <si>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</si>
  <si>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Crop insurance is not available in this region for buckwheat</t>
  </si>
  <si>
    <t>Wheat midge &amp; cereal grain aphid insect. would be about $6 each</t>
  </si>
  <si>
    <t>Mkt Rev.</t>
  </si>
  <si>
    <t>per Acre</t>
  </si>
  <si>
    <t xml:space="preserve">Dir. Costs </t>
  </si>
  <si>
    <t>North Dakota 2019 Projected Crop Budgets - North East</t>
  </si>
  <si>
    <t>Malt price, feed quality price est. is $2.40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</si>
</sst>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Alignment="1" applyProtection="1">
      <alignment/>
      <protection locked="0"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28575</xdr:rowOff>
    </xdr:from>
    <xdr:to>
      <xdr:col>10</xdr:col>
      <xdr:colOff>180975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4" t="s">
        <v>149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5" t="s">
        <v>92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68" t="s">
        <v>93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94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95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96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97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140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141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98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68" t="s">
        <v>99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100</v>
      </c>
      <c r="B14" s="39"/>
      <c r="C14" s="39"/>
      <c r="D14" s="39"/>
      <c r="E14" s="39"/>
      <c r="F14" s="39"/>
      <c r="G14" s="39"/>
      <c r="H14" s="39"/>
    </row>
    <row r="15" spans="1:8" ht="12.75">
      <c r="A15" s="45" t="s">
        <v>139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101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102</v>
      </c>
      <c r="B17" s="39"/>
      <c r="C17" s="39"/>
      <c r="D17" s="39"/>
      <c r="E17" s="39"/>
      <c r="F17" s="39"/>
      <c r="G17" s="39"/>
      <c r="H17" s="39"/>
    </row>
    <row r="18" spans="1:8" ht="12.75">
      <c r="A18" s="45" t="s">
        <v>120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103</v>
      </c>
      <c r="B19" s="39"/>
      <c r="C19" s="39"/>
      <c r="E19" s="39"/>
      <c r="F19" s="39"/>
      <c r="G19" s="39"/>
      <c r="H19" s="39"/>
    </row>
    <row r="20" spans="1:8" ht="12.75">
      <c r="A20" s="17" t="s">
        <v>104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105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106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68" t="s">
        <v>107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108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109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110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111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112</v>
      </c>
      <c r="B30" s="37"/>
      <c r="C30" s="37"/>
      <c r="D30" s="37"/>
      <c r="E30" s="37"/>
      <c r="F30" s="37"/>
      <c r="G30" s="37"/>
      <c r="H30" s="37"/>
    </row>
    <row r="31" spans="1:1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1" t="s">
        <v>30</v>
      </c>
    </row>
    <row r="2" spans="1:3" ht="12.75">
      <c r="A2" t="s">
        <v>29</v>
      </c>
      <c r="B2" s="9">
        <v>1100</v>
      </c>
      <c r="C2" s="69"/>
    </row>
    <row r="3" spans="1:3" ht="12.75">
      <c r="A3" t="s">
        <v>133</v>
      </c>
      <c r="B3" s="10">
        <v>0.229</v>
      </c>
      <c r="C3" s="69"/>
    </row>
    <row r="4" spans="1:3" ht="12.75">
      <c r="A4" t="s">
        <v>28</v>
      </c>
      <c r="B4">
        <f>B2*B3</f>
        <v>251.9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51.3</v>
      </c>
      <c r="C7" s="72"/>
    </row>
    <row r="8" spans="1:3" ht="12.75">
      <c r="A8" s="1" t="s">
        <v>9</v>
      </c>
      <c r="B8" s="11">
        <v>29.9</v>
      </c>
      <c r="C8" s="69"/>
    </row>
    <row r="9" spans="1:3" ht="12.75">
      <c r="A9" s="1" t="s">
        <v>24</v>
      </c>
      <c r="B9" s="11">
        <v>0</v>
      </c>
      <c r="C9" s="69" t="s">
        <v>134</v>
      </c>
    </row>
    <row r="10" spans="1:3" ht="12.75">
      <c r="A10" s="1" t="s">
        <v>10</v>
      </c>
      <c r="B10" s="11">
        <v>10</v>
      </c>
      <c r="C10" s="69" t="s">
        <v>127</v>
      </c>
    </row>
    <row r="11" spans="1:3" ht="12.75">
      <c r="A11" s="1" t="s">
        <v>12</v>
      </c>
      <c r="B11" s="11">
        <v>26.49</v>
      </c>
      <c r="C11" s="69"/>
    </row>
    <row r="12" spans="1:3" ht="12.75">
      <c r="A12" s="1" t="s">
        <v>11</v>
      </c>
      <c r="B12" s="11">
        <v>20.2</v>
      </c>
      <c r="C12" s="69"/>
    </row>
    <row r="13" spans="1:3" ht="12.75">
      <c r="A13" s="1" t="s">
        <v>13</v>
      </c>
      <c r="B13" s="11">
        <v>14.12</v>
      </c>
      <c r="C13" s="69"/>
    </row>
    <row r="14" spans="1:3" ht="12.75">
      <c r="A14" s="1" t="s">
        <v>14</v>
      </c>
      <c r="B14" s="11">
        <v>19.61</v>
      </c>
      <c r="C14" s="69"/>
    </row>
    <row r="15" spans="1:3" ht="12.75">
      <c r="A15" s="1" t="s">
        <v>15</v>
      </c>
      <c r="B15" s="11">
        <v>3.3</v>
      </c>
      <c r="C15" s="69"/>
    </row>
    <row r="16" spans="1:3" ht="12.75">
      <c r="A16" s="1" t="s">
        <v>16</v>
      </c>
      <c r="B16" s="11">
        <v>17.5</v>
      </c>
      <c r="C16" s="69" t="s">
        <v>132</v>
      </c>
    </row>
    <row r="17" spans="1:3" ht="12.75">
      <c r="A17" s="1" t="s">
        <v>17</v>
      </c>
      <c r="B17" s="12">
        <v>5.63</v>
      </c>
      <c r="C17" s="69"/>
    </row>
    <row r="18" spans="1:3" ht="12.75">
      <c r="A18" t="s">
        <v>2</v>
      </c>
      <c r="B18" s="2">
        <f>SUM(B7:B17)</f>
        <v>198.05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8.86</v>
      </c>
      <c r="C21" s="69"/>
    </row>
    <row r="22" spans="1:3" ht="12.75">
      <c r="A22" s="1" t="s">
        <v>19</v>
      </c>
      <c r="B22" s="7">
        <v>24.18</v>
      </c>
      <c r="C22" s="69"/>
    </row>
    <row r="23" spans="1:3" ht="12.75">
      <c r="A23" s="1" t="s">
        <v>20</v>
      </c>
      <c r="B23" s="7">
        <v>15.01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105.05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303.1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-51.20000000000002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0.18004545454545456</v>
      </c>
      <c r="C32" s="69"/>
    </row>
    <row r="33" spans="1:3" ht="12.75">
      <c r="A33" t="s">
        <v>23</v>
      </c>
      <c r="B33" s="13">
        <f>B25/B2</f>
        <v>0.0955</v>
      </c>
      <c r="C33" s="69"/>
    </row>
    <row r="34" spans="1:3" ht="12.75">
      <c r="A34" t="s">
        <v>27</v>
      </c>
      <c r="B34" s="13">
        <f>B27/B2</f>
        <v>0.2755454545454546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1" t="s">
        <v>30</v>
      </c>
    </row>
    <row r="2" spans="1:3" ht="12.75">
      <c r="A2" t="s">
        <v>29</v>
      </c>
      <c r="B2" s="9">
        <v>2000</v>
      </c>
      <c r="C2" s="69"/>
    </row>
    <row r="3" spans="1:3" ht="12.75">
      <c r="A3" t="s">
        <v>133</v>
      </c>
      <c r="B3" s="12">
        <v>0.16</v>
      </c>
      <c r="C3" s="69"/>
    </row>
    <row r="4" spans="1:3" ht="12.75">
      <c r="A4" t="s">
        <v>28</v>
      </c>
      <c r="B4" s="2">
        <f>B2*B3</f>
        <v>320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57.5</v>
      </c>
      <c r="C7" s="69"/>
    </row>
    <row r="8" spans="1:3" ht="12.75">
      <c r="A8" s="1" t="s">
        <v>9</v>
      </c>
      <c r="B8" s="11">
        <v>23.1</v>
      </c>
      <c r="C8" s="69"/>
    </row>
    <row r="9" spans="1:3" ht="12.75">
      <c r="A9" s="1" t="s">
        <v>24</v>
      </c>
      <c r="B9" s="11">
        <v>0</v>
      </c>
      <c r="C9" s="69" t="s">
        <v>128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92.62</v>
      </c>
      <c r="C11" s="69"/>
    </row>
    <row r="12" spans="1:3" ht="12.75">
      <c r="A12" s="1" t="s">
        <v>11</v>
      </c>
      <c r="B12" s="11">
        <v>11.9</v>
      </c>
      <c r="C12" s="69"/>
    </row>
    <row r="13" spans="1:3" ht="12.75">
      <c r="A13" s="1" t="s">
        <v>13</v>
      </c>
      <c r="B13" s="11">
        <v>14.26</v>
      </c>
      <c r="C13" s="69"/>
    </row>
    <row r="14" spans="1:3" ht="12.75">
      <c r="A14" s="1" t="s">
        <v>14</v>
      </c>
      <c r="B14" s="11">
        <v>19.82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6.46</v>
      </c>
      <c r="C17" s="69"/>
    </row>
    <row r="18" spans="1:3" ht="12.75">
      <c r="A18" t="s">
        <v>2</v>
      </c>
      <c r="B18" s="2">
        <f>SUM(B7:B17)</f>
        <v>227.16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8.48</v>
      </c>
      <c r="C21" s="69"/>
    </row>
    <row r="22" spans="1:3" ht="12.75">
      <c r="A22" s="1" t="s">
        <v>19</v>
      </c>
      <c r="B22" s="7">
        <v>23.86</v>
      </c>
      <c r="C22" s="69"/>
    </row>
    <row r="23" spans="1:3" ht="12.75">
      <c r="A23" s="1" t="s">
        <v>20</v>
      </c>
      <c r="B23" s="7">
        <v>13.64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102.98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330.14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-10.139999999999986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0.11358</v>
      </c>
      <c r="C32" s="69"/>
    </row>
    <row r="33" spans="1:3" ht="12.75">
      <c r="A33" t="s">
        <v>23</v>
      </c>
      <c r="B33" s="13">
        <f>B25/B2</f>
        <v>0.05149</v>
      </c>
      <c r="C33" s="69"/>
    </row>
    <row r="34" spans="1:3" ht="12.75">
      <c r="A34" t="s">
        <v>27</v>
      </c>
      <c r="B34" s="13">
        <f>B27/B2</f>
        <v>0.16507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1" t="s">
        <v>30</v>
      </c>
    </row>
    <row r="2" spans="1:3" ht="12.75">
      <c r="A2" t="s">
        <v>29</v>
      </c>
      <c r="B2" s="9">
        <v>24</v>
      </c>
      <c r="C2" s="69"/>
    </row>
    <row r="3" spans="1:3" ht="12.75">
      <c r="A3" t="s">
        <v>133</v>
      </c>
      <c r="B3" s="10">
        <v>9.57</v>
      </c>
      <c r="C3" s="69"/>
    </row>
    <row r="4" spans="1:3" ht="12.75">
      <c r="A4" t="s">
        <v>28</v>
      </c>
      <c r="B4">
        <f>B2*B3</f>
        <v>229.68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16</v>
      </c>
      <c r="C7" s="69"/>
    </row>
    <row r="8" spans="1:3" ht="12.75">
      <c r="A8" s="1" t="s">
        <v>9</v>
      </c>
      <c r="B8" s="11">
        <v>24.7</v>
      </c>
      <c r="C8" s="69"/>
    </row>
    <row r="9" spans="1:3" ht="12.75">
      <c r="A9" s="1" t="s">
        <v>24</v>
      </c>
      <c r="B9" s="11">
        <v>0</v>
      </c>
      <c r="C9" s="69" t="s">
        <v>135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37.2</v>
      </c>
      <c r="C11" s="69"/>
    </row>
    <row r="12" spans="1:3" ht="12.75">
      <c r="A12" s="1" t="s">
        <v>11</v>
      </c>
      <c r="B12" s="11">
        <v>11.6</v>
      </c>
      <c r="C12" s="69"/>
    </row>
    <row r="13" spans="1:3" ht="12.75">
      <c r="A13" s="1" t="s">
        <v>13</v>
      </c>
      <c r="B13" s="11">
        <v>13.88</v>
      </c>
      <c r="C13" s="69"/>
    </row>
    <row r="14" spans="1:3" ht="12.75">
      <c r="A14" s="1" t="s">
        <v>14</v>
      </c>
      <c r="B14" s="11">
        <v>20.48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3.67</v>
      </c>
      <c r="C17" s="69"/>
    </row>
    <row r="18" spans="1:3" ht="12.75">
      <c r="A18" t="s">
        <v>2</v>
      </c>
      <c r="B18" s="2">
        <f>SUM(B7:B17)</f>
        <v>129.03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8.5</v>
      </c>
      <c r="C21" s="69"/>
    </row>
    <row r="22" spans="1:3" ht="12.75">
      <c r="A22" s="1" t="s">
        <v>19</v>
      </c>
      <c r="B22" s="7">
        <v>23.92</v>
      </c>
      <c r="C22" s="69"/>
    </row>
    <row r="23" spans="1:3" ht="12.75">
      <c r="A23" s="1" t="s">
        <v>20</v>
      </c>
      <c r="B23" s="7">
        <v>14.16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103.58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232.61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-2.930000000000007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5.37625</v>
      </c>
      <c r="C32" s="69"/>
    </row>
    <row r="33" spans="1:3" ht="12.75">
      <c r="A33" t="s">
        <v>23</v>
      </c>
      <c r="B33" s="2">
        <f>B25/B2</f>
        <v>4.315833333333333</v>
      </c>
      <c r="C33" s="69"/>
    </row>
    <row r="34" spans="1:3" ht="12.75">
      <c r="A34" t="s">
        <v>27</v>
      </c>
      <c r="B34" s="2">
        <f>B27/B2</f>
        <v>9.692083333333334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1" t="s">
        <v>30</v>
      </c>
    </row>
    <row r="2" spans="1:3" ht="12.75">
      <c r="A2" t="s">
        <v>29</v>
      </c>
      <c r="B2" s="9">
        <v>36</v>
      </c>
      <c r="C2" s="69"/>
    </row>
    <row r="3" spans="1:3" ht="12.75">
      <c r="A3" t="s">
        <v>133</v>
      </c>
      <c r="B3" s="12">
        <v>6</v>
      </c>
      <c r="C3" s="72"/>
    </row>
    <row r="4" spans="1:3" ht="12.75">
      <c r="A4" t="s">
        <v>28</v>
      </c>
      <c r="B4" s="2">
        <f>B2*B3</f>
        <v>216</v>
      </c>
      <c r="C4" s="72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42</v>
      </c>
      <c r="C7" s="69"/>
    </row>
    <row r="8" spans="1:3" ht="12.75">
      <c r="A8" s="1" t="s">
        <v>9</v>
      </c>
      <c r="B8" s="11">
        <v>32.3</v>
      </c>
      <c r="C8" s="69"/>
    </row>
    <row r="9" spans="1:3" ht="12.75">
      <c r="A9" s="1" t="s">
        <v>24</v>
      </c>
      <c r="B9" s="11">
        <v>1.5</v>
      </c>
      <c r="C9" s="69" t="s">
        <v>136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13.27</v>
      </c>
      <c r="C11" s="69"/>
    </row>
    <row r="12" spans="1:3" ht="12.75">
      <c r="A12" s="1" t="s">
        <v>11</v>
      </c>
      <c r="B12" s="11">
        <v>8.3</v>
      </c>
      <c r="C12" s="69"/>
    </row>
    <row r="13" spans="1:3" ht="12.75">
      <c r="A13" s="1" t="s">
        <v>13</v>
      </c>
      <c r="B13" s="11">
        <v>14.46</v>
      </c>
      <c r="C13" s="69"/>
    </row>
    <row r="14" spans="1:3" ht="12.75">
      <c r="A14" s="1" t="s">
        <v>14</v>
      </c>
      <c r="B14" s="11">
        <v>21.06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9.5</v>
      </c>
      <c r="C16" s="69" t="s">
        <v>137</v>
      </c>
    </row>
    <row r="17" spans="1:3" ht="12.75">
      <c r="A17" s="1" t="s">
        <v>17</v>
      </c>
      <c r="B17" s="12">
        <v>4.16</v>
      </c>
      <c r="C17" s="69"/>
    </row>
    <row r="18" spans="1:3" ht="12.75">
      <c r="A18" t="s">
        <v>2</v>
      </c>
      <c r="B18" s="2">
        <f>SUM(B7:B17)</f>
        <v>146.54999999999998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8.71</v>
      </c>
      <c r="C21" s="69"/>
    </row>
    <row r="22" spans="1:3" ht="12.75">
      <c r="A22" s="1" t="s">
        <v>19</v>
      </c>
      <c r="B22" s="7">
        <v>25.19</v>
      </c>
      <c r="C22" s="69"/>
    </row>
    <row r="23" spans="1:3" ht="12.75">
      <c r="A23" s="1" t="s">
        <v>20</v>
      </c>
      <c r="B23" s="7">
        <v>14.48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105.38000000000001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251.93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-35.93000000000001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4.070833333333333</v>
      </c>
      <c r="C32" s="69"/>
    </row>
    <row r="33" spans="1:3" ht="12.75">
      <c r="A33" t="s">
        <v>23</v>
      </c>
      <c r="B33" s="2">
        <f>B25/B2</f>
        <v>2.9272222222222224</v>
      </c>
      <c r="C33" s="69"/>
    </row>
    <row r="34" spans="1:3" ht="12.75">
      <c r="A34" t="s">
        <v>27</v>
      </c>
      <c r="B34" s="2">
        <f>B27/B2</f>
        <v>6.998055555555556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1" t="s">
        <v>30</v>
      </c>
    </row>
    <row r="2" spans="1:3" ht="12.75">
      <c r="A2" t="s">
        <v>29</v>
      </c>
      <c r="B2" s="9">
        <v>80</v>
      </c>
      <c r="C2" s="69"/>
    </row>
    <row r="3" spans="1:3" ht="12.75">
      <c r="A3" t="s">
        <v>133</v>
      </c>
      <c r="B3" s="12">
        <v>2.2</v>
      </c>
      <c r="C3" s="69"/>
    </row>
    <row r="4" spans="1:3" ht="12.75">
      <c r="A4" t="s">
        <v>28</v>
      </c>
      <c r="B4" s="2">
        <f>B2*B3</f>
        <v>176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13</v>
      </c>
      <c r="C7" s="69"/>
    </row>
    <row r="8" spans="1:3" ht="12.75">
      <c r="A8" s="1" t="s">
        <v>9</v>
      </c>
      <c r="B8" s="11">
        <v>5.4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63.43</v>
      </c>
      <c r="C11" s="69"/>
    </row>
    <row r="12" spans="1:3" ht="12.75">
      <c r="A12" s="1" t="s">
        <v>11</v>
      </c>
      <c r="B12" s="11">
        <v>12</v>
      </c>
      <c r="C12" s="69"/>
    </row>
    <row r="13" spans="1:3" ht="12.75">
      <c r="A13" s="1" t="s">
        <v>13</v>
      </c>
      <c r="B13" s="11">
        <v>16.96</v>
      </c>
      <c r="C13" s="69"/>
    </row>
    <row r="14" spans="1:3" ht="12.75">
      <c r="A14" s="1" t="s">
        <v>14</v>
      </c>
      <c r="B14" s="11">
        <v>21.64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3.92</v>
      </c>
      <c r="C17" s="69"/>
    </row>
    <row r="18" spans="1:3" ht="12.75">
      <c r="A18" t="s">
        <v>2</v>
      </c>
      <c r="B18" s="2">
        <f>SUM(B7:B17)</f>
        <v>137.85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9.51</v>
      </c>
      <c r="C21" s="69"/>
    </row>
    <row r="22" spans="1:3" ht="12.75">
      <c r="A22" s="1" t="s">
        <v>19</v>
      </c>
      <c r="B22" s="7">
        <v>26.35</v>
      </c>
      <c r="C22" s="69"/>
    </row>
    <row r="23" spans="1:3" ht="12.75">
      <c r="A23" s="1" t="s">
        <v>20</v>
      </c>
      <c r="B23" s="7">
        <v>15.6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108.46000000000001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246.31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-70.31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1.723125</v>
      </c>
      <c r="C32" s="69"/>
    </row>
    <row r="33" spans="1:3" ht="12.75">
      <c r="A33" t="s">
        <v>23</v>
      </c>
      <c r="B33" s="2">
        <f>B25/B2</f>
        <v>1.35575</v>
      </c>
      <c r="C33" s="69"/>
    </row>
    <row r="34" spans="1:3" ht="12.75">
      <c r="A34" t="s">
        <v>27</v>
      </c>
      <c r="B34" s="2">
        <f>B27/B2</f>
        <v>3.078875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1" t="s">
        <v>30</v>
      </c>
    </row>
    <row r="2" spans="1:3" ht="12.75">
      <c r="A2" t="s">
        <v>29</v>
      </c>
      <c r="B2" s="9">
        <v>900</v>
      </c>
      <c r="C2" s="69"/>
    </row>
    <row r="3" spans="1:3" ht="12.75">
      <c r="A3" t="s">
        <v>133</v>
      </c>
      <c r="B3" s="73">
        <v>0.32</v>
      </c>
      <c r="C3" s="69"/>
    </row>
    <row r="4" spans="1:3" ht="12.75">
      <c r="A4" t="s">
        <v>28</v>
      </c>
      <c r="B4" s="2">
        <f>B2*B3</f>
        <v>288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25.2</v>
      </c>
      <c r="C7" s="69"/>
    </row>
    <row r="8" spans="1:3" ht="12.75">
      <c r="A8" s="1" t="s">
        <v>9</v>
      </c>
      <c r="B8" s="11">
        <v>14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6</v>
      </c>
      <c r="C10" s="69" t="s">
        <v>129</v>
      </c>
    </row>
    <row r="11" spans="1:3" ht="12.75">
      <c r="A11" s="1" t="s">
        <v>12</v>
      </c>
      <c r="B11" s="11">
        <v>31.38</v>
      </c>
      <c r="C11" s="69"/>
    </row>
    <row r="12" spans="1:3" ht="12.75">
      <c r="A12" s="1" t="s">
        <v>11</v>
      </c>
      <c r="B12" s="11">
        <v>25.1</v>
      </c>
      <c r="C12" s="69"/>
    </row>
    <row r="13" spans="1:3" ht="12.75">
      <c r="A13" s="1" t="s">
        <v>13</v>
      </c>
      <c r="B13" s="11">
        <v>13.2</v>
      </c>
      <c r="C13" s="69"/>
    </row>
    <row r="14" spans="1:3" ht="12.75">
      <c r="A14" s="1" t="s">
        <v>14</v>
      </c>
      <c r="B14" s="11">
        <v>19.48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3.97</v>
      </c>
      <c r="C17" s="69"/>
    </row>
    <row r="18" spans="1:3" ht="12.75">
      <c r="A18" t="s">
        <v>2</v>
      </c>
      <c r="B18" s="2">
        <f>SUM(B7:B17)</f>
        <v>139.83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8.26</v>
      </c>
      <c r="C21" s="69"/>
    </row>
    <row r="22" spans="1:3" ht="12.75">
      <c r="A22" s="1" t="s">
        <v>19</v>
      </c>
      <c r="B22" s="7">
        <v>22.61</v>
      </c>
      <c r="C22" s="69"/>
    </row>
    <row r="23" spans="1:3" ht="12.75">
      <c r="A23" s="1" t="s">
        <v>20</v>
      </c>
      <c r="B23" s="7">
        <v>13.64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101.50999999999999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241.34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46.66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0.15536666666666668</v>
      </c>
      <c r="C32" s="69"/>
    </row>
    <row r="33" spans="1:3" ht="12.75">
      <c r="A33" t="s">
        <v>23</v>
      </c>
      <c r="B33" s="13">
        <f>B25/B2</f>
        <v>0.11278888888888888</v>
      </c>
      <c r="C33" s="69"/>
    </row>
    <row r="34" spans="1:3" ht="12.75">
      <c r="A34" t="s">
        <v>27</v>
      </c>
      <c r="B34" s="13">
        <f>B27/B2</f>
        <v>0.26815555555555554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1" t="s">
        <v>30</v>
      </c>
    </row>
    <row r="2" spans="1:3" ht="12.75">
      <c r="A2" t="s">
        <v>29</v>
      </c>
      <c r="B2" s="9">
        <v>950</v>
      </c>
      <c r="C2" s="69"/>
    </row>
    <row r="3" spans="1:3" ht="12.75">
      <c r="A3" t="s">
        <v>133</v>
      </c>
      <c r="B3" s="10">
        <v>0.186</v>
      </c>
      <c r="C3" s="69"/>
    </row>
    <row r="4" spans="1:3" ht="12.75">
      <c r="A4" t="s">
        <v>28</v>
      </c>
      <c r="B4" s="2">
        <f>B2*B3</f>
        <v>176.7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20</v>
      </c>
      <c r="C7" s="69"/>
    </row>
    <row r="8" spans="1:3" ht="12.75">
      <c r="A8" s="1" t="s">
        <v>9</v>
      </c>
      <c r="B8" s="11">
        <v>11.8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20.53</v>
      </c>
      <c r="C11" s="69"/>
    </row>
    <row r="12" spans="1:3" ht="12.75">
      <c r="A12" s="1" t="s">
        <v>11</v>
      </c>
      <c r="B12" s="11">
        <v>0</v>
      </c>
      <c r="C12" s="69" t="s">
        <v>144</v>
      </c>
    </row>
    <row r="13" spans="1:3" ht="12.75">
      <c r="A13" s="1" t="s">
        <v>13</v>
      </c>
      <c r="B13" s="11">
        <v>15.29</v>
      </c>
      <c r="C13" s="69"/>
    </row>
    <row r="14" spans="1:3" ht="12.75">
      <c r="A14" s="1" t="s">
        <v>14</v>
      </c>
      <c r="B14" s="11">
        <v>21.36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2.65</v>
      </c>
      <c r="C17" s="69"/>
    </row>
    <row r="18" spans="1:3" ht="12.75">
      <c r="A18" t="s">
        <v>2</v>
      </c>
      <c r="B18" s="2">
        <f>SUM(B7:B17)</f>
        <v>93.13000000000001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8.73</v>
      </c>
      <c r="C21" s="69"/>
    </row>
    <row r="22" spans="1:3" ht="12.75">
      <c r="A22" s="1" t="s">
        <v>19</v>
      </c>
      <c r="B22" s="7">
        <v>24.5</v>
      </c>
      <c r="C22" s="69"/>
    </row>
    <row r="23" spans="1:3" ht="12.75">
      <c r="A23" s="1" t="s">
        <v>20</v>
      </c>
      <c r="B23" s="7">
        <v>15.05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105.28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198.41000000000003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-21.710000000000036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0.09803157894736843</v>
      </c>
      <c r="C32" s="69"/>
    </row>
    <row r="33" spans="1:3" ht="12.75">
      <c r="A33" t="s">
        <v>23</v>
      </c>
      <c r="B33" s="13">
        <f>B25/B2</f>
        <v>0.11082105263157895</v>
      </c>
      <c r="C33" s="69"/>
    </row>
    <row r="34" spans="1:3" ht="12.75">
      <c r="A34" t="s">
        <v>27</v>
      </c>
      <c r="B34" s="13">
        <f>B27/B2</f>
        <v>0.2088526315789474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1" t="s">
        <v>30</v>
      </c>
    </row>
    <row r="2" spans="1:3" ht="12.75">
      <c r="A2" t="s">
        <v>29</v>
      </c>
      <c r="B2" s="9">
        <v>1600</v>
      </c>
      <c r="C2" s="69"/>
    </row>
    <row r="3" spans="1:3" ht="12.75">
      <c r="A3" t="s">
        <v>133</v>
      </c>
      <c r="B3" s="10">
        <v>0.07</v>
      </c>
      <c r="C3" s="69"/>
    </row>
    <row r="4" spans="1:3" ht="12.75">
      <c r="A4" t="s">
        <v>28</v>
      </c>
      <c r="B4" s="2">
        <f>B2*B3</f>
        <v>112.00000000000001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7</v>
      </c>
      <c r="C7" s="69"/>
    </row>
    <row r="8" spans="1:3" ht="12.75">
      <c r="A8" s="1" t="s">
        <v>9</v>
      </c>
      <c r="B8" s="11">
        <v>3.4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27.8</v>
      </c>
      <c r="C11" s="69"/>
    </row>
    <row r="12" spans="1:3" ht="12.75">
      <c r="A12" s="1" t="s">
        <v>11</v>
      </c>
      <c r="B12" s="11">
        <v>0</v>
      </c>
      <c r="C12" s="69"/>
    </row>
    <row r="13" spans="1:3" ht="12.75">
      <c r="A13" s="1" t="s">
        <v>13</v>
      </c>
      <c r="B13" s="11">
        <v>14.63</v>
      </c>
      <c r="C13" s="69"/>
    </row>
    <row r="14" spans="1:3" ht="12.75">
      <c r="A14" s="1" t="s">
        <v>14</v>
      </c>
      <c r="B14" s="11">
        <v>20.28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2.18</v>
      </c>
      <c r="C17" s="69"/>
    </row>
    <row r="18" spans="1:3" ht="12.75">
      <c r="A18" t="s">
        <v>2</v>
      </c>
      <c r="B18" s="2">
        <f>SUM(B7:B17)</f>
        <v>76.79000000000002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8.61</v>
      </c>
      <c r="C21" s="69"/>
    </row>
    <row r="22" spans="1:3" ht="12.75">
      <c r="A22" s="1" t="s">
        <v>19</v>
      </c>
      <c r="B22" s="7">
        <v>23.84</v>
      </c>
      <c r="C22" s="69"/>
    </row>
    <row r="23" spans="1:3" ht="12.75">
      <c r="A23" s="1" t="s">
        <v>20</v>
      </c>
      <c r="B23" s="7">
        <v>14.28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103.73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180.52000000000004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-68.52000000000002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13">
        <f>B18/B2</f>
        <v>0.047993750000000016</v>
      </c>
      <c r="C32" s="69"/>
    </row>
    <row r="33" spans="1:3" ht="12.75">
      <c r="A33" t="s">
        <v>23</v>
      </c>
      <c r="B33" s="13">
        <f>B25/B2</f>
        <v>0.06483125</v>
      </c>
      <c r="C33" s="69"/>
    </row>
    <row r="34" spans="1:3" ht="12.75">
      <c r="A34" t="s">
        <v>27</v>
      </c>
      <c r="B34" s="13">
        <f>B27/B2</f>
        <v>0.11282500000000002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1" t="s">
        <v>30</v>
      </c>
    </row>
    <row r="2" spans="1:3" ht="12.75">
      <c r="A2" t="s">
        <v>29</v>
      </c>
      <c r="B2" s="9">
        <v>55</v>
      </c>
      <c r="C2" s="69"/>
    </row>
    <row r="3" spans="1:3" ht="12.75">
      <c r="A3" t="s">
        <v>133</v>
      </c>
      <c r="B3" s="10">
        <v>4.81</v>
      </c>
      <c r="C3" s="69"/>
    </row>
    <row r="4" spans="1:3" ht="12.75">
      <c r="A4" t="s">
        <v>28</v>
      </c>
      <c r="B4">
        <f>B2*B3</f>
        <v>264.54999999999995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11.4</v>
      </c>
      <c r="C7" s="69"/>
    </row>
    <row r="8" spans="1:3" ht="12.75">
      <c r="A8" s="1" t="s">
        <v>9</v>
      </c>
      <c r="B8" s="11">
        <v>24.5</v>
      </c>
      <c r="C8" s="69"/>
    </row>
    <row r="9" spans="1:3" ht="12.75">
      <c r="A9" s="1" t="s">
        <v>24</v>
      </c>
      <c r="B9" s="11">
        <v>9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85.06</v>
      </c>
      <c r="C11" s="69"/>
    </row>
    <row r="12" spans="1:3" ht="12.75">
      <c r="A12" s="1" t="s">
        <v>11</v>
      </c>
      <c r="B12" s="11">
        <v>9</v>
      </c>
      <c r="C12" s="69"/>
    </row>
    <row r="13" spans="1:3" ht="12.75">
      <c r="A13" s="1" t="s">
        <v>13</v>
      </c>
      <c r="B13" s="11">
        <v>11.55</v>
      </c>
      <c r="C13" s="69"/>
    </row>
    <row r="14" spans="1:3" ht="12.75">
      <c r="A14" s="1" t="s">
        <v>14</v>
      </c>
      <c r="B14" s="11">
        <v>17.21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8</v>
      </c>
      <c r="C16" s="69"/>
    </row>
    <row r="17" spans="1:3" ht="12.75">
      <c r="A17" s="1" t="s">
        <v>17</v>
      </c>
      <c r="B17" s="12">
        <v>5.14</v>
      </c>
      <c r="C17" s="69"/>
    </row>
    <row r="18" spans="1:3" ht="12.75">
      <c r="A18" t="s">
        <v>2</v>
      </c>
      <c r="B18" s="2">
        <f>SUM(B7:B17)</f>
        <v>180.86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7.87</v>
      </c>
      <c r="C21" s="69"/>
    </row>
    <row r="22" spans="1:3" ht="12.75">
      <c r="A22" s="1" t="s">
        <v>19</v>
      </c>
      <c r="B22" s="7">
        <v>19.89</v>
      </c>
      <c r="C22" s="69"/>
    </row>
    <row r="23" spans="1:3" ht="12.75">
      <c r="A23" s="1" t="s">
        <v>20</v>
      </c>
      <c r="B23" s="7">
        <v>11.02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95.78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276.64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-12.090000000000032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3.288363636363637</v>
      </c>
      <c r="C32" s="69"/>
    </row>
    <row r="33" spans="1:3" ht="12.75">
      <c r="A33" t="s">
        <v>23</v>
      </c>
      <c r="B33" s="2">
        <f>B25/B2</f>
        <v>1.7414545454545454</v>
      </c>
      <c r="C33" s="69"/>
    </row>
    <row r="34" spans="1:3" ht="12.75">
      <c r="A34" t="s">
        <v>27</v>
      </c>
      <c r="B34" s="2">
        <f>B27/B2</f>
        <v>5.0298181818181815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6"/>
      <c r="B1" s="47" t="s">
        <v>146</v>
      </c>
      <c r="C1" s="47" t="s">
        <v>114</v>
      </c>
      <c r="D1" s="47" t="s">
        <v>113</v>
      </c>
      <c r="E1" s="66" t="s">
        <v>71</v>
      </c>
      <c r="F1" s="47" t="s">
        <v>66</v>
      </c>
      <c r="G1" s="47" t="s">
        <v>66</v>
      </c>
      <c r="H1" s="48" t="s">
        <v>66</v>
      </c>
    </row>
    <row r="2" spans="1:8" ht="12.75">
      <c r="A2" s="49" t="s">
        <v>63</v>
      </c>
      <c r="B2" s="15" t="s">
        <v>147</v>
      </c>
      <c r="C2" s="15" t="s">
        <v>147</v>
      </c>
      <c r="D2" s="41" t="s">
        <v>114</v>
      </c>
      <c r="E2" s="67" t="s">
        <v>72</v>
      </c>
      <c r="F2" s="15" t="s">
        <v>64</v>
      </c>
      <c r="G2" s="15" t="s">
        <v>148</v>
      </c>
      <c r="H2" s="50" t="s">
        <v>65</v>
      </c>
    </row>
    <row r="3" spans="1:8" ht="12.75">
      <c r="A3" s="51" t="s">
        <v>50</v>
      </c>
      <c r="B3" s="42">
        <f>HRSW!B4</f>
        <v>320.90999999999997</v>
      </c>
      <c r="C3" s="42">
        <f>HRSW!B18</f>
        <v>196.97999999999996</v>
      </c>
      <c r="D3" s="16">
        <f>B3-C3</f>
        <v>123.93</v>
      </c>
      <c r="E3" s="18">
        <v>1200</v>
      </c>
      <c r="F3" s="19">
        <f aca="true" t="shared" si="0" ref="F3:F18">B3*E3</f>
        <v>385091.99999999994</v>
      </c>
      <c r="G3" s="19">
        <f aca="true" t="shared" si="1" ref="G3:G18">E3*C3</f>
        <v>236375.99999999994</v>
      </c>
      <c r="H3" s="30">
        <f>F3-G3</f>
        <v>148716</v>
      </c>
    </row>
    <row r="4" spans="1:8" ht="12.75">
      <c r="A4" s="51" t="s">
        <v>51</v>
      </c>
      <c r="B4" s="42">
        <f>Durum!B4</f>
        <v>288.96</v>
      </c>
      <c r="C4" s="42">
        <f>Durum!B18</f>
        <v>186.44000000000003</v>
      </c>
      <c r="D4" s="16">
        <f aca="true" t="shared" si="2" ref="D4:D18">B4-C4</f>
        <v>102.51999999999995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1" t="s">
        <v>52</v>
      </c>
      <c r="B5" s="42">
        <f>Barley!B4</f>
        <v>227.20000000000002</v>
      </c>
      <c r="C5" s="42">
        <f>Barley!B18</f>
        <v>167.41999999999996</v>
      </c>
      <c r="D5" s="16">
        <f t="shared" si="2"/>
        <v>59.78000000000006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1" t="s">
        <v>26</v>
      </c>
      <c r="B6" s="42">
        <f>Corn!B4</f>
        <v>399.29999999999995</v>
      </c>
      <c r="C6" s="42">
        <f>Corn!B18</f>
        <v>300.48999999999995</v>
      </c>
      <c r="D6" s="16">
        <f t="shared" si="2"/>
        <v>98.81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1" t="s">
        <v>25</v>
      </c>
      <c r="B7" s="42">
        <f>Soyb!B4</f>
        <v>257.6</v>
      </c>
      <c r="C7" s="42">
        <f>Soyb!B18</f>
        <v>163.92</v>
      </c>
      <c r="D7" s="16">
        <f t="shared" si="2"/>
        <v>93.68000000000004</v>
      </c>
      <c r="E7" s="18">
        <v>600</v>
      </c>
      <c r="F7" s="19">
        <f t="shared" si="0"/>
        <v>154560</v>
      </c>
      <c r="G7" s="19">
        <f t="shared" si="1"/>
        <v>98351.99999999999</v>
      </c>
      <c r="H7" s="30">
        <f t="shared" si="3"/>
        <v>56208.000000000015</v>
      </c>
    </row>
    <row r="8" spans="1:8" ht="12.75">
      <c r="A8" s="51" t="s">
        <v>78</v>
      </c>
      <c r="B8" s="42">
        <f>Drybean!B4</f>
        <v>348.59999999999997</v>
      </c>
      <c r="C8" s="42">
        <f>Drybean!B18</f>
        <v>245.83000000000004</v>
      </c>
      <c r="D8" s="16">
        <f t="shared" si="2"/>
        <v>102.76999999999992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1" t="s">
        <v>53</v>
      </c>
      <c r="B9" s="42">
        <f>Oil_SF!B4</f>
        <v>260.62</v>
      </c>
      <c r="C9" s="42">
        <f>Oil_SF!B18</f>
        <v>176.61</v>
      </c>
      <c r="D9" s="16">
        <f t="shared" si="2"/>
        <v>84.00999999999999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1" t="s">
        <v>54</v>
      </c>
      <c r="B10" s="42">
        <f>Conf_SF!B4</f>
        <v>251.9</v>
      </c>
      <c r="C10" s="42">
        <f>Conf_SF!B18</f>
        <v>198.05</v>
      </c>
      <c r="D10" s="16">
        <f t="shared" si="2"/>
        <v>53.849999999999994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1" t="s">
        <v>55</v>
      </c>
      <c r="B11" s="42">
        <f>Canola!B4</f>
        <v>320</v>
      </c>
      <c r="C11" s="42">
        <f>Canola!B18</f>
        <v>227.16</v>
      </c>
      <c r="D11" s="16">
        <f t="shared" si="2"/>
        <v>92.84</v>
      </c>
      <c r="E11" s="18">
        <v>600</v>
      </c>
      <c r="F11" s="19">
        <f t="shared" si="0"/>
        <v>192000</v>
      </c>
      <c r="G11" s="19">
        <f t="shared" si="1"/>
        <v>136296</v>
      </c>
      <c r="H11" s="30">
        <f t="shared" si="3"/>
        <v>55704</v>
      </c>
    </row>
    <row r="12" spans="1:8" ht="12.75">
      <c r="A12" s="51" t="s">
        <v>56</v>
      </c>
      <c r="B12" s="42">
        <f>Flax!B4</f>
        <v>229.68</v>
      </c>
      <c r="C12" s="42">
        <f>Flax!B18</f>
        <v>129.03</v>
      </c>
      <c r="D12" s="16">
        <f t="shared" si="2"/>
        <v>100.65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1" t="s">
        <v>59</v>
      </c>
      <c r="B13" s="42">
        <f>Peas!B4</f>
        <v>216</v>
      </c>
      <c r="C13" s="42">
        <f>Peas!B18</f>
        <v>146.54999999999998</v>
      </c>
      <c r="D13" s="16">
        <f t="shared" si="2"/>
        <v>69.45000000000002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1" t="s">
        <v>60</v>
      </c>
      <c r="B14" s="42">
        <f>Oats!B4</f>
        <v>176</v>
      </c>
      <c r="C14" s="42">
        <f>Oats!B18</f>
        <v>137.85</v>
      </c>
      <c r="D14" s="16">
        <f t="shared" si="2"/>
        <v>38.150000000000006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1" t="s">
        <v>57</v>
      </c>
      <c r="B15" s="42">
        <f>Mustard!B4</f>
        <v>288</v>
      </c>
      <c r="C15" s="42">
        <f>Mustard!B18</f>
        <v>139.83</v>
      </c>
      <c r="D15" s="16">
        <f t="shared" si="2"/>
        <v>148.17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1" t="s">
        <v>58</v>
      </c>
      <c r="B16" s="42">
        <f>Buckwht!B4</f>
        <v>176.7</v>
      </c>
      <c r="C16" s="42">
        <f>Buckwht!B18</f>
        <v>93.13000000000001</v>
      </c>
      <c r="D16" s="16">
        <f t="shared" si="2"/>
        <v>83.56999999999998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1" t="s">
        <v>61</v>
      </c>
      <c r="B17" s="42">
        <f>Millet!B4</f>
        <v>112.00000000000001</v>
      </c>
      <c r="C17" s="42">
        <f>Millet!B18</f>
        <v>76.79000000000002</v>
      </c>
      <c r="D17" s="16">
        <f t="shared" si="2"/>
        <v>35.209999999999994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1" t="s">
        <v>62</v>
      </c>
      <c r="B18" s="42">
        <f>'Wint.Wht'!B4</f>
        <v>264.54999999999995</v>
      </c>
      <c r="C18" s="42">
        <f>'Wint.Wht'!B18</f>
        <v>180.86</v>
      </c>
      <c r="D18" s="43">
        <f t="shared" si="2"/>
        <v>83.68999999999994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75</v>
      </c>
      <c r="B19" s="14"/>
      <c r="C19" s="14"/>
      <c r="D19" s="14"/>
      <c r="E19" s="20">
        <f>SUM(E3:E18)</f>
        <v>2400</v>
      </c>
      <c r="F19" s="20">
        <f>SUM(F3:F18)</f>
        <v>731652</v>
      </c>
      <c r="G19" s="20">
        <f>SUM(G3:G18)</f>
        <v>471023.99999999994</v>
      </c>
      <c r="H19" s="34">
        <f>SUM(H3:H18)</f>
        <v>260628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82" t="s">
        <v>49</v>
      </c>
      <c r="D21" s="82"/>
      <c r="E21" s="82"/>
      <c r="F21" s="4"/>
      <c r="G21" s="4"/>
      <c r="H21" s="4"/>
    </row>
    <row r="22" spans="1:8" ht="12.75">
      <c r="A22" s="65" t="s">
        <v>73</v>
      </c>
      <c r="B22" s="64"/>
      <c r="C22" s="64"/>
      <c r="D22" s="62"/>
      <c r="E22" s="64" t="s">
        <v>74</v>
      </c>
      <c r="F22" s="64"/>
      <c r="G22" s="64"/>
      <c r="H22" s="63"/>
    </row>
    <row r="23" spans="1:8" ht="12.75">
      <c r="A23" s="51" t="s">
        <v>28</v>
      </c>
      <c r="B23" s="4"/>
      <c r="C23" s="19">
        <f>F19</f>
        <v>731652</v>
      </c>
      <c r="D23" s="4"/>
      <c r="E23" s="4" t="s">
        <v>68</v>
      </c>
      <c r="F23" s="4"/>
      <c r="G23" s="19">
        <f>G19</f>
        <v>471023.99999999994</v>
      </c>
      <c r="H23" s="53"/>
    </row>
    <row r="24" spans="1:8" ht="12.75">
      <c r="A24" s="83" t="s">
        <v>143</v>
      </c>
      <c r="B24" s="81"/>
      <c r="C24" s="18">
        <v>0</v>
      </c>
      <c r="D24" s="57" t="s">
        <v>70</v>
      </c>
      <c r="E24" s="81" t="s">
        <v>115</v>
      </c>
      <c r="F24" s="81"/>
      <c r="G24" s="18">
        <v>50400</v>
      </c>
      <c r="H24" s="58" t="s">
        <v>70</v>
      </c>
    </row>
    <row r="25" spans="1:11" ht="12.75">
      <c r="A25" s="77"/>
      <c r="B25" s="78"/>
      <c r="C25" s="18">
        <v>0</v>
      </c>
      <c r="D25" s="4"/>
      <c r="E25" s="81" t="s">
        <v>67</v>
      </c>
      <c r="F25" s="81"/>
      <c r="G25" s="18">
        <v>136800</v>
      </c>
      <c r="H25" s="55"/>
      <c r="K25" s="59"/>
    </row>
    <row r="26" spans="1:8" ht="12.75">
      <c r="A26" s="77"/>
      <c r="B26" s="78"/>
      <c r="C26" s="18">
        <v>0</v>
      </c>
      <c r="D26" s="4"/>
      <c r="E26" s="81" t="s">
        <v>116</v>
      </c>
      <c r="F26" s="81"/>
      <c r="G26" s="18">
        <v>0</v>
      </c>
      <c r="H26" s="55"/>
    </row>
    <row r="27" spans="1:8" ht="12.75">
      <c r="A27" s="77"/>
      <c r="B27" s="78"/>
      <c r="C27" s="18">
        <v>0</v>
      </c>
      <c r="D27" s="4"/>
      <c r="E27" s="81" t="s">
        <v>69</v>
      </c>
      <c r="F27" s="81"/>
      <c r="G27" s="18">
        <v>0</v>
      </c>
      <c r="H27" s="55"/>
    </row>
    <row r="28" spans="1:8" ht="12.75">
      <c r="A28" s="77"/>
      <c r="B28" s="78"/>
      <c r="C28" s="18">
        <v>0</v>
      </c>
      <c r="D28" s="4"/>
      <c r="E28" s="78" t="s">
        <v>142</v>
      </c>
      <c r="F28" s="78"/>
      <c r="G28" s="18">
        <v>0</v>
      </c>
      <c r="H28" s="55"/>
    </row>
    <row r="29" spans="1:8" ht="12.75">
      <c r="A29" s="77"/>
      <c r="B29" s="78"/>
      <c r="C29" s="18">
        <v>0</v>
      </c>
      <c r="D29" s="4"/>
      <c r="E29" s="78"/>
      <c r="F29" s="78"/>
      <c r="G29" s="18">
        <v>0</v>
      </c>
      <c r="H29" s="55"/>
    </row>
    <row r="30" spans="1:8" ht="12.75">
      <c r="A30" s="77" t="s">
        <v>77</v>
      </c>
      <c r="B30" s="78"/>
      <c r="C30" s="22">
        <v>0</v>
      </c>
      <c r="D30" s="54"/>
      <c r="E30" s="78" t="s">
        <v>76</v>
      </c>
      <c r="F30" s="78"/>
      <c r="G30" s="22">
        <v>14300</v>
      </c>
      <c r="H30" s="55"/>
    </row>
    <row r="31" spans="1:8" ht="12.75">
      <c r="A31" s="51" t="s">
        <v>66</v>
      </c>
      <c r="B31" s="4"/>
      <c r="C31" s="19">
        <f>SUM(C23:C30)</f>
        <v>731652</v>
      </c>
      <c r="D31" s="4"/>
      <c r="E31" s="4" t="s">
        <v>66</v>
      </c>
      <c r="F31" s="4"/>
      <c r="G31" s="19">
        <f>SUM(G23:G30)</f>
        <v>672524</v>
      </c>
      <c r="H31" s="53"/>
    </row>
    <row r="32" spans="1:8" ht="12.75">
      <c r="A32" s="56" t="s">
        <v>117</v>
      </c>
      <c r="B32" s="3"/>
      <c r="C32" s="3"/>
      <c r="D32" s="3"/>
      <c r="E32" s="3"/>
      <c r="F32" s="3"/>
      <c r="G32" s="60">
        <f>C31-G31</f>
        <v>59128</v>
      </c>
      <c r="H32" s="52"/>
    </row>
    <row r="33" ht="12.75">
      <c r="G33" s="6"/>
    </row>
    <row r="34" spans="1:8" ht="12.75">
      <c r="A34" s="45" t="s">
        <v>130</v>
      </c>
      <c r="B34" s="79"/>
      <c r="C34" s="79"/>
      <c r="D34" s="79"/>
      <c r="E34" s="79"/>
      <c r="F34" s="61" t="s">
        <v>121</v>
      </c>
      <c r="G34" s="80"/>
      <c r="H34" s="80"/>
    </row>
    <row r="35" spans="3:6" ht="12.75">
      <c r="C35" s="44"/>
      <c r="D35" s="44"/>
      <c r="E35" s="44"/>
      <c r="F35" s="44"/>
    </row>
    <row r="36" spans="1:12" ht="12.75">
      <c r="A36" t="s">
        <v>30</v>
      </c>
      <c r="B36" s="76" t="s">
        <v>122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2:12" ht="12.7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2:12" ht="12.7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40" ht="12.75">
      <c r="A40" t="s">
        <v>118</v>
      </c>
    </row>
    <row r="41" spans="1:12" ht="12.75">
      <c r="A41" s="25" t="s">
        <v>79</v>
      </c>
      <c r="B41" s="26" t="s">
        <v>80</v>
      </c>
      <c r="C41" s="26" t="s">
        <v>81</v>
      </c>
      <c r="D41" s="26" t="s">
        <v>82</v>
      </c>
      <c r="E41" s="26" t="s">
        <v>83</v>
      </c>
      <c r="F41" s="26" t="s">
        <v>84</v>
      </c>
      <c r="G41" s="26" t="s">
        <v>85</v>
      </c>
      <c r="H41" s="26" t="s">
        <v>86</v>
      </c>
      <c r="I41" s="26" t="s">
        <v>87</v>
      </c>
      <c r="J41" s="26" t="s">
        <v>88</v>
      </c>
      <c r="K41" s="26" t="s">
        <v>89</v>
      </c>
      <c r="L41" s="27" t="s">
        <v>90</v>
      </c>
    </row>
    <row r="42" spans="1:12" ht="12.75">
      <c r="A42" s="4" t="s">
        <v>50</v>
      </c>
      <c r="B42" s="28">
        <f>$E3*HRSW!$B7</f>
        <v>21528</v>
      </c>
      <c r="C42" s="28">
        <f>$E3*HRSW!$B8</f>
        <v>27000</v>
      </c>
      <c r="D42" s="28">
        <f>$E3*HRSW!$B9</f>
        <v>20400</v>
      </c>
      <c r="E42" s="28">
        <f>$E3*HRSW!$B10</f>
        <v>0</v>
      </c>
      <c r="F42" s="28">
        <f>$E3*HRSW!$B11</f>
        <v>106368</v>
      </c>
      <c r="G42" s="28">
        <f>$E3*HRSW!$B12</f>
        <v>11040</v>
      </c>
      <c r="H42" s="28">
        <f>$E3*HRSW!$B13</f>
        <v>17520</v>
      </c>
      <c r="I42" s="28">
        <f>$E3*HRSW!$B14</f>
        <v>24000</v>
      </c>
      <c r="J42" s="28">
        <f>$E3*HRSW!$B15</f>
        <v>0</v>
      </c>
      <c r="K42" s="28">
        <f>$E3*HRSW!$B16</f>
        <v>1800</v>
      </c>
      <c r="L42" s="29">
        <f>$E3*HRSW!$B17</f>
        <v>6720</v>
      </c>
    </row>
    <row r="43" spans="1:12" ht="12.75">
      <c r="A43" s="4" t="s">
        <v>51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52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38460</v>
      </c>
      <c r="C46" s="19">
        <f>$E7*Soyb!$B8</f>
        <v>16800</v>
      </c>
      <c r="D46" s="19">
        <f>$E7*Soyb!$B9</f>
        <v>0</v>
      </c>
      <c r="E46" s="19">
        <f>$E7*Soyb!$B10</f>
        <v>2400</v>
      </c>
      <c r="F46" s="19">
        <f>$E7*Soyb!$B11</f>
        <v>7973.999999999999</v>
      </c>
      <c r="G46" s="19">
        <f>$E7*Soyb!$B12</f>
        <v>6120</v>
      </c>
      <c r="H46" s="19">
        <f>$E7*Soyb!$B13</f>
        <v>8490</v>
      </c>
      <c r="I46" s="19">
        <f>$E7*Soyb!$B14</f>
        <v>12312</v>
      </c>
      <c r="J46" s="19">
        <f>$E7*Soyb!$B15</f>
        <v>0</v>
      </c>
      <c r="K46" s="19">
        <f>$E7*Soyb!$B16</f>
        <v>3000</v>
      </c>
      <c r="L46" s="30">
        <f>$E7*Soyb!$B17</f>
        <v>2796</v>
      </c>
    </row>
    <row r="47" spans="1:12" ht="12.75">
      <c r="A47" s="4" t="s">
        <v>78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4" t="s">
        <v>53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54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55</v>
      </c>
      <c r="B50" s="19">
        <f>$E11*Canola!$B7</f>
        <v>34500</v>
      </c>
      <c r="C50" s="19">
        <f>$E11*Canola!$B8</f>
        <v>13860</v>
      </c>
      <c r="D50" s="19">
        <f>$E11*Canola!$B9</f>
        <v>0</v>
      </c>
      <c r="E50" s="19">
        <f>$E11*Canola!$B10</f>
        <v>0</v>
      </c>
      <c r="F50" s="19">
        <f>$E11*Canola!$B11</f>
        <v>55572</v>
      </c>
      <c r="G50" s="19">
        <f>$E11*Canola!$B12</f>
        <v>7140</v>
      </c>
      <c r="H50" s="19">
        <f>$E11*Canola!$B13</f>
        <v>8556</v>
      </c>
      <c r="I50" s="19">
        <f>$E11*Canola!$B14</f>
        <v>11892</v>
      </c>
      <c r="J50" s="19">
        <f>$E11*Canola!$B15</f>
        <v>0</v>
      </c>
      <c r="K50" s="19">
        <f>$E11*Canola!$B16</f>
        <v>900</v>
      </c>
      <c r="L50" s="30">
        <f>$E11*Canola!$B17</f>
        <v>3876</v>
      </c>
    </row>
    <row r="51" spans="1:12" ht="12.75">
      <c r="A51" s="4" t="s">
        <v>56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59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60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57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58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61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62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75</v>
      </c>
      <c r="B58" s="20">
        <f aca="true" t="shared" si="4" ref="B58:L58">SUM(B42:B57)</f>
        <v>94488</v>
      </c>
      <c r="C58" s="20">
        <f t="shared" si="4"/>
        <v>57660</v>
      </c>
      <c r="D58" s="20">
        <f t="shared" si="4"/>
        <v>20400</v>
      </c>
      <c r="E58" s="20">
        <f t="shared" si="4"/>
        <v>2400</v>
      </c>
      <c r="F58" s="20">
        <f t="shared" si="4"/>
        <v>169914</v>
      </c>
      <c r="G58" s="20">
        <f t="shared" si="4"/>
        <v>24300</v>
      </c>
      <c r="H58" s="20">
        <f t="shared" si="4"/>
        <v>34566</v>
      </c>
      <c r="I58" s="20">
        <f t="shared" si="4"/>
        <v>48204</v>
      </c>
      <c r="J58" s="20">
        <f t="shared" si="4"/>
        <v>0</v>
      </c>
      <c r="K58" s="20">
        <f t="shared" si="4"/>
        <v>5700</v>
      </c>
      <c r="L58" s="34">
        <f t="shared" si="4"/>
        <v>13392</v>
      </c>
    </row>
    <row r="59" spans="1:12" ht="12.75">
      <c r="A59" s="33" t="s">
        <v>91</v>
      </c>
      <c r="B59" s="20"/>
      <c r="C59" s="34"/>
      <c r="D59" s="35">
        <f>SUM(B58:L58)</f>
        <v>471024</v>
      </c>
      <c r="E59" s="21"/>
      <c r="F59" s="21"/>
      <c r="G59" s="21"/>
      <c r="H59" s="21"/>
      <c r="I59" s="21"/>
      <c r="J59" s="21"/>
      <c r="K59" s="21"/>
      <c r="L59" s="21"/>
    </row>
  </sheetData>
  <sheetProtection sheet="1" objects="1" scenarios="1"/>
  <mergeCells count="20">
    <mergeCell ref="C21:E21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B36:L36"/>
    <mergeCell ref="B37:L37"/>
    <mergeCell ref="B38:L38"/>
    <mergeCell ref="A29:B29"/>
    <mergeCell ref="E29:F29"/>
    <mergeCell ref="A30:B30"/>
    <mergeCell ref="E30:F30"/>
    <mergeCell ref="B34:E34"/>
    <mergeCell ref="G34:H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57</v>
      </c>
      <c r="C2" s="69"/>
    </row>
    <row r="3" spans="1:3" ht="12.75">
      <c r="A3" t="s">
        <v>133</v>
      </c>
      <c r="B3" s="10">
        <v>5.63</v>
      </c>
      <c r="C3" s="69"/>
    </row>
    <row r="4" spans="1:3" ht="12.75">
      <c r="A4" t="s">
        <v>28</v>
      </c>
      <c r="B4">
        <f>B2*B3</f>
        <v>320.90999999999997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17.94</v>
      </c>
      <c r="C7" s="69"/>
    </row>
    <row r="8" spans="1:3" ht="12.75">
      <c r="A8" s="1" t="s">
        <v>9</v>
      </c>
      <c r="B8" s="11">
        <v>22.5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 t="s">
        <v>145</v>
      </c>
    </row>
    <row r="11" spans="1:3" ht="12.75">
      <c r="A11" s="1" t="s">
        <v>12</v>
      </c>
      <c r="B11" s="11">
        <v>88.64</v>
      </c>
      <c r="C11" s="69"/>
    </row>
    <row r="12" spans="1:3" ht="12.75">
      <c r="A12" s="1" t="s">
        <v>11</v>
      </c>
      <c r="B12" s="11">
        <v>9.2</v>
      </c>
      <c r="C12" s="69"/>
    </row>
    <row r="13" spans="1:3" ht="12.75">
      <c r="A13" s="1" t="s">
        <v>13</v>
      </c>
      <c r="B13" s="11">
        <v>14.6</v>
      </c>
      <c r="C13" s="69"/>
    </row>
    <row r="14" spans="1:3" ht="12.75">
      <c r="A14" s="1" t="s">
        <v>14</v>
      </c>
      <c r="B14" s="11">
        <v>20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5.6</v>
      </c>
      <c r="C17" s="69"/>
    </row>
    <row r="18" spans="1:3" ht="12.75">
      <c r="A18" t="s">
        <v>2</v>
      </c>
      <c r="B18" s="2">
        <f>SUM(B7:B17)</f>
        <v>196.97999999999996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8.66</v>
      </c>
      <c r="C21" s="69"/>
    </row>
    <row r="22" spans="1:3" ht="12.75">
      <c r="A22" s="1" t="s">
        <v>19</v>
      </c>
      <c r="B22" s="7">
        <v>23.1</v>
      </c>
      <c r="C22" s="69"/>
    </row>
    <row r="23" spans="1:3" ht="12.75">
      <c r="A23" s="1" t="s">
        <v>20</v>
      </c>
      <c r="B23" s="7">
        <v>13.56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102.32</v>
      </c>
      <c r="C25" s="69"/>
    </row>
    <row r="26" spans="2:3" ht="12.75" customHeight="1">
      <c r="B26" s="2"/>
      <c r="C26" s="69"/>
    </row>
    <row r="27" spans="1:3" ht="12.75">
      <c r="A27" t="s">
        <v>5</v>
      </c>
      <c r="B27" s="2">
        <f>B18+B25</f>
        <v>299.29999999999995</v>
      </c>
      <c r="C27" s="69"/>
    </row>
    <row r="28" spans="2:3" ht="12.75" customHeight="1">
      <c r="B28" s="2"/>
      <c r="C28" s="69"/>
    </row>
    <row r="29" spans="1:3" ht="12.75">
      <c r="A29" t="s">
        <v>32</v>
      </c>
      <c r="B29" s="2">
        <f>B4-B27</f>
        <v>21.610000000000014</v>
      </c>
      <c r="C29" s="69"/>
    </row>
    <row r="30" spans="2:3" ht="12.75" customHeight="1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3.45578947368421</v>
      </c>
      <c r="C32" s="69"/>
    </row>
    <row r="33" spans="1:3" ht="12.75">
      <c r="A33" t="s">
        <v>23</v>
      </c>
      <c r="B33" s="2">
        <f>B25/B2</f>
        <v>1.7950877192982455</v>
      </c>
      <c r="C33" s="69"/>
    </row>
    <row r="34" spans="1:3" ht="12.75">
      <c r="A34" t="s">
        <v>27</v>
      </c>
      <c r="B34" s="2">
        <f>B27/B2</f>
        <v>5.250877192982455</v>
      </c>
      <c r="C34" s="69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0" t="s">
        <v>30</v>
      </c>
    </row>
    <row r="2" spans="1:3" ht="12.75">
      <c r="A2" t="s">
        <v>29</v>
      </c>
      <c r="B2" s="9">
        <v>48</v>
      </c>
      <c r="C2" s="69"/>
    </row>
    <row r="3" spans="1:3" ht="12.75">
      <c r="A3" t="s">
        <v>133</v>
      </c>
      <c r="B3" s="10">
        <v>6.02</v>
      </c>
      <c r="C3" s="69" t="s">
        <v>119</v>
      </c>
    </row>
    <row r="4" spans="1:3" ht="12.75">
      <c r="A4" t="s">
        <v>28</v>
      </c>
      <c r="B4">
        <f>B2*B3</f>
        <v>288.96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23</v>
      </c>
      <c r="C7" s="69"/>
    </row>
    <row r="8" spans="1:3" ht="12.75">
      <c r="A8" s="1" t="s">
        <v>9</v>
      </c>
      <c r="B8" s="11">
        <v>22.5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 t="s">
        <v>145</v>
      </c>
    </row>
    <row r="11" spans="1:3" ht="12.75">
      <c r="A11" s="1" t="s">
        <v>12</v>
      </c>
      <c r="B11" s="11">
        <v>72.54</v>
      </c>
      <c r="C11" s="69"/>
    </row>
    <row r="12" spans="1:3" ht="12.75">
      <c r="A12" s="1" t="s">
        <v>11</v>
      </c>
      <c r="B12" s="11">
        <v>10.7</v>
      </c>
      <c r="C12" s="69"/>
    </row>
    <row r="13" spans="1:3" ht="12.75">
      <c r="A13" s="1" t="s">
        <v>13</v>
      </c>
      <c r="B13" s="11">
        <v>14.16</v>
      </c>
      <c r="C13" s="69"/>
    </row>
    <row r="14" spans="1:3" ht="12.75">
      <c r="A14" s="1" t="s">
        <v>14</v>
      </c>
      <c r="B14" s="11">
        <v>19.74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5.3</v>
      </c>
      <c r="C17" s="69"/>
    </row>
    <row r="18" spans="1:3" ht="12.75">
      <c r="A18" t="s">
        <v>2</v>
      </c>
      <c r="B18" s="2">
        <f>SUM(B7:B17)</f>
        <v>186.44000000000003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8.49</v>
      </c>
      <c r="C21" s="69"/>
    </row>
    <row r="22" spans="1:3" ht="12.75">
      <c r="A22" s="1" t="s">
        <v>19</v>
      </c>
      <c r="B22" s="7">
        <v>22.63</v>
      </c>
      <c r="C22" s="69"/>
    </row>
    <row r="23" spans="1:3" ht="12.75">
      <c r="A23" s="1" t="s">
        <v>20</v>
      </c>
      <c r="B23" s="7">
        <v>13.31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101.43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287.87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1.089999999999975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3.884166666666667</v>
      </c>
      <c r="C32" s="69"/>
    </row>
    <row r="33" spans="1:3" ht="12.75">
      <c r="A33" t="s">
        <v>23</v>
      </c>
      <c r="B33" s="2">
        <f>B25/B2</f>
        <v>2.113125</v>
      </c>
      <c r="C33" s="69"/>
    </row>
    <row r="34" spans="1:3" ht="12.75">
      <c r="A34" t="s">
        <v>27</v>
      </c>
      <c r="B34" s="2">
        <f>B27/B2</f>
        <v>5.9972916666666665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1" t="s">
        <v>30</v>
      </c>
    </row>
    <row r="2" spans="1:3" ht="12.75">
      <c r="A2" t="s">
        <v>29</v>
      </c>
      <c r="B2" s="9">
        <v>71</v>
      </c>
      <c r="C2" s="69"/>
    </row>
    <row r="3" spans="1:3" ht="12.75">
      <c r="A3" t="s">
        <v>133</v>
      </c>
      <c r="B3" s="10">
        <v>3.2</v>
      </c>
      <c r="C3" s="72" t="s">
        <v>150</v>
      </c>
    </row>
    <row r="4" spans="1:3" ht="12.75">
      <c r="A4" t="s">
        <v>28</v>
      </c>
      <c r="B4" s="2">
        <f>B2*B3</f>
        <v>227.20000000000002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16.5</v>
      </c>
      <c r="C7" s="69"/>
    </row>
    <row r="8" spans="1:3" ht="12.75">
      <c r="A8" s="1" t="s">
        <v>9</v>
      </c>
      <c r="B8" s="11">
        <v>19.7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66.35</v>
      </c>
      <c r="C11" s="69"/>
    </row>
    <row r="12" spans="1:3" ht="12.75">
      <c r="A12" s="1" t="s">
        <v>11</v>
      </c>
      <c r="B12" s="11">
        <v>6.3</v>
      </c>
      <c r="C12" s="69"/>
    </row>
    <row r="13" spans="1:3" ht="12.75">
      <c r="A13" s="1" t="s">
        <v>13</v>
      </c>
      <c r="B13" s="11">
        <v>15.17</v>
      </c>
      <c r="C13" s="69"/>
    </row>
    <row r="14" spans="1:3" ht="12.75">
      <c r="A14" s="1" t="s">
        <v>14</v>
      </c>
      <c r="B14" s="11">
        <v>20.14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4.76</v>
      </c>
      <c r="C17" s="69"/>
    </row>
    <row r="18" spans="1:3" ht="12.75">
      <c r="A18" t="s">
        <v>2</v>
      </c>
      <c r="B18" s="2">
        <f>SUM(B7:B17)</f>
        <v>167.41999999999996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8.87</v>
      </c>
      <c r="C21" s="69"/>
    </row>
    <row r="22" spans="1:3" ht="12.75">
      <c r="A22" s="1" t="s">
        <v>19</v>
      </c>
      <c r="B22" s="7">
        <v>23.63</v>
      </c>
      <c r="C22" s="69"/>
    </row>
    <row r="23" spans="1:3" ht="12.75">
      <c r="A23" s="1" t="s">
        <v>20</v>
      </c>
      <c r="B23" s="7">
        <v>13.79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103.28999999999999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270.7099999999999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-43.509999999999906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2.358028169014084</v>
      </c>
      <c r="C32" s="69"/>
    </row>
    <row r="33" spans="1:3" ht="12.75">
      <c r="A33" t="s">
        <v>23</v>
      </c>
      <c r="B33" s="2">
        <f>B25/B2</f>
        <v>1.454788732394366</v>
      </c>
      <c r="C33" s="69"/>
    </row>
    <row r="34" spans="1:3" ht="12.75">
      <c r="A34" t="s">
        <v>27</v>
      </c>
      <c r="B34" s="2">
        <f>B27/B2</f>
        <v>3.8128169014084494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1" t="s">
        <v>30</v>
      </c>
    </row>
    <row r="2" spans="1:3" ht="12.75">
      <c r="A2" t="s">
        <v>29</v>
      </c>
      <c r="B2" s="9">
        <v>121</v>
      </c>
      <c r="C2" s="69"/>
    </row>
    <row r="3" spans="1:3" ht="12.75">
      <c r="A3" t="s">
        <v>133</v>
      </c>
      <c r="B3" s="12">
        <v>3.3</v>
      </c>
      <c r="C3" s="69"/>
    </row>
    <row r="4" spans="1:3" ht="12.75">
      <c r="A4" t="s">
        <v>28</v>
      </c>
      <c r="B4" s="2">
        <f>B2*B3</f>
        <v>399.29999999999995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81.44</v>
      </c>
      <c r="C7" s="69"/>
    </row>
    <row r="8" spans="1:3" ht="12.75">
      <c r="A8" s="1" t="s">
        <v>9</v>
      </c>
      <c r="B8" s="11">
        <v>26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98.7</v>
      </c>
      <c r="C11" s="69"/>
    </row>
    <row r="12" spans="1:3" ht="12.75">
      <c r="A12" s="1" t="s">
        <v>11</v>
      </c>
      <c r="B12" s="11">
        <v>14.8</v>
      </c>
      <c r="C12" s="69"/>
    </row>
    <row r="13" spans="1:3" ht="12.75">
      <c r="A13" s="1" t="s">
        <v>13</v>
      </c>
      <c r="B13" s="11">
        <v>21.26</v>
      </c>
      <c r="C13" s="69"/>
    </row>
    <row r="14" spans="1:3" ht="12.75">
      <c r="A14" s="1" t="s">
        <v>14</v>
      </c>
      <c r="B14" s="11">
        <v>26.47</v>
      </c>
      <c r="C14" s="69"/>
    </row>
    <row r="15" spans="1:3" ht="12.75">
      <c r="A15" s="1" t="s">
        <v>15</v>
      </c>
      <c r="B15" s="11">
        <v>21.78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8.54</v>
      </c>
      <c r="C17" s="69"/>
    </row>
    <row r="18" spans="1:3" ht="12.75">
      <c r="A18" t="s">
        <v>2</v>
      </c>
      <c r="B18" s="2">
        <f>SUM(B7:B17)</f>
        <v>300.48999999999995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11.73</v>
      </c>
      <c r="C21" s="69"/>
    </row>
    <row r="22" spans="1:3" ht="12.75">
      <c r="A22" s="1" t="s">
        <v>19</v>
      </c>
      <c r="B22" s="7">
        <v>38.26</v>
      </c>
      <c r="C22" s="69"/>
    </row>
    <row r="23" spans="1:3" ht="12.75">
      <c r="A23" s="1" t="s">
        <v>20</v>
      </c>
      <c r="B23" s="7">
        <v>21.84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128.82999999999998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429.31999999999994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-30.019999999999982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2.4833884297520656</v>
      </c>
      <c r="C32" s="69"/>
    </row>
    <row r="33" spans="1:3" ht="12.75">
      <c r="A33" t="s">
        <v>23</v>
      </c>
      <c r="B33" s="2">
        <f>B25/B2</f>
        <v>1.0647107438016528</v>
      </c>
      <c r="C33" s="69"/>
    </row>
    <row r="34" spans="1:3" ht="12.75">
      <c r="A34" t="s">
        <v>27</v>
      </c>
      <c r="B34" s="2">
        <f>B27/B2</f>
        <v>3.5480991735537186</v>
      </c>
      <c r="C34" s="69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1" t="s">
        <v>30</v>
      </c>
    </row>
    <row r="2" spans="1:3" ht="12.75">
      <c r="A2" t="s">
        <v>29</v>
      </c>
      <c r="B2" s="9">
        <v>32</v>
      </c>
      <c r="C2" s="69"/>
    </row>
    <row r="3" spans="1:3" ht="12.75">
      <c r="A3" t="s">
        <v>133</v>
      </c>
      <c r="B3" s="12">
        <v>8.05</v>
      </c>
      <c r="C3" s="69"/>
    </row>
    <row r="4" spans="1:3" ht="12.75">
      <c r="A4" t="s">
        <v>28</v>
      </c>
      <c r="B4">
        <f>B2*B3</f>
        <v>257.6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64.1</v>
      </c>
      <c r="C7" s="69" t="s">
        <v>138</v>
      </c>
    </row>
    <row r="8" spans="1:3" ht="12.75">
      <c r="A8" s="1" t="s">
        <v>9</v>
      </c>
      <c r="B8" s="11">
        <v>28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4</v>
      </c>
      <c r="C10" s="69" t="s">
        <v>123</v>
      </c>
    </row>
    <row r="11" spans="1:3" ht="12.75">
      <c r="A11" s="1" t="s">
        <v>12</v>
      </c>
      <c r="B11" s="11">
        <v>13.29</v>
      </c>
      <c r="C11" s="69"/>
    </row>
    <row r="12" spans="1:3" ht="12.75">
      <c r="A12" s="1" t="s">
        <v>11</v>
      </c>
      <c r="B12" s="11">
        <v>10.2</v>
      </c>
      <c r="C12" s="69"/>
    </row>
    <row r="13" spans="1:3" ht="12.75">
      <c r="A13" s="1" t="s">
        <v>13</v>
      </c>
      <c r="B13" s="11">
        <v>14.15</v>
      </c>
      <c r="C13" s="69"/>
    </row>
    <row r="14" spans="1:3" ht="12.75">
      <c r="A14" s="1" t="s">
        <v>14</v>
      </c>
      <c r="B14" s="11">
        <v>20.52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5</v>
      </c>
      <c r="C16" s="69"/>
    </row>
    <row r="17" spans="1:3" ht="12.75">
      <c r="A17" s="1" t="s">
        <v>17</v>
      </c>
      <c r="B17" s="12">
        <v>4.66</v>
      </c>
      <c r="C17" s="69"/>
    </row>
    <row r="18" spans="1:3" ht="12.75">
      <c r="A18" t="s">
        <v>2</v>
      </c>
      <c r="B18" s="2">
        <f>SUM(B7:B17)</f>
        <v>163.92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8.6</v>
      </c>
      <c r="C21" s="69"/>
    </row>
    <row r="22" spans="1:3" ht="12.75">
      <c r="A22" s="1" t="s">
        <v>19</v>
      </c>
      <c r="B22" s="7">
        <v>23.98</v>
      </c>
      <c r="C22" s="69"/>
    </row>
    <row r="23" spans="1:3" ht="12.75">
      <c r="A23" s="1" t="s">
        <v>20</v>
      </c>
      <c r="B23" s="7">
        <v>14.24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103.82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267.74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-10.139999999999986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5.1225</v>
      </c>
      <c r="C32" s="69"/>
    </row>
    <row r="33" spans="1:3" ht="12.75">
      <c r="A33" t="s">
        <v>23</v>
      </c>
      <c r="B33" s="2">
        <f>B25/B2</f>
        <v>3.244375</v>
      </c>
      <c r="C33" s="69"/>
    </row>
    <row r="34" spans="1:3" ht="12.75">
      <c r="A34" t="s">
        <v>27</v>
      </c>
      <c r="B34" s="2">
        <f>B27/B2</f>
        <v>8.366875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1" t="s">
        <v>30</v>
      </c>
    </row>
    <row r="2" spans="1:3" ht="12.75">
      <c r="A2" t="s">
        <v>29</v>
      </c>
      <c r="B2" s="9">
        <v>1660</v>
      </c>
      <c r="C2" s="69"/>
    </row>
    <row r="3" spans="1:3" ht="12.75">
      <c r="A3" t="s">
        <v>133</v>
      </c>
      <c r="B3" s="10">
        <v>0.21</v>
      </c>
      <c r="C3" s="69"/>
    </row>
    <row r="4" spans="1:3" ht="12.75">
      <c r="A4" t="s">
        <v>28</v>
      </c>
      <c r="B4" s="2">
        <f>B2*B3</f>
        <v>348.59999999999997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56.1</v>
      </c>
      <c r="C7" s="69"/>
    </row>
    <row r="8" spans="1:3" ht="12.75">
      <c r="A8" s="1" t="s">
        <v>9</v>
      </c>
      <c r="B8" s="11">
        <v>46.9</v>
      </c>
      <c r="C8" s="69" t="s">
        <v>124</v>
      </c>
    </row>
    <row r="9" spans="1:3" ht="12.75">
      <c r="A9" s="1" t="s">
        <v>24</v>
      </c>
      <c r="B9" s="11">
        <v>20</v>
      </c>
      <c r="C9" s="69" t="s">
        <v>125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47.52</v>
      </c>
      <c r="C11" s="69"/>
    </row>
    <row r="12" spans="1:3" ht="12.75">
      <c r="A12" s="1" t="s">
        <v>11</v>
      </c>
      <c r="B12" s="11">
        <v>16.1</v>
      </c>
      <c r="C12" s="69"/>
    </row>
    <row r="13" spans="1:3" ht="12.75">
      <c r="A13" s="1" t="s">
        <v>13</v>
      </c>
      <c r="B13" s="11">
        <v>16.05</v>
      </c>
      <c r="C13" s="69"/>
    </row>
    <row r="14" spans="1:3" ht="12.75">
      <c r="A14" s="1" t="s">
        <v>14</v>
      </c>
      <c r="B14" s="11">
        <v>23.17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13</v>
      </c>
      <c r="C16" s="69"/>
    </row>
    <row r="17" spans="1:3" ht="12.75">
      <c r="A17" s="1" t="s">
        <v>17</v>
      </c>
      <c r="B17" s="12">
        <v>6.99</v>
      </c>
      <c r="C17" s="69"/>
    </row>
    <row r="18" spans="1:3" ht="12.75">
      <c r="A18" t="s">
        <v>2</v>
      </c>
      <c r="B18" s="2">
        <f>SUM(B7:B17)</f>
        <v>245.83000000000004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9.27</v>
      </c>
      <c r="C21" s="69"/>
    </row>
    <row r="22" spans="1:3" ht="12.75">
      <c r="A22" s="1" t="s">
        <v>19</v>
      </c>
      <c r="B22" s="7">
        <v>28.27</v>
      </c>
      <c r="C22" s="69"/>
    </row>
    <row r="23" spans="1:3" ht="12.75">
      <c r="A23" s="1" t="s">
        <v>20</v>
      </c>
      <c r="B23" s="7">
        <v>16.61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111.15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356.98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-8.380000000000052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0.14809036144578316</v>
      </c>
      <c r="C32" s="69"/>
    </row>
    <row r="33" spans="1:3" ht="12.75">
      <c r="A33" t="s">
        <v>23</v>
      </c>
      <c r="B33" s="13">
        <f>B25/B2</f>
        <v>0.06695783132530121</v>
      </c>
      <c r="C33" s="69"/>
    </row>
    <row r="34" spans="1:3" ht="12.75">
      <c r="A34" t="s">
        <v>27</v>
      </c>
      <c r="B34" s="13">
        <f>B27/B2</f>
        <v>0.21504819277108436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1" t="s">
        <v>30</v>
      </c>
    </row>
    <row r="2" spans="1:3" ht="12.75">
      <c r="A2" t="s">
        <v>29</v>
      </c>
      <c r="B2" s="9">
        <v>1570</v>
      </c>
      <c r="C2" s="69"/>
    </row>
    <row r="3" spans="1:3" ht="12.75">
      <c r="A3" t="s">
        <v>133</v>
      </c>
      <c r="B3" s="10">
        <v>0.166</v>
      </c>
      <c r="C3" s="69"/>
    </row>
    <row r="4" spans="1:3" ht="12.75">
      <c r="A4" t="s">
        <v>28</v>
      </c>
      <c r="B4">
        <f>B2*B3</f>
        <v>260.62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33</v>
      </c>
      <c r="C7" s="72"/>
    </row>
    <row r="8" spans="1:3" ht="12.75">
      <c r="A8" s="1" t="s">
        <v>9</v>
      </c>
      <c r="B8" s="11">
        <v>27.7</v>
      </c>
      <c r="C8" s="69"/>
    </row>
    <row r="9" spans="1:3" ht="12.75">
      <c r="A9" s="1" t="s">
        <v>24</v>
      </c>
      <c r="B9" s="11">
        <v>0</v>
      </c>
      <c r="C9" s="69" t="s">
        <v>134</v>
      </c>
    </row>
    <row r="10" spans="1:3" ht="12.75">
      <c r="A10" s="1" t="s">
        <v>10</v>
      </c>
      <c r="B10" s="11">
        <v>5</v>
      </c>
      <c r="C10" s="69" t="s">
        <v>126</v>
      </c>
    </row>
    <row r="11" spans="1:3" ht="12.75">
      <c r="A11" s="1" t="s">
        <v>12</v>
      </c>
      <c r="B11" s="11">
        <v>43.5</v>
      </c>
      <c r="C11" s="69"/>
    </row>
    <row r="12" spans="1:3" ht="12.75">
      <c r="A12" s="1" t="s">
        <v>11</v>
      </c>
      <c r="B12" s="11">
        <v>13.3</v>
      </c>
      <c r="C12" s="69"/>
    </row>
    <row r="13" spans="1:3" ht="12.75">
      <c r="A13" s="1" t="s">
        <v>13</v>
      </c>
      <c r="B13" s="11">
        <v>14.85</v>
      </c>
      <c r="C13" s="69"/>
    </row>
    <row r="14" spans="1:3" ht="12.75">
      <c r="A14" s="1" t="s">
        <v>14</v>
      </c>
      <c r="B14" s="11">
        <v>20.03</v>
      </c>
      <c r="C14" s="69"/>
    </row>
    <row r="15" spans="1:3" ht="12.75">
      <c r="A15" s="1" t="s">
        <v>15</v>
      </c>
      <c r="B15" s="11">
        <v>4.71</v>
      </c>
      <c r="C15" s="69"/>
    </row>
    <row r="16" spans="1:3" ht="12.75">
      <c r="A16" s="1" t="s">
        <v>16</v>
      </c>
      <c r="B16" s="11">
        <v>9.5</v>
      </c>
      <c r="C16" s="69" t="s">
        <v>131</v>
      </c>
    </row>
    <row r="17" spans="1:3" ht="12.75">
      <c r="A17" s="1" t="s">
        <v>17</v>
      </c>
      <c r="B17" s="12">
        <v>5.02</v>
      </c>
      <c r="C17" s="69"/>
    </row>
    <row r="18" spans="1:3" ht="12.75">
      <c r="A18" t="s">
        <v>2</v>
      </c>
      <c r="B18" s="2">
        <f>SUM(B7:B17)</f>
        <v>176.61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9.13</v>
      </c>
      <c r="C21" s="69"/>
    </row>
    <row r="22" spans="1:3" ht="12.75">
      <c r="A22" s="1" t="s">
        <v>19</v>
      </c>
      <c r="B22" s="7">
        <v>24.97</v>
      </c>
      <c r="C22" s="69"/>
    </row>
    <row r="23" spans="1:3" ht="12.75">
      <c r="A23" s="1" t="s">
        <v>20</v>
      </c>
      <c r="B23" s="7">
        <v>15.42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106.52000000000001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283.13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-22.50999999999999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0.11249044585987263</v>
      </c>
      <c r="C32" s="69"/>
    </row>
    <row r="33" spans="1:3" ht="12.75">
      <c r="A33" t="s">
        <v>23</v>
      </c>
      <c r="B33" s="13">
        <f>B25/B2</f>
        <v>0.0678471337579618</v>
      </c>
      <c r="C33" s="69"/>
    </row>
    <row r="34" spans="1:3" ht="12.75">
      <c r="A34" t="s">
        <v>27</v>
      </c>
      <c r="B34" s="13">
        <f>B27/B2</f>
        <v>0.1803375796178344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2017-12-22T19:10:08Z</cp:lastPrinted>
  <dcterms:created xsi:type="dcterms:W3CDTF">2005-01-10T15:34:54Z</dcterms:created>
  <dcterms:modified xsi:type="dcterms:W3CDTF">2018-12-14T21:29:31Z</dcterms:modified>
  <cp:category/>
  <cp:version/>
  <cp:contentType/>
  <cp:contentStatus/>
</cp:coreProperties>
</file>