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01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Oil_SF" sheetId="7" r:id="rId7"/>
    <sheet name="Canola" sheetId="8" r:id="rId8"/>
    <sheet name="Flax" sheetId="9" r:id="rId9"/>
    <sheet name="Peas" sheetId="10" r:id="rId10"/>
    <sheet name="Oats" sheetId="11" r:id="rId11"/>
    <sheet name="Lentil" sheetId="12" r:id="rId12"/>
    <sheet name="Mustard" sheetId="13" r:id="rId13"/>
    <sheet name="Saffl" sheetId="14" r:id="rId14"/>
    <sheet name="Buckwht" sheetId="15" r:id="rId15"/>
    <sheet name="Millet" sheetId="16" r:id="rId16"/>
    <sheet name="Chickpea" sheetId="17" r:id="rId17"/>
    <sheet name="HRWW" sheetId="18" r:id="rId18"/>
    <sheet name="Rye" sheetId="19" r:id="rId19"/>
    <sheet name="Sheet1" sheetId="20" r:id="rId20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<sst xmlns="http://schemas.openxmlformats.org/spreadsheetml/2006/main" count="680" uniqueCount="162">
  <si>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</si>
  <si>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</si>
  <si>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</si>
  <si>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</si>
  <si>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</si>
  <si>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</si>
  <si>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</si>
  <si>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</si>
  <si>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</si>
  <si>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</si>
  <si>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</si>
  <si>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</si>
  <si>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</si>
  <si>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</si>
  <si>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</si>
  <si>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</si>
  <si>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</si>
  <si>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</si>
  <si>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</si>
  <si>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</si>
  <si>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</si>
  <si>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</si>
  <si>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</si>
  <si>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</si>
  <si>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</si>
  <si>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</si>
  <si>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</si>
  <si>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</si>
  <si>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</si>
  <si>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</si>
  <si>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</si>
  <si>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</si>
  <si>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</si>
  <si>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</si>
  <si>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</si>
  <si>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</si>
  <si>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</si>
  <si>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</si>
  <si>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</si>
  <si>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</si>
  <si>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</si>
  <si>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</si>
  <si>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</si>
  <si>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</si>
  <si>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</si>
  <si>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</si>
  <si>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</si>
  <si>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</si>
  <si>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</si>
  <si>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</si>
  <si>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</si>
  <si>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</si>
  <si>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</si>
  <si>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</si>
  <si>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</si>
  <si>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</si>
  <si>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</si>
  <si>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</si>
  <si>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</si>
  <si>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</si>
  <si>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</si>
  <si>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</si>
  <si>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</si>
  <si>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</si>
  <si>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</si>
  <si>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</si>
  <si>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</si>
  <si>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</si>
  <si>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</si>
  <si>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</si>
  <si>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</si>
  <si>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</si>
  <si>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</si>
  <si>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</si>
  <si>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</si>
  <si>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</si>
  <si>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</si>
  <si>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</si>
  <si>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</si>
  <si>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</si>
  <si>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</si>
  <si>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</si>
  <si>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</si>
  <si>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</si>
  <si>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Market &amp; LDP Rev.</t>
  </si>
  <si>
    <t xml:space="preserve">  Market Price + LDP:</t>
  </si>
  <si>
    <t xml:space="preserve">  Market Price LDP:</t>
  </si>
  <si>
    <t>Lg Chickp</t>
  </si>
  <si>
    <t>SAFFLOWER</t>
  </si>
  <si>
    <t>Safflower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</si>
  <si>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</si>
  <si>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</si>
  <si>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</si>
  <si>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</si>
  <si>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</si>
  <si>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</si>
  <si>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</si>
  <si>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</si>
  <si>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</si>
  <si>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</si>
  <si>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</si>
  <si>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</si>
  <si>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</si>
  <si>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</si>
  <si>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</si>
  <si>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</si>
  <si>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</si>
  <si>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</si>
  <si>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</si>
  <si>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</si>
  <si>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</si>
  <si>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</si>
  <si>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</si>
  <si>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</si>
  <si>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</si>
  <si>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</si>
  <si>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</si>
  <si>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</si>
  <si>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</si>
  <si>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</si>
  <si>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</si>
  <si>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</si>
  <si>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</si>
  <si>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</si>
  <si>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</si>
  <si>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</si>
  <si>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</si>
  <si>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</si>
  <si>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</si>
  <si>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</si>
  <si>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</si>
  <si>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</si>
  <si>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</si>
  <si>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Milling quality price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</si>
  <si>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</si>
  <si>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</si>
  <si>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</si>
  <si>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</si>
  <si>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</si>
  <si>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</si>
  <si>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</si>
  <si>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Sm Chickpea</t>
  </si>
  <si>
    <t>Date:</t>
  </si>
  <si>
    <t>See direct cost summary below.</t>
  </si>
  <si>
    <t>Wheat midge &amp; cereal grain aphid insect would be $6</t>
  </si>
  <si>
    <t>Crop insurance only available by written agreement.</t>
  </si>
  <si>
    <t>Includes seed treatment for wireworm and flea beetle</t>
  </si>
  <si>
    <t>Spraying for head feeding insects cutworm would be $5</t>
  </si>
  <si>
    <t>Food quality price</t>
  </si>
  <si>
    <t>Insecticide treatment for cutworm would cost about $5</t>
  </si>
  <si>
    <t>Includes pre-harvest dessicant</t>
  </si>
  <si>
    <t>Fungicide for ascochyta would cost about $16</t>
  </si>
  <si>
    <t>Insecticide for cutworms would cost about $5</t>
  </si>
  <si>
    <t>Fungicide for aternaria leaf spot would be about $17</t>
  </si>
  <si>
    <t>Name:</t>
  </si>
  <si>
    <t>Wheat midge &amp; cereal grain aphid insect. would be $6</t>
  </si>
  <si>
    <t>SMALL CHICKPEA</t>
  </si>
  <si>
    <t>Frontier variety which has some ascochyta resistance</t>
  </si>
  <si>
    <t>North Dakota 2012 Projected Crop Budgets - North West</t>
  </si>
  <si>
    <t>Seed treatment and early season foliar fungicide</t>
  </si>
  <si>
    <t>Malt price, feed quality occurs 30%, price est. is $4.28</t>
  </si>
  <si>
    <t>Two ascochyta blight fung. trtmts, more maybe needed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</si>
</sst>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9" t="s">
        <v>158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80" t="s">
        <v>104</v>
      </c>
      <c r="B2" s="80"/>
      <c r="C2" s="80"/>
      <c r="D2" s="80"/>
      <c r="E2" s="80"/>
      <c r="F2" s="80"/>
      <c r="G2" s="80"/>
      <c r="H2" s="80"/>
      <c r="I2" s="80"/>
      <c r="J2" s="80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49" t="s">
        <v>105</v>
      </c>
      <c r="B4" s="43"/>
      <c r="C4" s="43"/>
      <c r="D4" s="43"/>
      <c r="E4" s="43"/>
      <c r="F4" s="43"/>
      <c r="G4" s="43"/>
      <c r="H4" s="43"/>
    </row>
    <row r="5" spans="1:8" ht="12.75">
      <c r="A5" s="17" t="s">
        <v>106</v>
      </c>
      <c r="B5" s="43"/>
      <c r="C5" s="43"/>
      <c r="D5" s="43"/>
      <c r="E5" s="43"/>
      <c r="F5" s="43"/>
      <c r="G5" s="43"/>
      <c r="H5" s="43"/>
    </row>
    <row r="6" spans="1:8" ht="12.75">
      <c r="A6" s="17" t="s">
        <v>107</v>
      </c>
      <c r="B6" s="43"/>
      <c r="C6" s="43"/>
      <c r="D6" s="43"/>
      <c r="E6" s="43"/>
      <c r="F6" s="43"/>
      <c r="G6" s="43"/>
      <c r="H6" s="43"/>
    </row>
    <row r="7" spans="1:8" ht="12.75">
      <c r="A7" s="17" t="s">
        <v>108</v>
      </c>
      <c r="B7" s="43"/>
      <c r="C7" s="43"/>
      <c r="D7" s="43"/>
      <c r="E7" s="43"/>
      <c r="F7" s="43"/>
      <c r="G7" s="43"/>
      <c r="H7" s="43"/>
    </row>
    <row r="8" spans="1:8" ht="12.75">
      <c r="A8" s="17" t="s">
        <v>109</v>
      </c>
      <c r="B8" s="43"/>
      <c r="C8" s="43"/>
      <c r="D8" s="43"/>
      <c r="E8" s="43"/>
      <c r="F8" s="43"/>
      <c r="G8" s="43"/>
      <c r="H8" s="43"/>
    </row>
    <row r="9" spans="1:8" ht="12.75">
      <c r="A9" s="17" t="s">
        <v>110</v>
      </c>
      <c r="B9" s="43"/>
      <c r="C9" s="43"/>
      <c r="D9" s="43"/>
      <c r="E9" s="43"/>
      <c r="F9" s="43"/>
      <c r="G9" s="43"/>
      <c r="H9" s="43"/>
    </row>
    <row r="10" spans="1:8" ht="12.75">
      <c r="A10" s="17" t="s">
        <v>111</v>
      </c>
      <c r="B10" s="43"/>
      <c r="C10" s="43"/>
      <c r="D10" s="43"/>
      <c r="E10" s="43"/>
      <c r="F10" s="43"/>
      <c r="G10" s="43"/>
      <c r="H10" s="43"/>
    </row>
    <row r="11" spans="1:8" ht="12.75">
      <c r="A11" s="17" t="s">
        <v>112</v>
      </c>
      <c r="B11" s="43"/>
      <c r="C11" s="43"/>
      <c r="D11" s="43"/>
      <c r="E11" s="43"/>
      <c r="F11" s="43"/>
      <c r="G11" s="43"/>
      <c r="H11" s="43"/>
    </row>
    <row r="12" spans="1:8" ht="12.75">
      <c r="A12" s="17"/>
      <c r="B12" s="43"/>
      <c r="C12" s="43"/>
      <c r="D12" s="43"/>
      <c r="E12" s="43"/>
      <c r="F12" s="43"/>
      <c r="G12" s="43"/>
      <c r="H12" s="43"/>
    </row>
    <row r="13" spans="1:8" ht="12.75">
      <c r="A13" s="49" t="s">
        <v>113</v>
      </c>
      <c r="B13" s="44"/>
      <c r="C13" s="44"/>
      <c r="D13" s="43"/>
      <c r="E13" s="43"/>
      <c r="F13" s="43"/>
      <c r="G13" s="43"/>
      <c r="H13" s="43"/>
    </row>
    <row r="14" spans="1:8" ht="12.75">
      <c r="A14" s="17" t="s">
        <v>114</v>
      </c>
      <c r="B14" s="43"/>
      <c r="C14" s="43"/>
      <c r="D14" s="43"/>
      <c r="E14" s="43"/>
      <c r="F14" s="43"/>
      <c r="G14" s="43"/>
      <c r="H14" s="43"/>
    </row>
    <row r="15" spans="1:8" ht="12.75">
      <c r="A15" s="17" t="s">
        <v>115</v>
      </c>
      <c r="B15" s="43"/>
      <c r="C15" s="43"/>
      <c r="D15" s="43"/>
      <c r="E15" s="43"/>
      <c r="F15" s="43"/>
      <c r="G15" s="43"/>
      <c r="H15" s="43"/>
    </row>
    <row r="16" spans="1:8" ht="12.75">
      <c r="A16" s="17" t="s">
        <v>116</v>
      </c>
      <c r="B16" s="43"/>
      <c r="C16" s="43"/>
      <c r="D16" s="43"/>
      <c r="E16" s="43"/>
      <c r="F16" s="43"/>
      <c r="G16" s="43"/>
      <c r="H16" s="43"/>
    </row>
    <row r="17" spans="1:8" ht="12.75">
      <c r="A17" s="17" t="s">
        <v>117</v>
      </c>
      <c r="B17" s="43"/>
      <c r="C17" s="43"/>
      <c r="D17" s="43"/>
      <c r="E17" s="43"/>
      <c r="F17" s="43"/>
      <c r="G17" s="43"/>
      <c r="H17" s="43"/>
    </row>
    <row r="18" spans="1:8" ht="12.75">
      <c r="A18" s="17" t="s">
        <v>140</v>
      </c>
      <c r="B18" s="43"/>
      <c r="C18" s="43"/>
      <c r="D18" s="43"/>
      <c r="E18" s="43"/>
      <c r="F18" s="43"/>
      <c r="G18" s="43"/>
      <c r="H18" s="43"/>
    </row>
    <row r="19" spans="1:8" ht="12.75">
      <c r="A19" s="17" t="s">
        <v>118</v>
      </c>
      <c r="B19" s="43"/>
      <c r="C19" s="43"/>
      <c r="E19" s="43"/>
      <c r="F19" s="43"/>
      <c r="G19" s="43"/>
      <c r="H19" s="43"/>
    </row>
    <row r="20" spans="1:8" ht="12.75">
      <c r="A20" s="17" t="s">
        <v>119</v>
      </c>
      <c r="B20" s="43"/>
      <c r="C20" s="43"/>
      <c r="D20" s="43"/>
      <c r="E20" s="43"/>
      <c r="F20" s="43"/>
      <c r="G20" s="43"/>
      <c r="H20" s="43"/>
    </row>
    <row r="21" spans="1:8" ht="12.75">
      <c r="A21" s="17" t="s">
        <v>120</v>
      </c>
      <c r="B21" s="43"/>
      <c r="C21" s="43"/>
      <c r="D21" s="43"/>
      <c r="E21" s="43"/>
      <c r="F21" s="43"/>
      <c r="G21" s="43"/>
      <c r="H21" s="43"/>
    </row>
    <row r="22" spans="1:8" ht="12.75">
      <c r="A22" s="17" t="s">
        <v>121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49" t="s">
        <v>122</v>
      </c>
      <c r="B24" s="43"/>
      <c r="C24" s="43"/>
      <c r="D24" s="43"/>
      <c r="E24" s="43"/>
      <c r="F24" s="43"/>
      <c r="G24" s="43"/>
      <c r="H24" s="43"/>
    </row>
    <row r="25" spans="1:8" ht="12.75">
      <c r="A25" s="17" t="s">
        <v>123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124</v>
      </c>
      <c r="B26" s="43"/>
      <c r="C26" s="43"/>
      <c r="D26" s="43"/>
      <c r="E26" s="43"/>
      <c r="F26" s="43"/>
      <c r="G26" s="43"/>
      <c r="H26" s="43"/>
    </row>
    <row r="27" spans="1:8" ht="12.75">
      <c r="A27" s="17" t="s">
        <v>125</v>
      </c>
      <c r="B27" s="43"/>
      <c r="C27" s="43"/>
      <c r="D27" s="43"/>
      <c r="E27" s="43"/>
      <c r="F27" s="43"/>
      <c r="G27" s="43"/>
      <c r="H27" s="43"/>
    </row>
    <row r="28" spans="1:8" ht="13.5">
      <c r="A28" s="17" t="s">
        <v>126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127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8" t="s">
        <v>134</v>
      </c>
      <c r="B32" s="41" t="s">
        <v>135</v>
      </c>
      <c r="C32" s="41"/>
      <c r="D32" s="45"/>
      <c r="E32" s="41" t="s">
        <v>136</v>
      </c>
      <c r="F32" s="41"/>
      <c r="G32" s="41"/>
      <c r="H32" s="41"/>
    </row>
    <row r="33" spans="1:11" ht="12.75">
      <c r="A33" s="41" t="s">
        <v>137</v>
      </c>
      <c r="B33" s="81" t="s">
        <v>138</v>
      </c>
      <c r="C33" s="82"/>
      <c r="D33" s="82"/>
      <c r="E33" s="82"/>
      <c r="F33" s="82"/>
      <c r="G33" s="82"/>
      <c r="H33" s="41" t="s">
        <v>139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2" t="s">
        <v>0</v>
      </c>
      <c r="C1" s="93" t="s">
        <v>30</v>
      </c>
      <c r="D1" s="93"/>
      <c r="E1" s="93"/>
      <c r="F1" s="93"/>
      <c r="G1" s="93"/>
    </row>
    <row r="2" spans="1:7" ht="12.75">
      <c r="A2" t="s">
        <v>28</v>
      </c>
      <c r="B2" s="9">
        <v>31</v>
      </c>
      <c r="C2" s="91"/>
      <c r="D2" s="91"/>
      <c r="E2" s="91"/>
      <c r="F2" s="91"/>
      <c r="G2" s="91"/>
    </row>
    <row r="3" spans="1:7" ht="12.75">
      <c r="A3" t="s">
        <v>85</v>
      </c>
      <c r="B3" s="12">
        <v>8.1</v>
      </c>
      <c r="C3" s="95" t="s">
        <v>148</v>
      </c>
      <c r="D3" s="91"/>
      <c r="E3" s="91"/>
      <c r="F3" s="91"/>
      <c r="G3" s="91"/>
    </row>
    <row r="4" spans="1:7" ht="12.75">
      <c r="A4" t="s">
        <v>27</v>
      </c>
      <c r="B4" s="2">
        <f>B2*B3</f>
        <v>251.1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40.5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30.5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1.5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5" t="s">
        <v>149</v>
      </c>
      <c r="D10" s="91"/>
      <c r="E10" s="91"/>
      <c r="F10" s="91"/>
      <c r="G10" s="91"/>
    </row>
    <row r="11" spans="1:7" ht="12.75">
      <c r="A11" s="1" t="s">
        <v>12</v>
      </c>
      <c r="B11" s="11">
        <v>14.73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9.6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15.35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15.7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9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3.15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140.03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6.32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18.34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10.09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33.6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68.35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208.38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42.72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4.517096774193549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2.204838709677419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6.7219354838709675</v>
      </c>
      <c r="C34" s="91"/>
      <c r="D34" s="91"/>
      <c r="E34" s="91"/>
      <c r="F34" s="91"/>
      <c r="G34" s="91"/>
    </row>
  </sheetData>
  <sheetProtection sheet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2" t="s">
        <v>0</v>
      </c>
      <c r="C1" s="93" t="s">
        <v>30</v>
      </c>
      <c r="D1" s="93"/>
      <c r="E1" s="93"/>
      <c r="F1" s="93"/>
      <c r="G1" s="93"/>
    </row>
    <row r="2" spans="1:7" ht="12.75">
      <c r="A2" t="s">
        <v>28</v>
      </c>
      <c r="B2" s="9">
        <v>54</v>
      </c>
      <c r="C2" s="91"/>
      <c r="D2" s="91"/>
      <c r="E2" s="91"/>
      <c r="F2" s="91"/>
      <c r="G2" s="91"/>
    </row>
    <row r="3" spans="1:7" ht="12.75">
      <c r="A3" t="s">
        <v>85</v>
      </c>
      <c r="B3" s="12">
        <v>3.17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171.18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11.5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8.25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48.84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10.2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15.65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14.88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2.66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118.48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6.54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17.75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10.11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33.6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68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186.48000000000002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-15.300000000000011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2.194074074074074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1.2592592592592593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3.4533333333333336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2" t="s">
        <v>0</v>
      </c>
      <c r="C1" s="93" t="s">
        <v>30</v>
      </c>
      <c r="D1" s="93"/>
      <c r="E1" s="93"/>
      <c r="F1" s="93"/>
      <c r="G1" s="93"/>
    </row>
    <row r="2" spans="1:7" ht="12.75">
      <c r="A2" t="s">
        <v>28</v>
      </c>
      <c r="B2" s="9">
        <v>1320</v>
      </c>
      <c r="C2" s="91"/>
      <c r="D2" s="91"/>
      <c r="E2" s="91"/>
      <c r="F2" s="91"/>
      <c r="G2" s="91"/>
    </row>
    <row r="3" spans="1:7" ht="12.75">
      <c r="A3" t="s">
        <v>85</v>
      </c>
      <c r="B3" s="10">
        <v>0.22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290.4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29.4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34</v>
      </c>
      <c r="C8" s="95" t="s">
        <v>150</v>
      </c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5" t="s">
        <v>151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5" t="s">
        <v>152</v>
      </c>
      <c r="D10" s="91"/>
      <c r="E10" s="91"/>
      <c r="F10" s="91"/>
      <c r="G10" s="91"/>
    </row>
    <row r="11" spans="1:7" ht="12.75">
      <c r="A11" s="1" t="s">
        <v>12</v>
      </c>
      <c r="B11" s="11">
        <v>10.45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16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15.31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16.14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9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133.3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6.29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18.52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10.28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33.6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68.69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201.99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88.40999999999997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0.1009848484848485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0.052037878787878786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0.15302272727272728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2" t="s">
        <v>0</v>
      </c>
      <c r="C1" s="93" t="s">
        <v>30</v>
      </c>
      <c r="D1" s="93"/>
      <c r="E1" s="93"/>
      <c r="F1" s="93"/>
      <c r="G1" s="93"/>
    </row>
    <row r="2" spans="1:7" ht="12.75">
      <c r="A2" t="s">
        <v>28</v>
      </c>
      <c r="B2" s="9">
        <v>900</v>
      </c>
      <c r="C2" s="91"/>
      <c r="D2" s="91"/>
      <c r="E2" s="91"/>
      <c r="F2" s="91"/>
      <c r="G2" s="91"/>
    </row>
    <row r="3" spans="1:7" ht="12.75">
      <c r="A3" t="s">
        <v>85</v>
      </c>
      <c r="B3" s="10">
        <v>0.353</v>
      </c>
      <c r="C3" s="91"/>
      <c r="D3" s="91"/>
      <c r="E3" s="91"/>
      <c r="F3" s="91"/>
      <c r="G3" s="91"/>
    </row>
    <row r="4" spans="1:7" ht="12.75">
      <c r="A4" t="s">
        <v>27</v>
      </c>
      <c r="B4" s="27">
        <f>B2*B3</f>
        <v>317.7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16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16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39.28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15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14.44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14.79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2.81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124.82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6.19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17.01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10.13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33.6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66.93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191.75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125.94999999999999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0.1386888888888889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0.07436666666666668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0.21305555555555555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88</v>
      </c>
      <c r="B1" s="22" t="s">
        <v>0</v>
      </c>
      <c r="C1" s="93" t="s">
        <v>30</v>
      </c>
      <c r="D1" s="93"/>
      <c r="E1" s="93"/>
      <c r="F1" s="93"/>
      <c r="G1" s="93"/>
    </row>
    <row r="2" spans="1:7" ht="12.75">
      <c r="A2" t="s">
        <v>28</v>
      </c>
      <c r="B2" s="9">
        <v>950</v>
      </c>
      <c r="C2" s="91"/>
      <c r="D2" s="91"/>
      <c r="E2" s="91"/>
      <c r="F2" s="91"/>
      <c r="G2" s="91"/>
    </row>
    <row r="3" spans="1:7" ht="12.75">
      <c r="A3" t="s">
        <v>85</v>
      </c>
      <c r="B3" s="10">
        <v>0.27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256.5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12.5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19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5" t="s">
        <v>153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27.55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17.5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12.48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13.3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2.5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111.33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5.73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15.04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8.33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33.6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62.7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174.03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82.47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0.11718947368421052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0.066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0.18318947368421054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2" t="s">
        <v>0</v>
      </c>
      <c r="C1" s="93" t="s">
        <v>30</v>
      </c>
      <c r="D1" s="93"/>
      <c r="E1" s="93"/>
      <c r="F1" s="93"/>
      <c r="G1" s="93"/>
    </row>
    <row r="2" spans="1:7" ht="12.75">
      <c r="A2" t="s">
        <v>28</v>
      </c>
      <c r="B2" s="28">
        <v>850</v>
      </c>
      <c r="C2" s="91"/>
      <c r="D2" s="91"/>
      <c r="E2" s="91"/>
      <c r="F2" s="91"/>
      <c r="G2" s="91"/>
    </row>
    <row r="3" spans="1:7" ht="12.75">
      <c r="A3" t="s">
        <v>29</v>
      </c>
      <c r="B3" s="10">
        <v>0.281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238.85000000000002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32.5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14.5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20.05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13.6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13.89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14.25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1.5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2.54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112.83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6.03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16.56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9.52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33.6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65.71000000000001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178.54000000000002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60.31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0.13274117647058822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0.07730588235294118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0.21004705882352945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2" t="s">
        <v>0</v>
      </c>
      <c r="C1" s="93" t="s">
        <v>30</v>
      </c>
      <c r="D1" s="93"/>
      <c r="E1" s="93"/>
      <c r="F1" s="93"/>
      <c r="G1" s="93"/>
    </row>
    <row r="2" spans="1:7" ht="12.75">
      <c r="A2" t="s">
        <v>28</v>
      </c>
      <c r="B2" s="9">
        <v>1300</v>
      </c>
      <c r="C2" s="91"/>
      <c r="D2" s="91"/>
      <c r="E2" s="91"/>
      <c r="F2" s="91"/>
      <c r="G2" s="91"/>
    </row>
    <row r="3" spans="1:7" ht="12.75">
      <c r="A3" t="s">
        <v>29</v>
      </c>
      <c r="B3" s="10">
        <v>0.125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162.5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8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6.5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24.3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0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14.25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14.38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1.7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75.63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6.14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16.8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9.64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33.6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66.18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141.81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20.689999999999998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0.05817692307692307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0.050907692307692314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0.10908461538461539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156</v>
      </c>
      <c r="B1" s="22" t="s">
        <v>0</v>
      </c>
      <c r="C1" s="93" t="s">
        <v>30</v>
      </c>
      <c r="D1" s="93"/>
      <c r="E1" s="93"/>
      <c r="F1" s="93"/>
      <c r="G1" s="93"/>
    </row>
    <row r="2" spans="1:7" ht="12.75">
      <c r="A2" t="s">
        <v>28</v>
      </c>
      <c r="B2" s="9">
        <v>1400</v>
      </c>
      <c r="C2" s="91"/>
      <c r="D2" s="91"/>
      <c r="E2" s="91"/>
      <c r="F2" s="91"/>
      <c r="G2" s="91"/>
    </row>
    <row r="3" spans="1:7" ht="12.75">
      <c r="A3" t="s">
        <v>85</v>
      </c>
      <c r="B3" s="25">
        <v>0.37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518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84</v>
      </c>
      <c r="C7" s="92" t="s">
        <v>157</v>
      </c>
      <c r="D7" s="91"/>
      <c r="E7" s="91"/>
      <c r="F7" s="91"/>
      <c r="G7" s="91"/>
    </row>
    <row r="8" spans="1:7" ht="12.75">
      <c r="A8" s="1" t="s">
        <v>9</v>
      </c>
      <c r="B8" s="11">
        <v>34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36</v>
      </c>
      <c r="C9" s="92" t="s">
        <v>161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16.53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17.3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17.56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18.9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8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5.34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237.63000000000002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6.84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22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12.06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33.6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74.5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312.13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205.87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0.1697357142857143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0.053214285714285714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0.22295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2" t="s">
        <v>0</v>
      </c>
      <c r="C1" s="93" t="s">
        <v>30</v>
      </c>
      <c r="D1" s="93"/>
      <c r="E1" s="93"/>
      <c r="F1" s="93"/>
      <c r="G1" s="93"/>
    </row>
    <row r="2" spans="1:7" ht="12.75">
      <c r="A2" t="s">
        <v>28</v>
      </c>
      <c r="B2" s="9">
        <v>38</v>
      </c>
      <c r="C2" s="91"/>
      <c r="D2" s="91"/>
      <c r="E2" s="91"/>
      <c r="F2" s="91"/>
      <c r="G2" s="91"/>
    </row>
    <row r="3" spans="1:7" ht="12.75">
      <c r="A3" t="s">
        <v>86</v>
      </c>
      <c r="B3" s="10">
        <v>5.96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226.48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10.5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18.5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9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70.5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14.6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12.95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13.61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3.59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159.74999999999997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5.86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15.31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8.34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33.6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63.11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222.85999999999996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3.620000000000033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4.203947368421052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1.6607894736842106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5.864736842105262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2" t="s">
        <v>0</v>
      </c>
      <c r="C1" s="93" t="s">
        <v>30</v>
      </c>
      <c r="D1" s="93"/>
      <c r="E1" s="93"/>
      <c r="F1" s="93"/>
      <c r="G1" s="93"/>
    </row>
    <row r="2" spans="1:7" ht="12.75">
      <c r="A2" t="s">
        <v>28</v>
      </c>
      <c r="B2" s="9">
        <v>36</v>
      </c>
      <c r="C2" s="91"/>
      <c r="D2" s="91"/>
      <c r="E2" s="91"/>
      <c r="F2" s="91"/>
      <c r="G2" s="91"/>
    </row>
    <row r="3" spans="1:7" ht="12.75">
      <c r="A3" t="s">
        <v>29</v>
      </c>
      <c r="B3" s="10">
        <v>6.47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232.92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11.4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3.5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65.72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6.6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12.63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12.9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2.74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121.99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5.79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14.93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8.17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33.6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62.49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184.48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48.44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3.388611111111111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1.7358333333333333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5.124444444444444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9.421875" style="0" customWidth="1"/>
    <col min="2" max="8" width="9.7109375" style="0" customWidth="1"/>
    <col min="9" max="12" width="8.421875" style="0" customWidth="1"/>
  </cols>
  <sheetData>
    <row r="1" spans="1:8" ht="12.75">
      <c r="A1" s="51"/>
      <c r="B1" s="52" t="s">
        <v>64</v>
      </c>
      <c r="C1" s="52" t="s">
        <v>66</v>
      </c>
      <c r="D1" s="52" t="s">
        <v>128</v>
      </c>
      <c r="E1" s="53" t="s">
        <v>74</v>
      </c>
      <c r="F1" s="52" t="s">
        <v>78</v>
      </c>
      <c r="G1" s="52" t="s">
        <v>79</v>
      </c>
      <c r="H1" s="54" t="s">
        <v>69</v>
      </c>
    </row>
    <row r="2" spans="1:8" ht="12.75">
      <c r="A2" s="55" t="s">
        <v>63</v>
      </c>
      <c r="B2" s="15" t="s">
        <v>65</v>
      </c>
      <c r="C2" s="15" t="s">
        <v>67</v>
      </c>
      <c r="D2" s="46" t="s">
        <v>129</v>
      </c>
      <c r="E2" s="50" t="s">
        <v>75</v>
      </c>
      <c r="F2" s="15" t="s">
        <v>75</v>
      </c>
      <c r="G2" s="15" t="s">
        <v>75</v>
      </c>
      <c r="H2" s="56" t="s">
        <v>68</v>
      </c>
    </row>
    <row r="3" spans="1:8" ht="12.75">
      <c r="A3" s="57" t="s">
        <v>49</v>
      </c>
      <c r="B3" s="47">
        <f>HRSW!B4</f>
        <v>211.7</v>
      </c>
      <c r="C3" s="47">
        <f>HRSW!B18</f>
        <v>140.23000000000002</v>
      </c>
      <c r="D3" s="16">
        <f>B3-C3</f>
        <v>71.46999999999997</v>
      </c>
      <c r="E3" s="18">
        <v>700</v>
      </c>
      <c r="F3" s="19">
        <f aca="true" t="shared" si="0" ref="F3:F19">B3*E3</f>
        <v>148190</v>
      </c>
      <c r="G3" s="19">
        <f aca="true" t="shared" si="1" ref="G3:G19">E3*C3</f>
        <v>98161.00000000001</v>
      </c>
      <c r="H3" s="34">
        <f>F3-G3</f>
        <v>50028.999999999985</v>
      </c>
    </row>
    <row r="4" spans="1:8" ht="12.75">
      <c r="A4" s="57" t="s">
        <v>50</v>
      </c>
      <c r="B4" s="47">
        <f>Durum!B4</f>
        <v>251.70000000000002</v>
      </c>
      <c r="C4" s="47">
        <f>Durum!B18</f>
        <v>150.38</v>
      </c>
      <c r="D4" s="16">
        <f aca="true" t="shared" si="2" ref="D4:D19">B4-C4</f>
        <v>101.32000000000002</v>
      </c>
      <c r="E4" s="18">
        <v>700</v>
      </c>
      <c r="F4" s="19">
        <f t="shared" si="0"/>
        <v>176190</v>
      </c>
      <c r="G4" s="19">
        <f t="shared" si="1"/>
        <v>105266</v>
      </c>
      <c r="H4" s="34">
        <f aca="true" t="shared" si="3" ref="H4:H18">F4-G4</f>
        <v>70924</v>
      </c>
    </row>
    <row r="5" spans="1:8" ht="12.75">
      <c r="A5" s="57" t="s">
        <v>51</v>
      </c>
      <c r="B5" s="47">
        <f>Barley!B4</f>
        <v>332.28</v>
      </c>
      <c r="C5" s="47">
        <f>Barley!B18</f>
        <v>149.39000000000001</v>
      </c>
      <c r="D5" s="16">
        <f t="shared" si="2"/>
        <v>182.88999999999996</v>
      </c>
      <c r="E5" s="18">
        <v>200</v>
      </c>
      <c r="F5" s="19">
        <f t="shared" si="0"/>
        <v>66456</v>
      </c>
      <c r="G5" s="19">
        <f t="shared" si="1"/>
        <v>29878.000000000004</v>
      </c>
      <c r="H5" s="34">
        <f t="shared" si="3"/>
        <v>36578</v>
      </c>
    </row>
    <row r="6" spans="1:8" ht="12.75">
      <c r="A6" s="57" t="s">
        <v>25</v>
      </c>
      <c r="B6" s="47">
        <f>Corn!B4</f>
        <v>402.8</v>
      </c>
      <c r="C6" s="47">
        <f>Corn!B18</f>
        <v>221.87</v>
      </c>
      <c r="D6" s="16">
        <f t="shared" si="2"/>
        <v>180.93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7" t="s">
        <v>52</v>
      </c>
      <c r="B7" s="47">
        <f>Oil_SF!B4</f>
        <v>291.72</v>
      </c>
      <c r="C7" s="47">
        <f>Oil_SF!B18</f>
        <v>178.23</v>
      </c>
      <c r="D7" s="16">
        <f t="shared" si="2"/>
        <v>113.49000000000004</v>
      </c>
      <c r="E7" s="18">
        <v>0</v>
      </c>
      <c r="F7" s="19">
        <f t="shared" si="0"/>
        <v>0</v>
      </c>
      <c r="G7" s="19">
        <f t="shared" si="1"/>
        <v>0</v>
      </c>
      <c r="H7" s="34">
        <f t="shared" si="3"/>
        <v>0</v>
      </c>
    </row>
    <row r="8" spans="1:8" ht="12.75">
      <c r="A8" s="57" t="s">
        <v>53</v>
      </c>
      <c r="B8" s="47">
        <f>Canola!B4</f>
        <v>291.18</v>
      </c>
      <c r="C8" s="47">
        <f>Canola!B18</f>
        <v>191.66</v>
      </c>
      <c r="D8" s="16">
        <f t="shared" si="2"/>
        <v>99.52000000000001</v>
      </c>
      <c r="E8" s="18">
        <v>400</v>
      </c>
      <c r="F8" s="19">
        <f t="shared" si="0"/>
        <v>116472</v>
      </c>
      <c r="G8" s="19">
        <f t="shared" si="1"/>
        <v>76664</v>
      </c>
      <c r="H8" s="34">
        <f t="shared" si="3"/>
        <v>39808</v>
      </c>
    </row>
    <row r="9" spans="1:8" ht="12.75">
      <c r="A9" s="57" t="s">
        <v>54</v>
      </c>
      <c r="B9" s="47">
        <f>Flax!B4</f>
        <v>224.1</v>
      </c>
      <c r="C9" s="47">
        <f>Flax!B18</f>
        <v>107.25999999999999</v>
      </c>
      <c r="D9" s="16">
        <f t="shared" si="2"/>
        <v>116.84</v>
      </c>
      <c r="E9" s="18">
        <v>0</v>
      </c>
      <c r="F9" s="19">
        <f t="shared" si="0"/>
        <v>0</v>
      </c>
      <c r="G9" s="19">
        <f t="shared" si="1"/>
        <v>0</v>
      </c>
      <c r="H9" s="34">
        <f t="shared" si="3"/>
        <v>0</v>
      </c>
    </row>
    <row r="10" spans="1:8" ht="12.75">
      <c r="A10" s="57" t="s">
        <v>57</v>
      </c>
      <c r="B10" s="47">
        <f>Peas!B4</f>
        <v>251.1</v>
      </c>
      <c r="C10" s="47">
        <f>Peas!B18</f>
        <v>140.03</v>
      </c>
      <c r="D10" s="16">
        <f t="shared" si="2"/>
        <v>111.07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7" t="s">
        <v>58</v>
      </c>
      <c r="B11" s="47">
        <f>Oats!B4</f>
        <v>171.18</v>
      </c>
      <c r="C11" s="47">
        <f>Oats!B18</f>
        <v>118.48</v>
      </c>
      <c r="D11" s="16">
        <f t="shared" si="2"/>
        <v>52.7</v>
      </c>
      <c r="E11" s="18">
        <v>0</v>
      </c>
      <c r="F11" s="19">
        <f t="shared" si="0"/>
        <v>0</v>
      </c>
      <c r="G11" s="19">
        <f t="shared" si="1"/>
        <v>0</v>
      </c>
      <c r="H11" s="34">
        <f t="shared" si="3"/>
        <v>0</v>
      </c>
    </row>
    <row r="12" spans="1:8" ht="12.75">
      <c r="A12" s="57" t="s">
        <v>59</v>
      </c>
      <c r="B12" s="47">
        <f>Lentil!B4</f>
        <v>290.4</v>
      </c>
      <c r="C12" s="47">
        <f>Lentil!B18</f>
        <v>133.3</v>
      </c>
      <c r="D12" s="16">
        <f t="shared" si="2"/>
        <v>157.09999999999997</v>
      </c>
      <c r="E12" s="18">
        <v>400</v>
      </c>
      <c r="F12" s="19">
        <f t="shared" si="0"/>
        <v>116159.99999999999</v>
      </c>
      <c r="G12" s="19">
        <f t="shared" si="1"/>
        <v>53320.00000000001</v>
      </c>
      <c r="H12" s="34">
        <f t="shared" si="3"/>
        <v>62839.99999999998</v>
      </c>
    </row>
    <row r="13" spans="1:8" ht="12.75">
      <c r="A13" s="57" t="s">
        <v>55</v>
      </c>
      <c r="B13" s="47">
        <f>Mustard!B4</f>
        <v>317.7</v>
      </c>
      <c r="C13" s="47">
        <f>Mustard!B18</f>
        <v>124.82</v>
      </c>
      <c r="D13" s="16">
        <f t="shared" si="2"/>
        <v>192.88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8" t="s">
        <v>89</v>
      </c>
      <c r="B14" s="47">
        <f>Saffl!B4</f>
        <v>256.5</v>
      </c>
      <c r="C14" s="47">
        <f>Saffl!B18</f>
        <v>111.33</v>
      </c>
      <c r="D14" s="16">
        <f t="shared" si="2"/>
        <v>145.17000000000002</v>
      </c>
      <c r="E14" s="18">
        <v>0</v>
      </c>
      <c r="F14" s="19">
        <f t="shared" si="0"/>
        <v>0</v>
      </c>
      <c r="G14" s="19">
        <f t="shared" si="1"/>
        <v>0</v>
      </c>
      <c r="H14" s="34">
        <f>F14-G14</f>
        <v>0</v>
      </c>
    </row>
    <row r="15" spans="1:8" ht="12.75">
      <c r="A15" s="57" t="s">
        <v>56</v>
      </c>
      <c r="B15" s="47">
        <f>Buckwht!B4</f>
        <v>238.85000000000002</v>
      </c>
      <c r="C15" s="47">
        <f>Buckwht!B18</f>
        <v>112.83</v>
      </c>
      <c r="D15" s="16">
        <f t="shared" si="2"/>
        <v>126.02000000000002</v>
      </c>
      <c r="E15" s="18">
        <v>0</v>
      </c>
      <c r="F15" s="19">
        <f t="shared" si="0"/>
        <v>0</v>
      </c>
      <c r="G15" s="19">
        <f t="shared" si="1"/>
        <v>0</v>
      </c>
      <c r="H15" s="34">
        <f t="shared" si="3"/>
        <v>0</v>
      </c>
    </row>
    <row r="16" spans="1:8" ht="12.75">
      <c r="A16" s="57" t="s">
        <v>60</v>
      </c>
      <c r="B16" s="47">
        <f>Millet!B4</f>
        <v>162.5</v>
      </c>
      <c r="C16" s="47">
        <f>Millet!B18</f>
        <v>75.63</v>
      </c>
      <c r="D16" s="16">
        <f t="shared" si="2"/>
        <v>86.87</v>
      </c>
      <c r="E16" s="18">
        <v>0</v>
      </c>
      <c r="F16" s="19">
        <f t="shared" si="0"/>
        <v>0</v>
      </c>
      <c r="G16" s="19">
        <f t="shared" si="1"/>
        <v>0</v>
      </c>
      <c r="H16" s="34">
        <f t="shared" si="3"/>
        <v>0</v>
      </c>
    </row>
    <row r="17" spans="1:8" ht="12.75">
      <c r="A17" s="57" t="s">
        <v>61</v>
      </c>
      <c r="B17" s="47">
        <f>HRWW!B4</f>
        <v>226.48</v>
      </c>
      <c r="C17" s="47">
        <f>HRWW!B18</f>
        <v>159.74999999999997</v>
      </c>
      <c r="D17" s="16">
        <f t="shared" si="2"/>
        <v>66.73000000000002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7" t="s">
        <v>62</v>
      </c>
      <c r="B18" s="47">
        <f>Rye!B4</f>
        <v>232.92</v>
      </c>
      <c r="C18" s="47">
        <f>Rye!B18</f>
        <v>121.99</v>
      </c>
      <c r="D18" s="16">
        <f t="shared" si="2"/>
        <v>110.92999999999999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69" t="s">
        <v>141</v>
      </c>
      <c r="B19" s="47">
        <f>Chickpea!B4</f>
        <v>518</v>
      </c>
      <c r="C19" s="47">
        <f>Chickpea!B18</f>
        <v>237.63000000000002</v>
      </c>
      <c r="D19" s="16">
        <f t="shared" si="2"/>
        <v>280.37</v>
      </c>
      <c r="E19" s="18">
        <v>0</v>
      </c>
      <c r="F19" s="19">
        <f t="shared" si="0"/>
        <v>0</v>
      </c>
      <c r="G19" s="19">
        <f t="shared" si="1"/>
        <v>0</v>
      </c>
      <c r="H19" s="34">
        <f>F19-G19</f>
        <v>0</v>
      </c>
    </row>
    <row r="20" spans="1:8" ht="12.75">
      <c r="A20" s="37" t="s">
        <v>80</v>
      </c>
      <c r="B20" s="14"/>
      <c r="C20" s="26"/>
      <c r="D20" s="14"/>
      <c r="E20" s="20">
        <f>SUM(E3:E19)</f>
        <v>2400</v>
      </c>
      <c r="F20" s="20">
        <f>SUM(F3:F19)</f>
        <v>623468</v>
      </c>
      <c r="G20" s="20">
        <f>SUM(G3:G19)</f>
        <v>363289</v>
      </c>
      <c r="H20" s="38">
        <f>SUM(H3:H19)</f>
        <v>260178.99999999997</v>
      </c>
    </row>
    <row r="21" spans="1:7" ht="12.75">
      <c r="A21" s="4"/>
      <c r="B21" s="4"/>
      <c r="C21" s="4"/>
      <c r="D21" s="4"/>
      <c r="E21" s="16"/>
      <c r="F21" s="16"/>
      <c r="G21" s="16"/>
    </row>
    <row r="22" spans="1:8" ht="12.75">
      <c r="A22" s="3"/>
      <c r="B22" s="3"/>
      <c r="C22" s="89" t="s">
        <v>48</v>
      </c>
      <c r="D22" s="89"/>
      <c r="E22" s="89"/>
      <c r="F22" s="3"/>
      <c r="G22" s="3"/>
      <c r="H22" s="3"/>
    </row>
    <row r="23" spans="1:8" ht="12.75">
      <c r="A23" s="59" t="s">
        <v>76</v>
      </c>
      <c r="B23" s="60"/>
      <c r="C23" s="60"/>
      <c r="D23" s="61"/>
      <c r="E23" s="60" t="s">
        <v>77</v>
      </c>
      <c r="F23" s="60"/>
      <c r="G23" s="60"/>
      <c r="H23" s="62"/>
    </row>
    <row r="24" spans="1:8" ht="12.75">
      <c r="A24" s="57" t="s">
        <v>84</v>
      </c>
      <c r="B24" s="4"/>
      <c r="C24" s="19">
        <f>F20</f>
        <v>623468</v>
      </c>
      <c r="D24" s="4"/>
      <c r="E24" s="4" t="s">
        <v>71</v>
      </c>
      <c r="F24" s="4"/>
      <c r="G24" s="63">
        <f>G20</f>
        <v>363289</v>
      </c>
      <c r="H24" s="64"/>
    </row>
    <row r="25" spans="1:8" ht="12.75">
      <c r="A25" s="90" t="s">
        <v>81</v>
      </c>
      <c r="B25" s="86"/>
      <c r="C25" s="70">
        <v>18000</v>
      </c>
      <c r="D25" s="71" t="s">
        <v>73</v>
      </c>
      <c r="E25" s="86" t="s">
        <v>130</v>
      </c>
      <c r="F25" s="86"/>
      <c r="G25" s="70">
        <v>43600</v>
      </c>
      <c r="H25" s="72" t="s">
        <v>73</v>
      </c>
    </row>
    <row r="26" spans="1:11" ht="12.75">
      <c r="A26" s="87"/>
      <c r="B26" s="88"/>
      <c r="C26" s="70">
        <v>0</v>
      </c>
      <c r="D26" s="4"/>
      <c r="E26" s="86" t="s">
        <v>70</v>
      </c>
      <c r="F26" s="86"/>
      <c r="G26" s="70">
        <v>80640</v>
      </c>
      <c r="H26" s="66"/>
      <c r="K26" s="73"/>
    </row>
    <row r="27" spans="1:8" ht="12.75">
      <c r="A27" s="87"/>
      <c r="B27" s="88"/>
      <c r="C27" s="70">
        <v>0</v>
      </c>
      <c r="D27" s="4"/>
      <c r="E27" s="86" t="s">
        <v>131</v>
      </c>
      <c r="F27" s="86"/>
      <c r="G27" s="70">
        <v>0</v>
      </c>
      <c r="H27" s="66"/>
    </row>
    <row r="28" spans="1:8" ht="12.75">
      <c r="A28" s="87"/>
      <c r="B28" s="88"/>
      <c r="C28" s="70">
        <v>0</v>
      </c>
      <c r="D28" s="4"/>
      <c r="E28" s="86" t="s">
        <v>72</v>
      </c>
      <c r="F28" s="86"/>
      <c r="G28" s="70">
        <v>0</v>
      </c>
      <c r="H28" s="66"/>
    </row>
    <row r="29" spans="1:8" ht="12.75">
      <c r="A29" s="87"/>
      <c r="B29" s="88"/>
      <c r="C29" s="70">
        <v>0</v>
      </c>
      <c r="D29" s="4"/>
      <c r="E29" s="88"/>
      <c r="F29" s="88"/>
      <c r="G29" s="70">
        <v>0</v>
      </c>
      <c r="H29" s="66"/>
    </row>
    <row r="30" spans="1:8" ht="12.75">
      <c r="A30" s="87"/>
      <c r="B30" s="88"/>
      <c r="C30" s="70">
        <v>0</v>
      </c>
      <c r="D30" s="4"/>
      <c r="E30" s="88"/>
      <c r="F30" s="88"/>
      <c r="G30" s="70">
        <v>0</v>
      </c>
      <c r="H30" s="66"/>
    </row>
    <row r="31" spans="1:8" ht="12.75">
      <c r="A31" s="87" t="s">
        <v>83</v>
      </c>
      <c r="B31" s="88"/>
      <c r="C31" s="74">
        <v>0</v>
      </c>
      <c r="D31" s="65"/>
      <c r="E31" s="88" t="s">
        <v>82</v>
      </c>
      <c r="F31" s="88"/>
      <c r="G31" s="74">
        <v>12000</v>
      </c>
      <c r="H31" s="66"/>
    </row>
    <row r="32" spans="1:8" ht="12.75">
      <c r="A32" s="57" t="s">
        <v>69</v>
      </c>
      <c r="B32" s="4"/>
      <c r="C32" s="19">
        <f>SUM(C24:C31)</f>
        <v>641468</v>
      </c>
      <c r="D32" s="4"/>
      <c r="E32" s="4" t="s">
        <v>69</v>
      </c>
      <c r="F32" s="4"/>
      <c r="G32" s="32">
        <f>SUM(G24:G31)</f>
        <v>499529</v>
      </c>
      <c r="H32" s="64"/>
    </row>
    <row r="33" spans="1:8" ht="12.75">
      <c r="A33" s="67" t="s">
        <v>132</v>
      </c>
      <c r="B33" s="3"/>
      <c r="C33" s="3"/>
      <c r="D33" s="3"/>
      <c r="E33" s="3"/>
      <c r="F33" s="3"/>
      <c r="G33" s="75">
        <f>C32-G32</f>
        <v>141939</v>
      </c>
      <c r="H33" s="68"/>
    </row>
    <row r="34" ht="12.75">
      <c r="G34" s="6"/>
    </row>
    <row r="35" spans="1:8" ht="12.75">
      <c r="A35" s="78" t="s">
        <v>154</v>
      </c>
      <c r="B35" s="83"/>
      <c r="C35" s="83"/>
      <c r="D35" s="83"/>
      <c r="E35" s="83"/>
      <c r="F35" s="76" t="s">
        <v>142</v>
      </c>
      <c r="G35" s="84"/>
      <c r="H35" s="84"/>
    </row>
    <row r="36" spans="3:6" ht="12.75">
      <c r="C36" s="77"/>
      <c r="D36" s="77"/>
      <c r="E36" s="77"/>
      <c r="F36" s="77"/>
    </row>
    <row r="37" spans="1:12" ht="12.75">
      <c r="A37" t="s">
        <v>30</v>
      </c>
      <c r="B37" s="85" t="s">
        <v>143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2:12" ht="12.7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40" ht="12.75">
      <c r="A40" t="s">
        <v>103</v>
      </c>
    </row>
    <row r="41" spans="1:12" ht="12.75">
      <c r="A41" s="29" t="s">
        <v>90</v>
      </c>
      <c r="B41" s="30" t="s">
        <v>91</v>
      </c>
      <c r="C41" s="30" t="s">
        <v>92</v>
      </c>
      <c r="D41" s="30" t="s">
        <v>93</v>
      </c>
      <c r="E41" s="30" t="s">
        <v>94</v>
      </c>
      <c r="F41" s="30" t="s">
        <v>95</v>
      </c>
      <c r="G41" s="30" t="s">
        <v>96</v>
      </c>
      <c r="H41" s="30" t="s">
        <v>97</v>
      </c>
      <c r="I41" s="30" t="s">
        <v>98</v>
      </c>
      <c r="J41" s="30" t="s">
        <v>99</v>
      </c>
      <c r="K41" s="30" t="s">
        <v>100</v>
      </c>
      <c r="L41" s="31" t="s">
        <v>101</v>
      </c>
    </row>
    <row r="42" spans="1:12" ht="12.75">
      <c r="A42" s="57" t="s">
        <v>49</v>
      </c>
      <c r="B42" s="32">
        <f>$E3*HRSW!$B7</f>
        <v>11158</v>
      </c>
      <c r="C42" s="32">
        <f>$E3*HRSW!$B8</f>
        <v>15050</v>
      </c>
      <c r="D42" s="32">
        <f>$E3*HRSW!$B9</f>
        <v>3850</v>
      </c>
      <c r="E42" s="32">
        <f>$E3*HRSW!$B10</f>
        <v>0</v>
      </c>
      <c r="F42" s="32">
        <f>$E3*HRSW!$B11</f>
        <v>34293</v>
      </c>
      <c r="G42" s="32">
        <f>$E3*HRSW!$B12</f>
        <v>8820</v>
      </c>
      <c r="H42" s="32">
        <f>$E3*HRSW!$B13</f>
        <v>8876</v>
      </c>
      <c r="I42" s="32">
        <f>$E3*HRSW!$B14</f>
        <v>9359</v>
      </c>
      <c r="J42" s="32">
        <f>$E3*HRSW!$B15</f>
        <v>0</v>
      </c>
      <c r="K42" s="32">
        <f>$E3*HRSW!$B16</f>
        <v>4550</v>
      </c>
      <c r="L42" s="33">
        <f>$E3*HRSW!$B17</f>
        <v>2205</v>
      </c>
    </row>
    <row r="43" spans="1:12" ht="12.75">
      <c r="A43" s="57" t="s">
        <v>50</v>
      </c>
      <c r="B43" s="19">
        <f>$E4*Durum!$B7</f>
        <v>14700</v>
      </c>
      <c r="C43" s="19">
        <f>$E4*Durum!$B8</f>
        <v>15050</v>
      </c>
      <c r="D43" s="19">
        <f>$E4*Durum!$B9</f>
        <v>3850</v>
      </c>
      <c r="E43" s="19">
        <f>$E4*Durum!$B10</f>
        <v>0</v>
      </c>
      <c r="F43" s="19">
        <f>$E4*Durum!$B11</f>
        <v>35966</v>
      </c>
      <c r="G43" s="19">
        <f>$E4*Durum!$B12</f>
        <v>10500</v>
      </c>
      <c r="H43" s="19">
        <f>$E4*Durum!$B13</f>
        <v>8911</v>
      </c>
      <c r="I43" s="19">
        <f>$E4*Durum!$B14</f>
        <v>9373</v>
      </c>
      <c r="J43" s="19">
        <f>$E4*Durum!$B15</f>
        <v>0</v>
      </c>
      <c r="K43" s="19">
        <f>$E4*Durum!$B16</f>
        <v>4550</v>
      </c>
      <c r="L43" s="34">
        <f>$E4*Durum!$B17</f>
        <v>2366</v>
      </c>
    </row>
    <row r="44" spans="1:12" ht="12.75">
      <c r="A44" s="57" t="s">
        <v>51</v>
      </c>
      <c r="B44" s="19">
        <f>$E5*Barley!$B7</f>
        <v>3000</v>
      </c>
      <c r="C44" s="19">
        <f>$E5*Barley!$B8</f>
        <v>3900</v>
      </c>
      <c r="D44" s="19">
        <f>$E5*Barley!$B9</f>
        <v>1100</v>
      </c>
      <c r="E44" s="19">
        <f>$E5*Barley!$B10</f>
        <v>0</v>
      </c>
      <c r="F44" s="19">
        <f>$E5*Barley!$B11</f>
        <v>11506</v>
      </c>
      <c r="G44" s="19">
        <f>$E5*Barley!$B12</f>
        <v>2320</v>
      </c>
      <c r="H44" s="19">
        <f>$E5*Barley!$B13</f>
        <v>3110</v>
      </c>
      <c r="I44" s="19">
        <f>$E5*Barley!$B14</f>
        <v>2970</v>
      </c>
      <c r="J44" s="19">
        <f>$E5*Barley!$B15</f>
        <v>0</v>
      </c>
      <c r="K44" s="19">
        <f>$E5*Barley!$B16</f>
        <v>1300</v>
      </c>
      <c r="L44" s="34">
        <f>$E5*Barley!$B17</f>
        <v>672</v>
      </c>
    </row>
    <row r="45" spans="1:12" ht="12.75">
      <c r="A45" s="57" t="s">
        <v>25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4">
        <f>$E6*Corn!$B17</f>
        <v>0</v>
      </c>
    </row>
    <row r="46" spans="1:12" ht="12.75">
      <c r="A46" s="57" t="s">
        <v>52</v>
      </c>
      <c r="B46" s="19">
        <f>$E7*Oil_SF!$B7</f>
        <v>0</v>
      </c>
      <c r="C46" s="19">
        <f>$E7*Oil_SF!$B8</f>
        <v>0</v>
      </c>
      <c r="D46" s="19">
        <f>$E7*Oil_SF!$B9</f>
        <v>0</v>
      </c>
      <c r="E46" s="19">
        <f>$E7*Oil_SF!$B10</f>
        <v>0</v>
      </c>
      <c r="F46" s="19">
        <f>$E7*Oil_SF!$B11</f>
        <v>0</v>
      </c>
      <c r="G46" s="19">
        <f>$E7*Oil_SF!$B12</f>
        <v>0</v>
      </c>
      <c r="H46" s="19">
        <f>$E7*Oil_SF!$B13</f>
        <v>0</v>
      </c>
      <c r="I46" s="19">
        <f>$E7*Oil_SF!$B14</f>
        <v>0</v>
      </c>
      <c r="J46" s="19">
        <f>$E7*Oil_SF!$B15</f>
        <v>0</v>
      </c>
      <c r="K46" s="19">
        <f>$E7*Oil_SF!$B16</f>
        <v>0</v>
      </c>
      <c r="L46" s="34">
        <f>$E7*Oil_SF!$B17</f>
        <v>0</v>
      </c>
    </row>
    <row r="47" spans="1:12" ht="12.75">
      <c r="A47" s="57" t="s">
        <v>53</v>
      </c>
      <c r="B47" s="19">
        <f>$E8*Canola!$B7</f>
        <v>18200</v>
      </c>
      <c r="C47" s="19">
        <f>$E8*Canola!$B8</f>
        <v>7200</v>
      </c>
      <c r="D47" s="19">
        <f>$E8*Canola!$B9</f>
        <v>0</v>
      </c>
      <c r="E47" s="19">
        <f>$E8*Canola!$B10</f>
        <v>0</v>
      </c>
      <c r="F47" s="19">
        <f>$E8*Canola!$B11</f>
        <v>31624</v>
      </c>
      <c r="G47" s="19">
        <f>$E8*Canola!$B12</f>
        <v>3879.9999999999995</v>
      </c>
      <c r="H47" s="19">
        <f>$E8*Canola!$B13</f>
        <v>5688</v>
      </c>
      <c r="I47" s="19">
        <f>$E8*Canola!$B14</f>
        <v>5748</v>
      </c>
      <c r="J47" s="19">
        <f>$E8*Canola!$B15</f>
        <v>0</v>
      </c>
      <c r="K47" s="19">
        <f>$E8*Canola!$B16</f>
        <v>2600</v>
      </c>
      <c r="L47" s="34">
        <f>$E8*Canola!$B17</f>
        <v>1723.9999999999998</v>
      </c>
    </row>
    <row r="48" spans="1:12" ht="12.75">
      <c r="A48" s="57" t="s">
        <v>54</v>
      </c>
      <c r="B48" s="19">
        <f>$E9*Flax!$B7</f>
        <v>0</v>
      </c>
      <c r="C48" s="19">
        <f>$E9*Flax!$B8</f>
        <v>0</v>
      </c>
      <c r="D48" s="19">
        <f>$E9*Flax!$B9</f>
        <v>0</v>
      </c>
      <c r="E48" s="19">
        <f>$E9*Flax!$B10</f>
        <v>0</v>
      </c>
      <c r="F48" s="19">
        <f>$E9*Flax!$B11</f>
        <v>0</v>
      </c>
      <c r="G48" s="19">
        <f>$E9*Flax!$B12</f>
        <v>0</v>
      </c>
      <c r="H48" s="19">
        <f>$E9*Flax!$B13</f>
        <v>0</v>
      </c>
      <c r="I48" s="19">
        <f>$E9*Flax!$B14</f>
        <v>0</v>
      </c>
      <c r="J48" s="19">
        <f>$E9*Flax!$B15</f>
        <v>0</v>
      </c>
      <c r="K48" s="19">
        <f>$E9*Flax!$B16</f>
        <v>0</v>
      </c>
      <c r="L48" s="34">
        <f>$E9*Flax!$B17</f>
        <v>0</v>
      </c>
    </row>
    <row r="49" spans="1:12" ht="12.75">
      <c r="A49" s="57" t="s">
        <v>57</v>
      </c>
      <c r="B49" s="19">
        <f>$E10*Peas!$B7</f>
        <v>0</v>
      </c>
      <c r="C49" s="19">
        <f>$E10*Peas!$B8</f>
        <v>0</v>
      </c>
      <c r="D49" s="19">
        <f>$E10*Peas!$B9</f>
        <v>0</v>
      </c>
      <c r="E49" s="19">
        <f>$E10*Peas!$B10</f>
        <v>0</v>
      </c>
      <c r="F49" s="19">
        <f>$E10*Peas!$B11</f>
        <v>0</v>
      </c>
      <c r="G49" s="19">
        <f>$E10*Peas!$B12</f>
        <v>0</v>
      </c>
      <c r="H49" s="19">
        <f>$E10*Peas!$B13</f>
        <v>0</v>
      </c>
      <c r="I49" s="19">
        <f>$E10*Peas!$B14</f>
        <v>0</v>
      </c>
      <c r="J49" s="19">
        <f>$E10*Peas!$B15</f>
        <v>0</v>
      </c>
      <c r="K49" s="19">
        <f>$E10*Peas!$B16</f>
        <v>0</v>
      </c>
      <c r="L49" s="34">
        <f>$E10*Peas!$B17</f>
        <v>0</v>
      </c>
    </row>
    <row r="50" spans="1:12" ht="12.75">
      <c r="A50" s="57" t="s">
        <v>58</v>
      </c>
      <c r="B50" s="19">
        <f>$E11*Oats!$B7</f>
        <v>0</v>
      </c>
      <c r="C50" s="19">
        <f>$E11*Oats!$B8</f>
        <v>0</v>
      </c>
      <c r="D50" s="19">
        <f>$E11*Oats!$B9</f>
        <v>0</v>
      </c>
      <c r="E50" s="19">
        <f>$E11*Oats!$B10</f>
        <v>0</v>
      </c>
      <c r="F50" s="19">
        <f>$E11*Oats!$B11</f>
        <v>0</v>
      </c>
      <c r="G50" s="19">
        <f>$E11*Oats!$B12</f>
        <v>0</v>
      </c>
      <c r="H50" s="19">
        <f>$E11*Oats!$B13</f>
        <v>0</v>
      </c>
      <c r="I50" s="19">
        <f>$E11*Oats!$B14</f>
        <v>0</v>
      </c>
      <c r="J50" s="19">
        <f>$E11*Oats!$B15</f>
        <v>0</v>
      </c>
      <c r="K50" s="19">
        <f>$E11*Oats!$B16</f>
        <v>0</v>
      </c>
      <c r="L50" s="34">
        <f>$E11*Oats!$B17</f>
        <v>0</v>
      </c>
    </row>
    <row r="51" spans="1:12" ht="12.75">
      <c r="A51" s="57" t="s">
        <v>59</v>
      </c>
      <c r="B51" s="19">
        <f>$E12*Lentil!$B7</f>
        <v>11760</v>
      </c>
      <c r="C51" s="19">
        <f>$E12*Lentil!$B8</f>
        <v>13600</v>
      </c>
      <c r="D51" s="19">
        <f>$E12*Lentil!$B9</f>
        <v>0</v>
      </c>
      <c r="E51" s="19">
        <f>$E12*Lentil!$B10</f>
        <v>0</v>
      </c>
      <c r="F51" s="19">
        <f>$E12*Lentil!$B11</f>
        <v>4180</v>
      </c>
      <c r="G51" s="19">
        <f>$E12*Lentil!$B12</f>
        <v>6400</v>
      </c>
      <c r="H51" s="19">
        <f>$E12*Lentil!$B13</f>
        <v>6124</v>
      </c>
      <c r="I51" s="19">
        <f>$E12*Lentil!$B14</f>
        <v>6456</v>
      </c>
      <c r="J51" s="19">
        <f>$E12*Lentil!$B15</f>
        <v>0</v>
      </c>
      <c r="K51" s="19">
        <f>$E12*Lentil!$B16</f>
        <v>3600</v>
      </c>
      <c r="L51" s="34">
        <f>$E12*Lentil!$B17</f>
        <v>1200</v>
      </c>
    </row>
    <row r="52" spans="1:12" ht="12.75">
      <c r="A52" s="57" t="s">
        <v>55</v>
      </c>
      <c r="B52" s="19">
        <f>$E13*Mustard!$B7</f>
        <v>0</v>
      </c>
      <c r="C52" s="19">
        <f>$E13*Mustard!$B8</f>
        <v>0</v>
      </c>
      <c r="D52" s="19">
        <f>$E13*Mustard!$B9</f>
        <v>0</v>
      </c>
      <c r="E52" s="19">
        <f>$E13*Mustard!$B10</f>
        <v>0</v>
      </c>
      <c r="F52" s="19">
        <f>$E13*Mustard!$B11</f>
        <v>0</v>
      </c>
      <c r="G52" s="19">
        <f>$E13*Mustard!$B12</f>
        <v>0</v>
      </c>
      <c r="H52" s="19">
        <f>$E13*Mustard!$B13</f>
        <v>0</v>
      </c>
      <c r="I52" s="19">
        <f>$E13*Mustard!$B14</f>
        <v>0</v>
      </c>
      <c r="J52" s="19">
        <f>$E13*Mustard!$B15</f>
        <v>0</v>
      </c>
      <c r="K52" s="19">
        <f>$E13*Mustard!$B16</f>
        <v>0</v>
      </c>
      <c r="L52" s="34">
        <f>$E13*Mustard!$B17</f>
        <v>0</v>
      </c>
    </row>
    <row r="53" spans="1:12" ht="12.75">
      <c r="A53" s="58" t="s">
        <v>89</v>
      </c>
      <c r="B53" s="35">
        <f>$E14*Saffl!$B7</f>
        <v>0</v>
      </c>
      <c r="C53" s="19">
        <f>$E14*Saffl!$B8</f>
        <v>0</v>
      </c>
      <c r="D53" s="19">
        <f>$E14*Saffl!$B9</f>
        <v>0</v>
      </c>
      <c r="E53" s="19">
        <f>$E14*Saffl!$B10</f>
        <v>0</v>
      </c>
      <c r="F53" s="19">
        <f>$E14*Saffl!$B11</f>
        <v>0</v>
      </c>
      <c r="G53" s="19">
        <f>$E14*Saffl!$B12</f>
        <v>0</v>
      </c>
      <c r="H53" s="19">
        <f>$E14*Saffl!$B13</f>
        <v>0</v>
      </c>
      <c r="I53" s="19">
        <f>$E14*Saffl!$B14</f>
        <v>0</v>
      </c>
      <c r="J53" s="19">
        <f>$E14*Saffl!$B15</f>
        <v>0</v>
      </c>
      <c r="K53" s="19">
        <f>$E14*Saffl!$B16</f>
        <v>0</v>
      </c>
      <c r="L53" s="34">
        <f>$E14*Saffl!$B17</f>
        <v>0</v>
      </c>
    </row>
    <row r="54" spans="1:12" ht="12.75">
      <c r="A54" s="57" t="s">
        <v>56</v>
      </c>
      <c r="B54" s="35">
        <f>$E15*Buckwht!$B7</f>
        <v>0</v>
      </c>
      <c r="C54" s="35">
        <f>$E15*Buckwht!$B8</f>
        <v>0</v>
      </c>
      <c r="D54" s="35">
        <f>$E15*Buckwht!$B9</f>
        <v>0</v>
      </c>
      <c r="E54" s="35">
        <f>$E15*Buckwht!$B10</f>
        <v>0</v>
      </c>
      <c r="F54" s="35">
        <f>$E15*Buckwht!$B11</f>
        <v>0</v>
      </c>
      <c r="G54" s="35">
        <f>$E15*Buckwht!$B12</f>
        <v>0</v>
      </c>
      <c r="H54" s="35">
        <f>$E15*Buckwht!$B13</f>
        <v>0</v>
      </c>
      <c r="I54" s="35">
        <f>$E15*Buckwht!$B14</f>
        <v>0</v>
      </c>
      <c r="J54" s="35">
        <f>$E15*Buckwht!$B15</f>
        <v>0</v>
      </c>
      <c r="K54" s="35">
        <f>$E15*Buckwht!$B16</f>
        <v>0</v>
      </c>
      <c r="L54" s="36">
        <f>$E15*Buckwht!$B17</f>
        <v>0</v>
      </c>
    </row>
    <row r="55" spans="1:12" ht="12.75">
      <c r="A55" s="57" t="s">
        <v>60</v>
      </c>
      <c r="B55" s="35">
        <f>$E16*Millet!$B7</f>
        <v>0</v>
      </c>
      <c r="C55" s="35">
        <f>$E16*Millet!$B8</f>
        <v>0</v>
      </c>
      <c r="D55" s="35">
        <f>$E16*Millet!$B9</f>
        <v>0</v>
      </c>
      <c r="E55" s="35">
        <f>$E16*Millet!$B10</f>
        <v>0</v>
      </c>
      <c r="F55" s="35">
        <f>$E16*Millet!$B11</f>
        <v>0</v>
      </c>
      <c r="G55" s="35">
        <f>$E16*Millet!$B12</f>
        <v>0</v>
      </c>
      <c r="H55" s="35">
        <f>$E16*Millet!$B13</f>
        <v>0</v>
      </c>
      <c r="I55" s="35">
        <f>$E16*Millet!$B14</f>
        <v>0</v>
      </c>
      <c r="J55" s="35">
        <f>$E16*Millet!$B15</f>
        <v>0</v>
      </c>
      <c r="K55" s="35">
        <f>$E16*Millet!$B16</f>
        <v>0</v>
      </c>
      <c r="L55" s="36">
        <f>$E16*Millet!$B17</f>
        <v>0</v>
      </c>
    </row>
    <row r="56" spans="1:12" ht="12.75">
      <c r="A56" s="57" t="s">
        <v>61</v>
      </c>
      <c r="B56" s="35">
        <f>$E17*HRWW!$B7</f>
        <v>0</v>
      </c>
      <c r="C56" s="35">
        <f>$E17*HRWW!$B8</f>
        <v>0</v>
      </c>
      <c r="D56" s="35">
        <f>$E17*HRWW!$B9</f>
        <v>0</v>
      </c>
      <c r="E56" s="35">
        <f>$E17*HRWW!$B10</f>
        <v>0</v>
      </c>
      <c r="F56" s="35">
        <f>$E17*HRWW!$B11</f>
        <v>0</v>
      </c>
      <c r="G56" s="35">
        <f>$E17*HRWW!$B12</f>
        <v>0</v>
      </c>
      <c r="H56" s="35">
        <f>$E17*HRWW!$B13</f>
        <v>0</v>
      </c>
      <c r="I56" s="35">
        <f>$E17*HRWW!$B14</f>
        <v>0</v>
      </c>
      <c r="J56" s="35">
        <f>$E17*HRWW!$B15</f>
        <v>0</v>
      </c>
      <c r="K56" s="35">
        <f>$E17*HRWW!$B16</f>
        <v>0</v>
      </c>
      <c r="L56" s="36">
        <f>$E17*HRWW!$B17</f>
        <v>0</v>
      </c>
    </row>
    <row r="57" spans="1:12" ht="12.75">
      <c r="A57" s="57" t="s">
        <v>62</v>
      </c>
      <c r="B57" s="35">
        <f>$E18*Rye!$B7</f>
        <v>0</v>
      </c>
      <c r="C57" s="35">
        <f>$E18*Rye!$B8</f>
        <v>0</v>
      </c>
      <c r="D57" s="35">
        <f>$E18*Rye!$B9</f>
        <v>0</v>
      </c>
      <c r="E57" s="35">
        <f>$E18*Rye!$B10</f>
        <v>0</v>
      </c>
      <c r="F57" s="35">
        <f>$E18*Rye!$B11</f>
        <v>0</v>
      </c>
      <c r="G57" s="35">
        <f>$E18*Rye!$B12</f>
        <v>0</v>
      </c>
      <c r="H57" s="35">
        <f>$E18*Rye!$B13</f>
        <v>0</v>
      </c>
      <c r="I57" s="35">
        <f>$E18*Rye!$B14</f>
        <v>0</v>
      </c>
      <c r="J57" s="35">
        <f>$E18*Rye!$B15</f>
        <v>0</v>
      </c>
      <c r="K57" s="35">
        <f>$E18*Rye!$B16</f>
        <v>0</v>
      </c>
      <c r="L57" s="36">
        <f>$E18*Rye!$B17</f>
        <v>0</v>
      </c>
    </row>
    <row r="58" spans="1:12" ht="12.75">
      <c r="A58" s="58" t="s">
        <v>87</v>
      </c>
      <c r="B58" s="35">
        <f>$E19*Chickpea!$B7</f>
        <v>0</v>
      </c>
      <c r="C58" s="35">
        <f>$E19*Chickpea!$B8</f>
        <v>0</v>
      </c>
      <c r="D58" s="35">
        <f>$E19*Chickpea!$B9</f>
        <v>0</v>
      </c>
      <c r="E58" s="35">
        <f>$E19*Chickpea!$B10</f>
        <v>0</v>
      </c>
      <c r="F58" s="35">
        <f>$E19*Chickpea!$B11</f>
        <v>0</v>
      </c>
      <c r="G58" s="35">
        <f>$E19*Chickpea!$B12</f>
        <v>0</v>
      </c>
      <c r="H58" s="35">
        <f>$E19*Chickpea!$B13</f>
        <v>0</v>
      </c>
      <c r="I58" s="35">
        <f>$E19*Chickpea!$B14</f>
        <v>0</v>
      </c>
      <c r="J58" s="35">
        <f>$E19*Chickpea!$B15</f>
        <v>0</v>
      </c>
      <c r="K58" s="35">
        <f>$E19*Chickpea!$B16</f>
        <v>0</v>
      </c>
      <c r="L58" s="36">
        <f>$E19*Chickpea!$B17</f>
        <v>0</v>
      </c>
    </row>
    <row r="59" spans="1:12" ht="12.75">
      <c r="A59" s="37" t="s">
        <v>80</v>
      </c>
      <c r="B59" s="20">
        <f>SUM(B42:B58)</f>
        <v>58818</v>
      </c>
      <c r="C59" s="20">
        <f aca="true" t="shared" si="4" ref="C59:L59">SUM(C42:C58)</f>
        <v>54800</v>
      </c>
      <c r="D59" s="20">
        <f t="shared" si="4"/>
        <v>8800</v>
      </c>
      <c r="E59" s="20">
        <f t="shared" si="4"/>
        <v>0</v>
      </c>
      <c r="F59" s="20">
        <f t="shared" si="4"/>
        <v>117569</v>
      </c>
      <c r="G59" s="20">
        <f t="shared" si="4"/>
        <v>31920</v>
      </c>
      <c r="H59" s="20">
        <f t="shared" si="4"/>
        <v>32709</v>
      </c>
      <c r="I59" s="20">
        <f t="shared" si="4"/>
        <v>33906</v>
      </c>
      <c r="J59" s="20">
        <f t="shared" si="4"/>
        <v>0</v>
      </c>
      <c r="K59" s="20">
        <f t="shared" si="4"/>
        <v>16600</v>
      </c>
      <c r="L59" s="38">
        <f t="shared" si="4"/>
        <v>8167</v>
      </c>
    </row>
    <row r="60" spans="1:12" ht="12.75">
      <c r="A60" s="37" t="s">
        <v>102</v>
      </c>
      <c r="B60" s="20"/>
      <c r="C60" s="38"/>
      <c r="D60" s="39">
        <f>SUM(B59:L59)</f>
        <v>363289</v>
      </c>
      <c r="E60" s="21"/>
      <c r="F60" s="21"/>
      <c r="G60" s="21"/>
      <c r="H60" s="21"/>
      <c r="I60" s="21"/>
      <c r="J60" s="21"/>
      <c r="K60" s="21"/>
      <c r="L60" s="21"/>
    </row>
  </sheetData>
  <sheetProtection sheet="1" objects="1" scenarios="1"/>
  <mergeCells count="19"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9" sqref="C9:G9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31</v>
      </c>
      <c r="B1" s="22" t="s">
        <v>0</v>
      </c>
      <c r="C1" s="93" t="s">
        <v>30</v>
      </c>
      <c r="D1" s="93"/>
      <c r="E1" s="93"/>
      <c r="F1" s="93"/>
      <c r="G1" s="93"/>
    </row>
    <row r="2" spans="1:7" ht="12.75">
      <c r="A2" t="s">
        <v>28</v>
      </c>
      <c r="B2" s="9">
        <v>29</v>
      </c>
      <c r="C2" s="91"/>
      <c r="D2" s="91"/>
      <c r="E2" s="91"/>
      <c r="F2" s="91"/>
      <c r="G2" s="91"/>
    </row>
    <row r="3" spans="1:7" ht="12.75">
      <c r="A3" t="s">
        <v>85</v>
      </c>
      <c r="B3" s="12">
        <v>7.3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211.7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15.94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21.5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5.5</v>
      </c>
      <c r="C9" s="91" t="s">
        <v>159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2" t="s">
        <v>155</v>
      </c>
      <c r="D10" s="91"/>
      <c r="E10" s="91"/>
      <c r="F10" s="91"/>
      <c r="G10" s="91"/>
    </row>
    <row r="11" spans="1:7" ht="12.75">
      <c r="A11" s="1" t="s">
        <v>12</v>
      </c>
      <c r="B11" s="11">
        <v>48.99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12.6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12.68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13.37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3.15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140.23000000000002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5.79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15.17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8.4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33.6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62.96</v>
      </c>
      <c r="C25" s="91"/>
      <c r="D25" s="91"/>
      <c r="E25" s="91"/>
      <c r="F25" s="91"/>
      <c r="G25" s="91"/>
    </row>
    <row r="26" spans="2:7" ht="12.75" customHeight="1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203.19000000000003</v>
      </c>
      <c r="C27" s="91"/>
      <c r="D27" s="91"/>
      <c r="E27" s="91"/>
      <c r="F27" s="91"/>
      <c r="G27" s="91"/>
    </row>
    <row r="28" spans="2:7" ht="12.75" customHeight="1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8.509999999999962</v>
      </c>
      <c r="C29" s="91"/>
      <c r="D29" s="91"/>
      <c r="E29" s="91"/>
      <c r="F29" s="91"/>
      <c r="G29" s="91"/>
    </row>
    <row r="30" spans="2:7" ht="12.75" customHeight="1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4.835517241379311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2.1710344827586208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7.006551724137932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C2:G2"/>
    <mergeCell ref="C3:G3"/>
    <mergeCell ref="C4:G4"/>
    <mergeCell ref="C5:G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33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30</v>
      </c>
      <c r="C2" s="91"/>
      <c r="D2" s="91"/>
      <c r="E2" s="91"/>
      <c r="F2" s="91"/>
      <c r="G2" s="91"/>
    </row>
    <row r="3" spans="1:7" ht="12.75">
      <c r="A3" t="s">
        <v>85</v>
      </c>
      <c r="B3" s="10">
        <v>8.39</v>
      </c>
      <c r="C3" s="91" t="s">
        <v>133</v>
      </c>
      <c r="D3" s="91"/>
      <c r="E3" s="91"/>
      <c r="F3" s="91"/>
      <c r="G3" s="91"/>
    </row>
    <row r="4" spans="1:7" ht="12.75">
      <c r="A4" t="s">
        <v>27</v>
      </c>
      <c r="B4">
        <f>B2*B3</f>
        <v>251.70000000000002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21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21.5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5.5</v>
      </c>
      <c r="C9" s="91" t="s">
        <v>159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 t="s">
        <v>144</v>
      </c>
      <c r="D10" s="91"/>
      <c r="E10" s="91"/>
      <c r="F10" s="91"/>
      <c r="G10" s="91"/>
    </row>
    <row r="11" spans="1:7" ht="12.75">
      <c r="A11" s="1" t="s">
        <v>12</v>
      </c>
      <c r="B11" s="11">
        <v>51.38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15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12.73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13.39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3.38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150.38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5.8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15.21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8.41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33.6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63.02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213.4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38.30000000000001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5.012666666666666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2.1006666666666667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7.113333333333333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2" t="s">
        <v>0</v>
      </c>
      <c r="C1" s="93" t="s">
        <v>30</v>
      </c>
      <c r="D1" s="93"/>
      <c r="E1" s="93"/>
      <c r="F1" s="93"/>
      <c r="G1" s="93"/>
    </row>
    <row r="2" spans="1:7" ht="12.75">
      <c r="A2" t="s">
        <v>28</v>
      </c>
      <c r="B2" s="9">
        <v>52</v>
      </c>
      <c r="C2" s="91"/>
      <c r="D2" s="91"/>
      <c r="E2" s="91"/>
      <c r="F2" s="91"/>
      <c r="G2" s="91"/>
    </row>
    <row r="3" spans="1:7" ht="12.75">
      <c r="A3" t="s">
        <v>85</v>
      </c>
      <c r="B3" s="10">
        <v>6.39</v>
      </c>
      <c r="C3" s="91" t="s">
        <v>160</v>
      </c>
      <c r="D3" s="91"/>
      <c r="E3" s="91"/>
      <c r="F3" s="91"/>
      <c r="G3" s="91"/>
    </row>
    <row r="4" spans="1:7" ht="12.75">
      <c r="A4" t="s">
        <v>27</v>
      </c>
      <c r="B4">
        <f>B2*B3</f>
        <v>332.28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19.5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5.5</v>
      </c>
      <c r="C9" s="91" t="s">
        <v>159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57.53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11.6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15.55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14.85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3.36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149.39000000000001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6.51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17.68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10.08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33.6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67.87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217.26000000000002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115.01999999999995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2.8728846153846157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1.3051923076923078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4.178076923076923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2" t="s">
        <v>0</v>
      </c>
      <c r="C1" s="93" t="s">
        <v>30</v>
      </c>
      <c r="D1" s="93"/>
      <c r="E1" s="93"/>
      <c r="F1" s="93"/>
      <c r="G1" s="93"/>
    </row>
    <row r="2" spans="1:7" ht="12.75">
      <c r="A2" t="s">
        <v>28</v>
      </c>
      <c r="B2" s="9">
        <v>76</v>
      </c>
      <c r="C2" s="91"/>
      <c r="D2" s="91"/>
      <c r="E2" s="91"/>
      <c r="F2" s="91"/>
      <c r="G2" s="91"/>
    </row>
    <row r="3" spans="1:7" ht="12.75">
      <c r="A3" t="s">
        <v>85</v>
      </c>
      <c r="B3" s="12">
        <v>5.3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402.8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46.22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73.45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30</v>
      </c>
      <c r="C12" s="91" t="s">
        <v>145</v>
      </c>
      <c r="D12" s="91"/>
      <c r="E12" s="91"/>
      <c r="F12" s="91"/>
      <c r="G12" s="91"/>
    </row>
    <row r="13" spans="1:7" ht="12.75">
      <c r="A13" s="1" t="s">
        <v>13</v>
      </c>
      <c r="B13" s="11">
        <v>16.2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14.31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15.2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4.99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221.87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7.05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20.82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11.28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33.6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72.75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294.62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108.18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2.919342105263158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0.9572368421052632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3.876578947368421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2" t="s">
        <v>0</v>
      </c>
      <c r="C1" s="93" t="s">
        <v>30</v>
      </c>
      <c r="D1" s="93"/>
      <c r="E1" s="93"/>
      <c r="F1" s="93"/>
      <c r="G1" s="93"/>
    </row>
    <row r="2" spans="1:7" ht="12.75">
      <c r="A2" t="s">
        <v>28</v>
      </c>
      <c r="B2" s="9">
        <v>1320</v>
      </c>
      <c r="C2" s="91"/>
      <c r="D2" s="91"/>
      <c r="E2" s="91"/>
      <c r="F2" s="91"/>
      <c r="G2" s="91"/>
    </row>
    <row r="3" spans="1:7" ht="12.75">
      <c r="A3" t="s">
        <v>85</v>
      </c>
      <c r="B3" s="24">
        <v>0.221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291.72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31.73</v>
      </c>
      <c r="C7" s="91" t="s">
        <v>146</v>
      </c>
      <c r="D7" s="91"/>
      <c r="E7" s="91"/>
      <c r="F7" s="91"/>
      <c r="G7" s="91"/>
    </row>
    <row r="8" spans="1:7" ht="12.75">
      <c r="A8" s="1" t="s">
        <v>9</v>
      </c>
      <c r="B8" s="11">
        <v>28.2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7</v>
      </c>
      <c r="C10" s="91" t="s">
        <v>147</v>
      </c>
      <c r="D10" s="91"/>
      <c r="E10" s="91"/>
      <c r="F10" s="91"/>
      <c r="G10" s="91"/>
    </row>
    <row r="11" spans="1:7" ht="12.75">
      <c r="A11" s="1" t="s">
        <v>12</v>
      </c>
      <c r="B11" s="11">
        <v>43.5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19.7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13.68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14.27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2.64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13.5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4.01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178.23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6.31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17.3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9.74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33.6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66.95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245.18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46.54000000000002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0.13502272727272727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0.05071969696969697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0.18574242424242424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2" t="s">
        <v>0</v>
      </c>
      <c r="C1" s="93" t="s">
        <v>30</v>
      </c>
      <c r="D1" s="93"/>
      <c r="E1" s="93"/>
      <c r="F1" s="93"/>
      <c r="G1" s="93"/>
    </row>
    <row r="2" spans="1:7" ht="12.75">
      <c r="A2" t="s">
        <v>28</v>
      </c>
      <c r="B2" s="9">
        <v>1380</v>
      </c>
      <c r="C2" s="91"/>
      <c r="D2" s="91"/>
      <c r="E2" s="91"/>
      <c r="F2" s="91"/>
      <c r="G2" s="91"/>
    </row>
    <row r="3" spans="1:7" ht="12.75">
      <c r="A3" t="s">
        <v>85</v>
      </c>
      <c r="B3" s="10">
        <v>0.211</v>
      </c>
      <c r="C3" s="91"/>
      <c r="D3" s="91"/>
      <c r="E3" s="91"/>
      <c r="F3" s="91"/>
      <c r="G3" s="91"/>
    </row>
    <row r="4" spans="1:7" ht="12.75">
      <c r="A4" t="s">
        <v>27</v>
      </c>
      <c r="B4">
        <f>B2*B3</f>
        <v>291.18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45.5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18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79.06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9.7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14.22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14.37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4.31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191.66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6.13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16.8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9.63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33.6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66.16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257.82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33.360000000000014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0.1388840579710145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0.04794202898550724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0.18682608695652173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39</v>
      </c>
      <c r="B1" s="22" t="s">
        <v>0</v>
      </c>
      <c r="C1" s="93" t="s">
        <v>30</v>
      </c>
      <c r="D1" s="93"/>
      <c r="E1" s="93"/>
      <c r="F1" s="93"/>
      <c r="G1" s="93"/>
    </row>
    <row r="2" spans="1:7" ht="12.75">
      <c r="A2" t="s">
        <v>28</v>
      </c>
      <c r="B2" s="9">
        <v>18</v>
      </c>
      <c r="C2" s="91"/>
      <c r="D2" s="91"/>
      <c r="E2" s="91"/>
      <c r="F2" s="91"/>
      <c r="G2" s="91"/>
    </row>
    <row r="3" spans="1:7" ht="12.75">
      <c r="A3" t="s">
        <v>85</v>
      </c>
      <c r="B3" s="10">
        <v>12.45</v>
      </c>
      <c r="C3" s="91"/>
      <c r="D3" s="91"/>
      <c r="E3" s="91"/>
      <c r="F3" s="91"/>
      <c r="G3" s="91"/>
    </row>
    <row r="4" spans="1:7" ht="12.75">
      <c r="A4" t="s">
        <v>27</v>
      </c>
      <c r="B4">
        <f>B2*B3</f>
        <v>224.1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10.8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25.5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30.35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9.6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13.03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14.07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1.5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2.41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107.25999999999999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5.88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15.59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9.04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33.6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64.11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171.37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52.72999999999999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5.958888888888889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3.5616666666666665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9.520555555555555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Paulann.Haakenson</cp:lastModifiedBy>
  <cp:lastPrinted>2009-12-11T22:54:32Z</cp:lastPrinted>
  <dcterms:created xsi:type="dcterms:W3CDTF">2005-01-10T15:34:54Z</dcterms:created>
  <dcterms:modified xsi:type="dcterms:W3CDTF">2011-12-14T15:45:38Z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