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1100" windowHeight="9120" tabRatio="945" activeTab="20"/>
  </bookViews>
  <sheets>
    <sheet name="Intro" sheetId="1" r:id="rId1"/>
    <sheet name="Cashflow" sheetId="2" r:id="rId2"/>
    <sheet name="HRSW" sheetId="3" r:id="rId3"/>
    <sheet name="Durum" sheetId="4" r:id="rId4"/>
    <sheet name="Barley" sheetId="5" r:id="rId5"/>
    <sheet name="Corn" sheetId="6" r:id="rId6"/>
    <sheet name="Soy" sheetId="7" r:id="rId7"/>
    <sheet name="Oil_SF" sheetId="8" r:id="rId8"/>
    <sheet name="Conf_SF" sheetId="9" r:id="rId9"/>
    <sheet name="Canola" sheetId="10" r:id="rId10"/>
    <sheet name="Flax" sheetId="11" r:id="rId11"/>
    <sheet name="Peas" sheetId="12" r:id="rId12"/>
    <sheet name="Oats" sheetId="13" r:id="rId13"/>
    <sheet name="Lentil" sheetId="14" r:id="rId14"/>
    <sheet name="Mustard" sheetId="15" r:id="rId15"/>
    <sheet name="Saffl" sheetId="16" r:id="rId16"/>
    <sheet name="Buckwht" sheetId="17" r:id="rId17"/>
    <sheet name="Millet" sheetId="18" r:id="rId18"/>
    <sheet name="Chickpea" sheetId="19" r:id="rId19"/>
    <sheet name="HRWW" sheetId="20" r:id="rId20"/>
    <sheet name="Rye" sheetId="21" r:id="rId21"/>
  </sheets>
  <definedNames>
    <definedName name="_xlnm.Print_Area" localSheetId="1">'Cashflow'!$A$1:$L$63</definedName>
    <definedName name="_xlnm.Print_Area" localSheetId="0">'Intro'!$A$1:$J$30</definedName>
  </definedNames>
  <calcPr fullCalcOnLoad="1"/>
</workbook>
</file>

<file path=xl/sharedStrings.xml><?xml version="1.0" encoding="utf-8"?>
<sst xmlns="http://schemas.openxmlformats.org/spreadsheetml/2006/main" count="749" uniqueCount="161">
  <si>
    <t>Per Acre</t>
  </si>
  <si>
    <t>DIRECT COSTS</t>
  </si>
  <si>
    <t>SUM OF LISTED DIRECT COSTS</t>
  </si>
  <si>
    <t>INDIRECT (FIXED) COSTS</t>
  </si>
  <si>
    <t>SUM OF LISTED INDIRECT COSTS</t>
  </si>
  <si>
    <t>SUM OF ALL LISTED COSTS</t>
  </si>
  <si>
    <t>LISTED COSTS PER BUDGET UNIT</t>
  </si>
  <si>
    <t>(bu) :</t>
  </si>
  <si>
    <t xml:space="preserve"> -Seed</t>
  </si>
  <si>
    <t xml:space="preserve"> -Herbicides</t>
  </si>
  <si>
    <t xml:space="preserve"> -Insecticides</t>
  </si>
  <si>
    <t xml:space="preserve"> -Crop Insurance</t>
  </si>
  <si>
    <t xml:space="preserve"> -Fertilizer</t>
  </si>
  <si>
    <t xml:space="preserve"> -Fuel &amp; Lubrication</t>
  </si>
  <si>
    <t xml:space="preserve"> -Repairs</t>
  </si>
  <si>
    <t xml:space="preserve"> -Drying</t>
  </si>
  <si>
    <t xml:space="preserve"> -Miscellaneous</t>
  </si>
  <si>
    <t xml:space="preserve"> -Operating Interest</t>
  </si>
  <si>
    <t xml:space="preserve"> -Misc. Overhead</t>
  </si>
  <si>
    <t xml:space="preserve"> -Machinery Depreciation</t>
  </si>
  <si>
    <t xml:space="preserve"> -Machinery Investment</t>
  </si>
  <si>
    <t xml:space="preserve"> -Land Charge</t>
  </si>
  <si>
    <t xml:space="preserve"> -Direct Costs</t>
  </si>
  <si>
    <t xml:space="preserve"> -Indirect Costs</t>
  </si>
  <si>
    <t xml:space="preserve"> -Fungicides</t>
  </si>
  <si>
    <t>Corn</t>
  </si>
  <si>
    <t xml:space="preserve"> -Total Listed Costs</t>
  </si>
  <si>
    <t>Market Revenue</t>
  </si>
  <si>
    <t xml:space="preserve">  Market Yield</t>
  </si>
  <si>
    <t xml:space="preserve">  Market Price:</t>
  </si>
  <si>
    <t>Notes:</t>
  </si>
  <si>
    <t>HARD RED SPRING WHEAT</t>
  </si>
  <si>
    <t>RETURN TO LABOR &amp; MGMT</t>
  </si>
  <si>
    <t>DURUM</t>
  </si>
  <si>
    <t>BARLEY</t>
  </si>
  <si>
    <t>CORN</t>
  </si>
  <si>
    <t>(lb) :</t>
  </si>
  <si>
    <t>OIL SUNFLOWER</t>
  </si>
  <si>
    <t>CANOLA</t>
  </si>
  <si>
    <t>FLAX</t>
  </si>
  <si>
    <t>FIELD PEAS</t>
  </si>
  <si>
    <t>OATS</t>
  </si>
  <si>
    <t>LENTILS</t>
  </si>
  <si>
    <t>YELLOW MUSTARD</t>
  </si>
  <si>
    <t>BUCKWHEAT</t>
  </si>
  <si>
    <t>MILLET</t>
  </si>
  <si>
    <t>WINTER WHEAT</t>
  </si>
  <si>
    <t>RYE</t>
  </si>
  <si>
    <t>CASHFLOW SUMMARY</t>
  </si>
  <si>
    <t>HRSW</t>
  </si>
  <si>
    <t>Durum</t>
  </si>
  <si>
    <t>Barley</t>
  </si>
  <si>
    <t>Oil_SF</t>
  </si>
  <si>
    <t>Canola</t>
  </si>
  <si>
    <t>Flax</t>
  </si>
  <si>
    <t>Mustard</t>
  </si>
  <si>
    <t>Buckwht</t>
  </si>
  <si>
    <t>Peas</t>
  </si>
  <si>
    <t>Oats</t>
  </si>
  <si>
    <t>Lentils</t>
  </si>
  <si>
    <t>Millet</t>
  </si>
  <si>
    <t>Wint.Wht</t>
  </si>
  <si>
    <t>Rye</t>
  </si>
  <si>
    <t>CROP</t>
  </si>
  <si>
    <t>Revenue</t>
  </si>
  <si>
    <t>RODC</t>
  </si>
  <si>
    <t>Total</t>
  </si>
  <si>
    <t>Land Rent</t>
  </si>
  <si>
    <t>Direct Costs</t>
  </si>
  <si>
    <t>Land Taxes</t>
  </si>
  <si>
    <t>&lt;-enter</t>
  </si>
  <si>
    <t>Enter</t>
  </si>
  <si>
    <t>Acres</t>
  </si>
  <si>
    <t>INFLOWS, Total for Farm</t>
  </si>
  <si>
    <t>OUTFLOWS, Total for Farm</t>
  </si>
  <si>
    <t>Totals</t>
  </si>
  <si>
    <t>Other Cash Outflow</t>
  </si>
  <si>
    <t>Other Cash Inflow</t>
  </si>
  <si>
    <t>Lg Chickp</t>
  </si>
  <si>
    <t>SAFFLOWER</t>
  </si>
  <si>
    <t>Safflower</t>
  </si>
  <si>
    <t>CONFECTIONERY SUNFLOWER</t>
  </si>
  <si>
    <t>Conf_SF</t>
  </si>
  <si>
    <t>Crop</t>
  </si>
  <si>
    <t>Seed</t>
  </si>
  <si>
    <t>Herbicide</t>
  </si>
  <si>
    <t>Fungicide</t>
  </si>
  <si>
    <t>Insecticide</t>
  </si>
  <si>
    <t>Fertilizer</t>
  </si>
  <si>
    <t>Crop Insur.</t>
  </si>
  <si>
    <t>Fuel</t>
  </si>
  <si>
    <t>Repairs</t>
  </si>
  <si>
    <t>Drying</t>
  </si>
  <si>
    <t>Misc.</t>
  </si>
  <si>
    <t>Oper.Int.</t>
  </si>
  <si>
    <t>Grand Total Direct Cost</t>
  </si>
  <si>
    <t>Budgets:</t>
  </si>
  <si>
    <t xml:space="preserve">Use the tabs at the bottom of this screen to select a crop budget.  Point and click on the very right edge of the </t>
  </si>
  <si>
    <t xml:space="preserve">last crop tab if all of the crop tabs are not visible.  The next tab should then appear.  Each budget displays </t>
  </si>
  <si>
    <t xml:space="preserve">the projected revenue, direct and indirect costs, and profit as defined by return to unpaid operator labor and </t>
  </si>
  <si>
    <t xml:space="preserve">management.  The budgets can be edited.  Please enter your own numbers.  The budgets do not include </t>
  </si>
  <si>
    <t xml:space="preserve">publication of the crop budgets or the PDF file on the NDSU website for a full explanation of the crop budgets. </t>
  </si>
  <si>
    <t>Whole Farm Cash Flow:</t>
  </si>
  <si>
    <t xml:space="preserve">The &lt;Cashflow&gt; tab, next to the &lt;Intro&gt; tab at the bottom of this screen can be selected to estimate  </t>
  </si>
  <si>
    <t xml:space="preserve">revenue, direct costs, and return over direct costs for each crop. (These items are linked from the individual </t>
  </si>
  <si>
    <t>crop budgets and must be edited from those budgets).  Enter the number of acres of each crop you expect</t>
  </si>
  <si>
    <t xml:space="preserve">calculated the same as profit. For example, depreciation is included in profit calculation but not cash flow, and </t>
  </si>
  <si>
    <t xml:space="preserve">principal payments are a cash outflow but not an expense.)  Cash outflows, other than direct costs, must be </t>
  </si>
  <si>
    <t xml:space="preserve">entered in the Cashflow Summary table.  Decoupled government payments must also be entered in this table. </t>
  </si>
  <si>
    <t>A table itemizing direct costs and providing totals by crop is available at the bottom of this worksheet.</t>
  </si>
  <si>
    <t>Caution:</t>
  </si>
  <si>
    <t>The budgets do not provide a pure "apples-to-apples" comparison between crops.  Differences in unpaid</t>
  </si>
  <si>
    <r>
      <t>operator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 xml:space="preserve">labor and management requirements, production risk and marketing risk are not considered.  </t>
    </r>
  </si>
  <si>
    <t xml:space="preserve">Rotational advantages and disadvantages such as nitrogen credits for soybeans and pulse crops, and the </t>
  </si>
  <si>
    <r>
      <t>potential some crops have for disease buildup, respectively, are also not considered</t>
    </r>
    <r>
      <rPr>
        <sz val="10"/>
        <rFont val="Courier New"/>
        <family val="3"/>
      </rPr>
      <t xml:space="preserve">.   </t>
    </r>
  </si>
  <si>
    <t>**NDSU and its entities makes no warranties, either expressed or implied, concerning this program.**</t>
  </si>
  <si>
    <t>Ret. Over</t>
  </si>
  <si>
    <t>Dir. Costs</t>
  </si>
  <si>
    <t>Machinery P &amp; I Pmts</t>
  </si>
  <si>
    <t>Land P &amp; I Pmts</t>
  </si>
  <si>
    <t>Cash available for family living, SE &amp; income taxes and investment</t>
  </si>
  <si>
    <t>Summary of Direct Costs</t>
  </si>
  <si>
    <r>
      <t xml:space="preserve">to grow.  </t>
    </r>
    <r>
      <rPr>
        <u val="single"/>
        <sz val="10"/>
        <color indexed="10"/>
        <rFont val="Arial"/>
        <family val="2"/>
      </rPr>
      <t>The</t>
    </r>
    <r>
      <rPr>
        <b/>
        <u val="single"/>
        <sz val="10"/>
        <color indexed="10"/>
        <rFont val="Arial"/>
        <family val="2"/>
      </rPr>
      <t xml:space="preserve"> </t>
    </r>
    <r>
      <rPr>
        <u val="single"/>
        <sz val="10"/>
        <color indexed="10"/>
        <rFont val="Arial"/>
        <family val="2"/>
      </rPr>
      <t>indirect costs in the budgets are not linked to the cash flow worksheet</t>
    </r>
    <r>
      <rPr>
        <sz val="10"/>
        <color indexed="10"/>
        <rFont val="Arial"/>
        <family val="2"/>
      </rPr>
      <t>.</t>
    </r>
    <r>
      <rPr>
        <sz val="10"/>
        <rFont val="Arial"/>
        <family val="2"/>
      </rPr>
      <t xml:space="preserve">  (Cashflow is not </t>
    </r>
  </si>
  <si>
    <t>Date:</t>
  </si>
  <si>
    <t>See direct cost summary below.</t>
  </si>
  <si>
    <t>Seed treatment and early season foliar fungicide</t>
  </si>
  <si>
    <t>Fungicide for white mold would cost about $18</t>
  </si>
  <si>
    <t>Includes pre-harvest dessicant</t>
  </si>
  <si>
    <t>Name:</t>
  </si>
  <si>
    <t>Spraying for head feeding insects.</t>
  </si>
  <si>
    <t>Two sprayings for head feeding insects.</t>
  </si>
  <si>
    <t>Two ascochyta blight fung. trtmts, more maybe needed</t>
  </si>
  <si>
    <t xml:space="preserve">  Market Price</t>
  </si>
  <si>
    <t>Fungicide for rust would cost $4 plus application</t>
  </si>
  <si>
    <t>seed treatment</t>
  </si>
  <si>
    <t xml:space="preserve">Fungicide for alternaria leaf spot </t>
  </si>
  <si>
    <t xml:space="preserve">the whole farm cashflow.  This worksheet consists of three tables.  The first table lists the market </t>
  </si>
  <si>
    <t>SOYBEANS</t>
  </si>
  <si>
    <t>Soybeans</t>
  </si>
  <si>
    <t>Milling quality price.  There is risk of lower quality and price.</t>
  </si>
  <si>
    <t>Cost includes $8 for inoculant and fungicide seed treatment</t>
  </si>
  <si>
    <t>Insurance is not available in some counties of this region</t>
  </si>
  <si>
    <t>Insurance is not available for most counties in this region</t>
  </si>
  <si>
    <t>decoupled Price Loss Coverage (PLC) and Agricultural Risk Coverage (ARC) government payments because</t>
  </si>
  <si>
    <t>they are tied to program base acres, not to current crop selection or production.  Refer to the paper</t>
  </si>
  <si>
    <t>Hired Labor</t>
  </si>
  <si>
    <t>Gov't Pmts (ARC/PLC)</t>
  </si>
  <si>
    <t>Fungicide for ascochyta/anthracnose</t>
  </si>
  <si>
    <t>Cereal grain aphid insecticide would cost about $4</t>
  </si>
  <si>
    <t>inoculant, soil testing</t>
  </si>
  <si>
    <t>Mkt Rev.</t>
  </si>
  <si>
    <t>per Acre</t>
  </si>
  <si>
    <t xml:space="preserve">Dir. Costs </t>
  </si>
  <si>
    <t>Insect. for cutworms, pea aphids and/or grasshoppers  ~ $4</t>
  </si>
  <si>
    <t>Malt price, price est. for feed quality is $2.40</t>
  </si>
  <si>
    <t>only available by written agreement in some counties of region</t>
  </si>
  <si>
    <t>seed treatment for pea leaf weevil.</t>
  </si>
  <si>
    <t>LARGE CHICKPEA</t>
  </si>
  <si>
    <t>Lg Chickpea</t>
  </si>
  <si>
    <t>North Dakota 2021 Projected Crop Budgets - South West</t>
  </si>
  <si>
    <t>Developed by: Ronald Haugen, NDSU Extension Service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</si>
</sst>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_);[Red]\(0\)"/>
    <numFmt numFmtId="166" formatCode="0.0"/>
    <numFmt numFmtId="167" formatCode="0.0000"/>
    <numFmt numFmtId="168" formatCode="0.00_);\(0.00\)"/>
  </numFmts>
  <fonts count="5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sz val="12"/>
      <name val="Arial"/>
      <family val="2"/>
    </font>
    <font>
      <sz val="10"/>
      <name val="Courier New"/>
      <family val="3"/>
    </font>
    <font>
      <u val="single"/>
      <sz val="10"/>
      <color indexed="10"/>
      <name val="Arial"/>
      <family val="2"/>
    </font>
    <font>
      <b/>
      <u val="single"/>
      <sz val="10"/>
      <color indexed="10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2"/>
      <name val="Arial"/>
      <family val="2"/>
    </font>
    <font>
      <sz val="9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FF"/>
      <name val="Arial"/>
      <family val="2"/>
    </font>
    <font>
      <sz val="10"/>
      <color rgb="FF0000FF"/>
      <name val="Arial"/>
      <family val="2"/>
    </font>
    <font>
      <sz val="9"/>
      <color rgb="FF0000F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Alignment="1" quotePrefix="1">
      <alignment/>
    </xf>
    <xf numFmtId="2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2" fontId="4" fillId="0" borderId="0" xfId="0" applyNumberFormat="1" applyFont="1" applyFill="1" applyAlignment="1" applyProtection="1">
      <alignment/>
      <protection locked="0"/>
    </xf>
    <xf numFmtId="2" fontId="4" fillId="0" borderId="0" xfId="0" applyNumberFormat="1" applyFont="1" applyFill="1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2" fontId="4" fillId="0" borderId="0" xfId="0" applyNumberFormat="1" applyFont="1" applyAlignment="1" applyProtection="1">
      <alignment/>
      <protection locked="0"/>
    </xf>
    <xf numFmtId="2" fontId="4" fillId="0" borderId="0" xfId="0" applyNumberFormat="1" applyFont="1" applyBorder="1" applyAlignment="1" applyProtection="1">
      <alignment/>
      <protection locked="0"/>
    </xf>
    <xf numFmtId="164" fontId="0" fillId="0" borderId="0" xfId="0" applyNumberFormat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 horizontal="center"/>
    </xf>
    <xf numFmtId="1" fontId="0" fillId="0" borderId="0" xfId="0" applyNumberFormat="1" applyBorder="1" applyAlignment="1">
      <alignment/>
    </xf>
    <xf numFmtId="0" fontId="0" fillId="0" borderId="0" xfId="0" applyFont="1" applyAlignment="1">
      <alignment/>
    </xf>
    <xf numFmtId="3" fontId="4" fillId="0" borderId="0" xfId="0" applyNumberFormat="1" applyFont="1" applyBorder="1" applyAlignment="1" applyProtection="1">
      <alignment/>
      <protection locked="0"/>
    </xf>
    <xf numFmtId="3" fontId="0" fillId="0" borderId="0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0" xfId="0" applyNumberFormat="1" applyAlignment="1">
      <alignment/>
    </xf>
    <xf numFmtId="0" fontId="0" fillId="0" borderId="0" xfId="0" applyAlignment="1" applyProtection="1">
      <alignment horizontal="right"/>
      <protection locked="0"/>
    </xf>
    <xf numFmtId="2" fontId="0" fillId="0" borderId="0" xfId="0" applyNumberFormat="1" applyAlignment="1">
      <alignment horizontal="center"/>
    </xf>
    <xf numFmtId="164" fontId="4" fillId="0" borderId="0" xfId="0" applyNumberFormat="1" applyFont="1" applyBorder="1" applyAlignment="1" applyProtection="1">
      <alignment/>
      <protection locked="0"/>
    </xf>
    <xf numFmtId="0" fontId="4" fillId="0" borderId="0" xfId="0" applyNumberFormat="1" applyFont="1" applyBorder="1" applyAlignment="1" applyProtection="1">
      <alignment/>
      <protection locked="0"/>
    </xf>
    <xf numFmtId="2" fontId="0" fillId="0" borderId="11" xfId="0" applyNumberFormat="1" applyBorder="1" applyAlignment="1">
      <alignment/>
    </xf>
    <xf numFmtId="2" fontId="0" fillId="0" borderId="0" xfId="0" applyNumberFormat="1" applyAlignment="1">
      <alignment/>
    </xf>
    <xf numFmtId="0" fontId="4" fillId="0" borderId="0" xfId="0" applyNumberFormat="1" applyFont="1" applyAlignment="1" applyProtection="1">
      <alignment/>
      <protection locked="0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3" fontId="0" fillId="0" borderId="14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0" fillId="0" borderId="0" xfId="0" applyNumberFormat="1" applyBorder="1" applyAlignment="1" quotePrefix="1">
      <alignment/>
    </xf>
    <xf numFmtId="3" fontId="0" fillId="0" borderId="16" xfId="0" applyNumberFormat="1" applyBorder="1" applyAlignment="1" quotePrefix="1">
      <alignment/>
    </xf>
    <xf numFmtId="0" fontId="0" fillId="0" borderId="12" xfId="0" applyBorder="1" applyAlignment="1">
      <alignment/>
    </xf>
    <xf numFmtId="3" fontId="0" fillId="0" borderId="13" xfId="0" applyNumberFormat="1" applyBorder="1" applyAlignment="1">
      <alignment/>
    </xf>
    <xf numFmtId="3" fontId="0" fillId="0" borderId="17" xfId="0" applyNumberFormat="1" applyBorder="1" applyAlignment="1">
      <alignment/>
    </xf>
    <xf numFmtId="0" fontId="0" fillId="0" borderId="0" xfId="0" applyFont="1" applyAlignment="1" quotePrefix="1">
      <alignment horizontal="left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1" fontId="0" fillId="0" borderId="0" xfId="0" applyNumberFormat="1" applyBorder="1" applyAlignment="1" applyProtection="1">
      <alignment/>
      <protection/>
    </xf>
    <xf numFmtId="0" fontId="8" fillId="0" borderId="0" xfId="0" applyFont="1" applyAlignment="1">
      <alignment/>
    </xf>
    <xf numFmtId="0" fontId="51" fillId="0" borderId="10" xfId="0" applyFont="1" applyBorder="1" applyAlignment="1">
      <alignment horizontal="center"/>
    </xf>
    <xf numFmtId="0" fontId="0" fillId="0" borderId="18" xfId="0" applyBorder="1" applyAlignment="1" applyProtection="1">
      <alignment horizontal="center"/>
      <protection locked="0"/>
    </xf>
    <xf numFmtId="0" fontId="0" fillId="0" borderId="14" xfId="0" applyBorder="1" applyAlignment="1">
      <alignment horizontal="center"/>
    </xf>
    <xf numFmtId="0" fontId="51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/>
    </xf>
    <xf numFmtId="0" fontId="0" fillId="0" borderId="21" xfId="0" applyFill="1" applyBorder="1" applyAlignment="1">
      <alignment/>
    </xf>
    <xf numFmtId="0" fontId="0" fillId="0" borderId="12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3" xfId="0" applyBorder="1" applyAlignment="1">
      <alignment/>
    </xf>
    <xf numFmtId="38" fontId="0" fillId="0" borderId="0" xfId="42" applyNumberFormat="1" applyFont="1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 quotePrefix="1">
      <alignment/>
    </xf>
    <xf numFmtId="0" fontId="0" fillId="0" borderId="16" xfId="0" applyBorder="1" applyAlignment="1" quotePrefix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3" fontId="4" fillId="0" borderId="0" xfId="0" applyNumberFormat="1" applyFont="1" applyBorder="1" applyAlignment="1" applyProtection="1">
      <alignment/>
      <protection locked="0"/>
    </xf>
    <xf numFmtId="0" fontId="52" fillId="0" borderId="0" xfId="0" applyFont="1" applyBorder="1" applyAlignment="1" quotePrefix="1">
      <alignment/>
    </xf>
    <xf numFmtId="0" fontId="52" fillId="0" borderId="16" xfId="0" applyFont="1" applyBorder="1" applyAlignment="1" quotePrefix="1">
      <alignment/>
    </xf>
    <xf numFmtId="0" fontId="0" fillId="0" borderId="0" xfId="0" applyFill="1" applyAlignment="1">
      <alignment/>
    </xf>
    <xf numFmtId="3" fontId="4" fillId="0" borderId="10" xfId="0" applyNumberFormat="1" applyFont="1" applyBorder="1" applyAlignment="1" applyProtection="1">
      <alignment/>
      <protection locked="0"/>
    </xf>
    <xf numFmtId="3" fontId="0" fillId="33" borderId="17" xfId="0" applyNumberFormat="1" applyFont="1" applyFill="1" applyBorder="1" applyAlignment="1">
      <alignment/>
    </xf>
    <xf numFmtId="0" fontId="14" fillId="0" borderId="0" xfId="0" applyFont="1" applyBorder="1" applyAlignment="1">
      <alignment horizontal="right"/>
    </xf>
    <xf numFmtId="0" fontId="14" fillId="0" borderId="0" xfId="0" applyFont="1" applyAlignment="1" quotePrefix="1">
      <alignment horizontal="center"/>
    </xf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horizontal="center"/>
    </xf>
    <xf numFmtId="0" fontId="0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 locked="0"/>
    </xf>
    <xf numFmtId="2" fontId="0" fillId="0" borderId="0" xfId="0" applyNumberFormat="1" applyFont="1" applyAlignment="1">
      <alignment horizontal="center"/>
    </xf>
    <xf numFmtId="0" fontId="0" fillId="0" borderId="21" xfId="0" applyFont="1" applyFill="1" applyBorder="1" applyAlignment="1">
      <alignment/>
    </xf>
    <xf numFmtId="0" fontId="6" fillId="0" borderId="0" xfId="0" applyFont="1" applyAlignment="1">
      <alignment horizontal="center"/>
    </xf>
    <xf numFmtId="0" fontId="0" fillId="0" borderId="0" xfId="0" applyFont="1" applyAlignment="1" quotePrefix="1">
      <alignment horizontal="center"/>
    </xf>
    <xf numFmtId="0" fontId="0" fillId="0" borderId="0" xfId="0" applyFont="1" applyAlignment="1" quotePrefix="1">
      <alignment horizontal="center"/>
    </xf>
    <xf numFmtId="0" fontId="52" fillId="0" borderId="21" xfId="0" applyFont="1" applyBorder="1" applyAlignment="1" applyProtection="1">
      <alignment/>
      <protection locked="0"/>
    </xf>
    <xf numFmtId="0" fontId="52" fillId="0" borderId="0" xfId="0" applyFont="1" applyBorder="1" applyAlignment="1" applyProtection="1">
      <alignment/>
      <protection locked="0"/>
    </xf>
    <xf numFmtId="0" fontId="3" fillId="0" borderId="10" xfId="0" applyFont="1" applyBorder="1" applyAlignment="1">
      <alignment horizontal="center"/>
    </xf>
    <xf numFmtId="0" fontId="0" fillId="0" borderId="21" xfId="0" applyFont="1" applyBorder="1" applyAlignment="1">
      <alignment/>
    </xf>
    <xf numFmtId="0" fontId="0" fillId="0" borderId="0" xfId="0" applyBorder="1" applyAlignment="1">
      <alignment/>
    </xf>
    <xf numFmtId="0" fontId="52" fillId="0" borderId="10" xfId="0" applyFont="1" applyBorder="1" applyAlignment="1" applyProtection="1">
      <alignment/>
      <protection locked="0"/>
    </xf>
    <xf numFmtId="0" fontId="53" fillId="0" borderId="10" xfId="0" applyFont="1" applyBorder="1" applyAlignment="1" applyProtection="1">
      <alignment horizontal="center"/>
      <protection locked="0"/>
    </xf>
    <xf numFmtId="0" fontId="52" fillId="0" borderId="0" xfId="0" applyFont="1" applyAlignment="1" applyProtection="1">
      <alignment/>
      <protection locked="0"/>
    </xf>
    <xf numFmtId="168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31</xdr:row>
      <xdr:rowOff>19050</xdr:rowOff>
    </xdr:from>
    <xdr:to>
      <xdr:col>10</xdr:col>
      <xdr:colOff>219075</xdr:colOff>
      <xdr:row>57</xdr:row>
      <xdr:rowOff>152400</xdr:rowOff>
    </xdr:to>
    <xdr:pic>
      <xdr:nvPicPr>
        <xdr:cNvPr id="1" name="Picture 1" descr="ND Map for Budget Region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5076825"/>
          <a:ext cx="6305550" cy="434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0"/>
  <sheetViews>
    <sheetView showGridLines="0" zoomScalePageLayoutView="0" workbookViewId="0" topLeftCell="A1">
      <selection activeCell="A1" sqref="A1:J1"/>
    </sheetView>
  </sheetViews>
  <sheetFormatPr defaultColWidth="9.140625" defaultRowHeight="12.75"/>
  <cols>
    <col min="10" max="10" width="10.00390625" style="0" customWidth="1"/>
  </cols>
  <sheetData>
    <row r="1" spans="1:10" ht="15.75">
      <c r="A1" s="83" t="s">
        <v>159</v>
      </c>
      <c r="B1" s="83"/>
      <c r="C1" s="83"/>
      <c r="D1" s="83"/>
      <c r="E1" s="83"/>
      <c r="F1" s="83"/>
      <c r="G1" s="83"/>
      <c r="H1" s="83"/>
      <c r="I1" s="83"/>
      <c r="J1" s="83"/>
    </row>
    <row r="2" spans="1:10" ht="12.75">
      <c r="A2" s="84" t="s">
        <v>160</v>
      </c>
      <c r="B2" s="85"/>
      <c r="C2" s="85"/>
      <c r="D2" s="85"/>
      <c r="E2" s="85"/>
      <c r="F2" s="85"/>
      <c r="G2" s="85"/>
      <c r="H2" s="85"/>
      <c r="I2" s="85"/>
      <c r="J2" s="85"/>
    </row>
    <row r="3" spans="1:8" ht="12.75">
      <c r="A3" s="40"/>
      <c r="B3" s="41"/>
      <c r="C3" s="42"/>
      <c r="D3" s="42"/>
      <c r="E3" s="42"/>
      <c r="F3" s="41"/>
      <c r="G3" s="41"/>
      <c r="H3" s="41"/>
    </row>
    <row r="4" spans="1:8" ht="12.75" customHeight="1">
      <c r="A4" s="47" t="s">
        <v>96</v>
      </c>
      <c r="B4" s="43"/>
      <c r="C4" s="43"/>
      <c r="D4" s="43"/>
      <c r="E4" s="43"/>
      <c r="F4" s="43"/>
      <c r="G4" s="43"/>
      <c r="H4" s="43"/>
    </row>
    <row r="5" spans="1:8" ht="12.75" customHeight="1">
      <c r="A5" s="17" t="s">
        <v>97</v>
      </c>
      <c r="B5" s="43"/>
      <c r="C5" s="43"/>
      <c r="D5" s="43"/>
      <c r="E5" s="43"/>
      <c r="F5" s="43"/>
      <c r="G5" s="43"/>
      <c r="H5" s="43"/>
    </row>
    <row r="6" spans="1:8" ht="12.75" customHeight="1">
      <c r="A6" s="17" t="s">
        <v>98</v>
      </c>
      <c r="B6" s="43"/>
      <c r="C6" s="43"/>
      <c r="D6" s="43"/>
      <c r="E6" s="43"/>
      <c r="F6" s="43"/>
      <c r="G6" s="43"/>
      <c r="H6" s="43"/>
    </row>
    <row r="7" spans="1:8" ht="12.75" customHeight="1">
      <c r="A7" s="17" t="s">
        <v>99</v>
      </c>
      <c r="B7" s="43"/>
      <c r="C7" s="43"/>
      <c r="D7" s="43"/>
      <c r="E7" s="43"/>
      <c r="F7" s="43"/>
      <c r="G7" s="43"/>
      <c r="H7" s="43"/>
    </row>
    <row r="8" spans="1:8" ht="12.75" customHeight="1">
      <c r="A8" s="17" t="s">
        <v>100</v>
      </c>
      <c r="B8" s="43"/>
      <c r="C8" s="43"/>
      <c r="D8" s="43"/>
      <c r="E8" s="43"/>
      <c r="F8" s="43"/>
      <c r="G8" s="43"/>
      <c r="H8" s="43"/>
    </row>
    <row r="9" spans="1:8" ht="12.75" customHeight="1">
      <c r="A9" s="17" t="s">
        <v>143</v>
      </c>
      <c r="B9" s="43"/>
      <c r="C9" s="43"/>
      <c r="D9" s="43"/>
      <c r="E9" s="43"/>
      <c r="F9" s="43"/>
      <c r="G9" s="43"/>
      <c r="H9" s="43"/>
    </row>
    <row r="10" spans="1:8" ht="12.75" customHeight="1">
      <c r="A10" s="17" t="s">
        <v>144</v>
      </c>
      <c r="B10" s="43"/>
      <c r="C10" s="43"/>
      <c r="D10" s="43"/>
      <c r="E10" s="43"/>
      <c r="F10" s="43"/>
      <c r="G10" s="43"/>
      <c r="H10" s="43"/>
    </row>
    <row r="11" spans="1:8" ht="12.75" customHeight="1">
      <c r="A11" s="17" t="s">
        <v>101</v>
      </c>
      <c r="B11" s="43"/>
      <c r="C11" s="43"/>
      <c r="D11" s="43"/>
      <c r="E11" s="43"/>
      <c r="F11" s="43"/>
      <c r="G11" s="43"/>
      <c r="H11" s="43"/>
    </row>
    <row r="12" spans="1:8" ht="12.75" customHeight="1">
      <c r="A12" s="17"/>
      <c r="B12" s="43"/>
      <c r="C12" s="43"/>
      <c r="D12" s="43"/>
      <c r="E12" s="43"/>
      <c r="F12" s="43"/>
      <c r="G12" s="43"/>
      <c r="H12" s="43"/>
    </row>
    <row r="13" spans="1:8" ht="12.75" customHeight="1">
      <c r="A13" s="47" t="s">
        <v>102</v>
      </c>
      <c r="B13" s="44"/>
      <c r="C13" s="44"/>
      <c r="D13" s="43"/>
      <c r="E13" s="43"/>
      <c r="F13" s="43"/>
      <c r="G13" s="43"/>
      <c r="H13" s="43"/>
    </row>
    <row r="14" spans="1:8" ht="12.75" customHeight="1">
      <c r="A14" s="17" t="s">
        <v>103</v>
      </c>
      <c r="B14" s="43"/>
      <c r="C14" s="43"/>
      <c r="D14" s="43"/>
      <c r="E14" s="43"/>
      <c r="F14" s="43"/>
      <c r="G14" s="43"/>
      <c r="H14" s="43"/>
    </row>
    <row r="15" spans="1:8" ht="12.75" customHeight="1">
      <c r="A15" s="75" t="s">
        <v>136</v>
      </c>
      <c r="B15" s="43"/>
      <c r="C15" s="43"/>
      <c r="D15" s="43"/>
      <c r="E15" s="43"/>
      <c r="F15" s="43"/>
      <c r="G15" s="43"/>
      <c r="H15" s="43"/>
    </row>
    <row r="16" spans="1:8" ht="12.75" customHeight="1">
      <c r="A16" s="17" t="s">
        <v>104</v>
      </c>
      <c r="B16" s="43"/>
      <c r="C16" s="43"/>
      <c r="D16" s="43"/>
      <c r="E16" s="43"/>
      <c r="F16" s="43"/>
      <c r="G16" s="43"/>
      <c r="H16" s="43"/>
    </row>
    <row r="17" spans="1:8" ht="12.75" customHeight="1">
      <c r="A17" s="17" t="s">
        <v>105</v>
      </c>
      <c r="B17" s="43"/>
      <c r="C17" s="43"/>
      <c r="D17" s="43"/>
      <c r="E17" s="43"/>
      <c r="F17" s="43"/>
      <c r="G17" s="43"/>
      <c r="H17" s="43"/>
    </row>
    <row r="18" spans="1:8" ht="12.75" customHeight="1">
      <c r="A18" s="17" t="s">
        <v>122</v>
      </c>
      <c r="B18" s="43"/>
      <c r="C18" s="43"/>
      <c r="D18" s="43"/>
      <c r="E18" s="43"/>
      <c r="F18" s="43"/>
      <c r="G18" s="43"/>
      <c r="H18" s="43"/>
    </row>
    <row r="19" spans="1:8" ht="12.75" customHeight="1">
      <c r="A19" s="17" t="s">
        <v>106</v>
      </c>
      <c r="B19" s="43"/>
      <c r="C19" s="43"/>
      <c r="E19" s="43"/>
      <c r="F19" s="43"/>
      <c r="G19" s="43"/>
      <c r="H19" s="43"/>
    </row>
    <row r="20" spans="1:8" ht="12.75" customHeight="1">
      <c r="A20" s="17" t="s">
        <v>107</v>
      </c>
      <c r="B20" s="43"/>
      <c r="C20" s="43"/>
      <c r="D20" s="43"/>
      <c r="E20" s="43"/>
      <c r="F20" s="43"/>
      <c r="G20" s="43"/>
      <c r="H20" s="43"/>
    </row>
    <row r="21" spans="1:8" ht="12.75" customHeight="1">
      <c r="A21" s="17" t="s">
        <v>108</v>
      </c>
      <c r="B21" s="43"/>
      <c r="C21" s="43"/>
      <c r="D21" s="43"/>
      <c r="E21" s="43"/>
      <c r="F21" s="43"/>
      <c r="G21" s="43"/>
      <c r="H21" s="43"/>
    </row>
    <row r="22" spans="1:8" ht="12.75" customHeight="1">
      <c r="A22" s="17" t="s">
        <v>109</v>
      </c>
      <c r="B22" s="43"/>
      <c r="C22" s="43"/>
      <c r="D22" s="43"/>
      <c r="E22" s="43"/>
      <c r="F22" s="43"/>
      <c r="G22" s="43"/>
      <c r="H22" s="43"/>
    </row>
    <row r="23" spans="2:8" ht="12.75" customHeight="1">
      <c r="B23" s="43"/>
      <c r="C23" s="43"/>
      <c r="D23" s="43"/>
      <c r="E23" s="43"/>
      <c r="F23" s="43"/>
      <c r="G23" s="43"/>
      <c r="H23" s="43"/>
    </row>
    <row r="24" spans="1:8" ht="12.75" customHeight="1">
      <c r="A24" s="47" t="s">
        <v>110</v>
      </c>
      <c r="B24" s="43"/>
      <c r="C24" s="43"/>
      <c r="D24" s="43"/>
      <c r="E24" s="43"/>
      <c r="F24" s="43"/>
      <c r="G24" s="43"/>
      <c r="H24" s="43"/>
    </row>
    <row r="25" spans="1:8" ht="12.75" customHeight="1">
      <c r="A25" s="17" t="s">
        <v>111</v>
      </c>
      <c r="B25" s="43"/>
      <c r="C25" s="43"/>
      <c r="D25" s="43"/>
      <c r="E25" s="43"/>
      <c r="F25" s="43"/>
      <c r="G25" s="43"/>
      <c r="H25" s="43"/>
    </row>
    <row r="26" spans="1:8" ht="12.75" customHeight="1">
      <c r="A26" s="17" t="s">
        <v>112</v>
      </c>
      <c r="B26" s="43"/>
      <c r="C26" s="43"/>
      <c r="D26" s="43"/>
      <c r="E26" s="43"/>
      <c r="F26" s="43"/>
      <c r="G26" s="43"/>
      <c r="H26" s="43"/>
    </row>
    <row r="27" spans="1:8" ht="12.75" customHeight="1">
      <c r="A27" s="17" t="s">
        <v>113</v>
      </c>
      <c r="B27" s="43"/>
      <c r="C27" s="43"/>
      <c r="D27" s="43"/>
      <c r="E27" s="43"/>
      <c r="F27" s="43"/>
      <c r="G27" s="43"/>
      <c r="H27" s="43"/>
    </row>
    <row r="28" spans="1:8" ht="12.75" customHeight="1">
      <c r="A28" s="17" t="s">
        <v>114</v>
      </c>
      <c r="B28" s="43"/>
      <c r="C28" s="43"/>
      <c r="D28" s="43"/>
      <c r="E28" s="43"/>
      <c r="F28" s="43"/>
      <c r="G28" s="43"/>
      <c r="H28" s="43"/>
    </row>
    <row r="29" spans="1:8" ht="12.75">
      <c r="A29" s="41"/>
      <c r="B29" s="41"/>
      <c r="C29" s="41"/>
      <c r="D29" s="41"/>
      <c r="E29" s="41"/>
      <c r="F29" s="41"/>
      <c r="G29" s="41"/>
      <c r="H29" s="41"/>
    </row>
    <row r="30" spans="1:8" ht="12.75">
      <c r="A30" s="41" t="s">
        <v>115</v>
      </c>
      <c r="B30" s="41"/>
      <c r="C30" s="41"/>
      <c r="D30" s="41"/>
      <c r="E30" s="41"/>
      <c r="F30" s="41"/>
      <c r="G30" s="41"/>
      <c r="H30" s="41"/>
    </row>
    <row r="31" spans="1:11" ht="12.75">
      <c r="A31" s="41"/>
      <c r="B31" s="41"/>
      <c r="C31" s="41"/>
      <c r="D31" s="41"/>
      <c r="E31" s="41"/>
      <c r="F31" s="41"/>
      <c r="G31" s="41"/>
      <c r="H31" s="41"/>
      <c r="I31" s="41"/>
      <c r="J31" s="41"/>
      <c r="K31" s="41"/>
    </row>
    <row r="32" spans="1:12" ht="12.75">
      <c r="A32" s="75"/>
      <c r="B32" s="75"/>
      <c r="C32" s="75"/>
      <c r="D32" s="75"/>
      <c r="E32" s="75"/>
      <c r="F32" s="75"/>
      <c r="G32" s="75"/>
      <c r="H32" s="75"/>
      <c r="I32" s="75"/>
      <c r="J32" s="75"/>
      <c r="K32" s="75"/>
      <c r="L32" s="75"/>
    </row>
    <row r="33" spans="1:12" ht="12.75">
      <c r="A33" s="75"/>
      <c r="B33" s="75"/>
      <c r="C33" s="75"/>
      <c r="D33" s="75"/>
      <c r="E33" s="75"/>
      <c r="F33" s="75"/>
      <c r="G33" s="75"/>
      <c r="H33" s="75"/>
      <c r="I33" s="75"/>
      <c r="J33" s="75"/>
      <c r="K33" s="75"/>
      <c r="L33" s="75"/>
    </row>
    <row r="34" spans="1:12" ht="12.75">
      <c r="A34" s="75"/>
      <c r="B34" s="75"/>
      <c r="C34" s="75"/>
      <c r="D34" s="75"/>
      <c r="E34" s="75"/>
      <c r="F34" s="75"/>
      <c r="G34" s="75"/>
      <c r="H34" s="75"/>
      <c r="I34" s="75"/>
      <c r="J34" s="75"/>
      <c r="K34" s="75"/>
      <c r="L34" s="75"/>
    </row>
    <row r="35" spans="1:12" ht="12.75">
      <c r="A35" s="75"/>
      <c r="B35" s="75"/>
      <c r="C35" s="75"/>
      <c r="D35" s="75"/>
      <c r="E35" s="75"/>
      <c r="F35" s="75"/>
      <c r="G35" s="75"/>
      <c r="H35" s="75"/>
      <c r="I35" s="75"/>
      <c r="J35" s="75"/>
      <c r="K35" s="75"/>
      <c r="L35" s="75"/>
    </row>
    <row r="36" spans="1:12" ht="12.75">
      <c r="A36" s="75"/>
      <c r="B36" s="75"/>
      <c r="C36" s="75"/>
      <c r="D36" s="75"/>
      <c r="E36" s="75"/>
      <c r="F36" s="75"/>
      <c r="G36" s="75"/>
      <c r="H36" s="75"/>
      <c r="I36" s="75"/>
      <c r="J36" s="75"/>
      <c r="K36" s="75"/>
      <c r="L36" s="75"/>
    </row>
    <row r="37" spans="1:12" ht="12.75">
      <c r="A37" s="75"/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</row>
    <row r="38" spans="1:12" ht="12.75">
      <c r="A38" s="75"/>
      <c r="B38" s="75"/>
      <c r="C38" s="75"/>
      <c r="D38" s="75"/>
      <c r="E38" s="75"/>
      <c r="F38" s="75"/>
      <c r="G38" s="75"/>
      <c r="H38" s="75"/>
      <c r="I38" s="75"/>
      <c r="J38" s="75"/>
      <c r="K38" s="75"/>
      <c r="L38" s="75"/>
    </row>
    <row r="39" spans="1:12" ht="12.75">
      <c r="A39" s="75"/>
      <c r="B39" s="75"/>
      <c r="C39" s="75"/>
      <c r="D39" s="75"/>
      <c r="E39" s="75"/>
      <c r="F39" s="75"/>
      <c r="G39" s="75"/>
      <c r="H39" s="75"/>
      <c r="I39" s="75"/>
      <c r="J39" s="75"/>
      <c r="K39" s="75"/>
      <c r="L39" s="75"/>
    </row>
    <row r="40" spans="1:12" ht="12.75">
      <c r="A40" s="75"/>
      <c r="B40" s="75"/>
      <c r="C40" s="75"/>
      <c r="D40" s="75"/>
      <c r="E40" s="75"/>
      <c r="F40" s="75"/>
      <c r="G40" s="75"/>
      <c r="H40" s="75"/>
      <c r="I40" s="75"/>
      <c r="J40" s="75"/>
      <c r="K40" s="75"/>
      <c r="L40" s="75"/>
    </row>
    <row r="41" spans="1:12" ht="12.75">
      <c r="A41" s="75"/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75"/>
    </row>
    <row r="42" spans="1:12" ht="12.75">
      <c r="A42" s="75"/>
      <c r="B42" s="75"/>
      <c r="C42" s="75"/>
      <c r="D42" s="75"/>
      <c r="E42" s="75"/>
      <c r="F42" s="75"/>
      <c r="G42" s="75"/>
      <c r="H42" s="75"/>
      <c r="I42" s="75"/>
      <c r="J42" s="75"/>
      <c r="K42" s="75"/>
      <c r="L42" s="75"/>
    </row>
    <row r="43" spans="1:12" ht="12.75">
      <c r="A43" s="75"/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75"/>
    </row>
    <row r="44" spans="1:12" ht="12.75">
      <c r="A44" s="75"/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75"/>
    </row>
    <row r="45" spans="1:12" ht="12.75">
      <c r="A45" s="75"/>
      <c r="B45" s="75"/>
      <c r="C45" s="75"/>
      <c r="D45" s="75"/>
      <c r="E45" s="75"/>
      <c r="F45" s="75"/>
      <c r="G45" s="75"/>
      <c r="H45" s="75"/>
      <c r="I45" s="75"/>
      <c r="J45" s="75"/>
      <c r="K45" s="75"/>
      <c r="L45" s="75"/>
    </row>
    <row r="46" spans="1:12" ht="12.75">
      <c r="A46" s="75"/>
      <c r="B46" s="75"/>
      <c r="C46" s="75"/>
      <c r="D46" s="75"/>
      <c r="E46" s="75"/>
      <c r="F46" s="75"/>
      <c r="G46" s="75"/>
      <c r="H46" s="75"/>
      <c r="I46" s="75"/>
      <c r="J46" s="75"/>
      <c r="K46" s="75"/>
      <c r="L46" s="75"/>
    </row>
    <row r="47" spans="1:12" ht="12.75">
      <c r="A47" s="75"/>
      <c r="B47" s="75"/>
      <c r="C47" s="75"/>
      <c r="D47" s="75"/>
      <c r="E47" s="75"/>
      <c r="F47" s="75"/>
      <c r="G47" s="75"/>
      <c r="H47" s="75"/>
      <c r="I47" s="75"/>
      <c r="J47" s="75"/>
      <c r="K47" s="75"/>
      <c r="L47" s="75"/>
    </row>
    <row r="48" spans="1:12" ht="12.75">
      <c r="A48" s="75"/>
      <c r="B48" s="75"/>
      <c r="C48" s="75"/>
      <c r="D48" s="75"/>
      <c r="E48" s="75"/>
      <c r="F48" s="75"/>
      <c r="G48" s="75"/>
      <c r="H48" s="75"/>
      <c r="I48" s="75"/>
      <c r="J48" s="75"/>
      <c r="K48" s="75"/>
      <c r="L48" s="75"/>
    </row>
    <row r="49" spans="1:12" ht="12.75">
      <c r="A49" s="75"/>
      <c r="B49" s="75"/>
      <c r="C49" s="75"/>
      <c r="D49" s="75"/>
      <c r="E49" s="75"/>
      <c r="F49" s="75"/>
      <c r="G49" s="75"/>
      <c r="H49" s="75"/>
      <c r="I49" s="75"/>
      <c r="J49" s="75"/>
      <c r="K49" s="75"/>
      <c r="L49" s="75"/>
    </row>
    <row r="50" spans="1:12" ht="12.75">
      <c r="A50" s="75"/>
      <c r="B50" s="75"/>
      <c r="C50" s="75"/>
      <c r="D50" s="75"/>
      <c r="E50" s="75"/>
      <c r="F50" s="75"/>
      <c r="G50" s="75"/>
      <c r="H50" s="75"/>
      <c r="I50" s="75"/>
      <c r="J50" s="75"/>
      <c r="K50" s="75"/>
      <c r="L50" s="75"/>
    </row>
    <row r="51" spans="1:12" ht="12.75">
      <c r="A51" s="75"/>
      <c r="B51" s="75"/>
      <c r="C51" s="75"/>
      <c r="D51" s="75"/>
      <c r="E51" s="75"/>
      <c r="F51" s="75"/>
      <c r="G51" s="75"/>
      <c r="H51" s="75"/>
      <c r="I51" s="75"/>
      <c r="J51" s="75"/>
      <c r="K51" s="75"/>
      <c r="L51" s="75"/>
    </row>
    <row r="52" spans="1:12" ht="12.75">
      <c r="A52" s="75"/>
      <c r="B52" s="75"/>
      <c r="C52" s="75"/>
      <c r="D52" s="75"/>
      <c r="E52" s="75"/>
      <c r="F52" s="75"/>
      <c r="G52" s="75"/>
      <c r="H52" s="75"/>
      <c r="I52" s="75"/>
      <c r="J52" s="75"/>
      <c r="K52" s="75"/>
      <c r="L52" s="75"/>
    </row>
    <row r="53" spans="1:12" ht="12.75">
      <c r="A53" s="75"/>
      <c r="B53" s="75"/>
      <c r="C53" s="75"/>
      <c r="D53" s="75"/>
      <c r="E53" s="75"/>
      <c r="F53" s="75"/>
      <c r="G53" s="75"/>
      <c r="H53" s="75"/>
      <c r="I53" s="75"/>
      <c r="J53" s="75"/>
      <c r="K53" s="75"/>
      <c r="L53" s="75"/>
    </row>
    <row r="54" spans="1:12" ht="12.75">
      <c r="A54" s="75"/>
      <c r="B54" s="75"/>
      <c r="C54" s="75"/>
      <c r="D54" s="75"/>
      <c r="E54" s="75"/>
      <c r="F54" s="75"/>
      <c r="G54" s="75"/>
      <c r="H54" s="75"/>
      <c r="I54" s="75"/>
      <c r="J54" s="75"/>
      <c r="K54" s="75"/>
      <c r="L54" s="75"/>
    </row>
    <row r="55" spans="1:12" ht="12.75">
      <c r="A55" s="75"/>
      <c r="B55" s="75"/>
      <c r="C55" s="75"/>
      <c r="D55" s="75"/>
      <c r="E55" s="75"/>
      <c r="F55" s="75"/>
      <c r="G55" s="75"/>
      <c r="H55" s="75"/>
      <c r="I55" s="75"/>
      <c r="J55" s="75"/>
      <c r="K55" s="75"/>
      <c r="L55" s="75"/>
    </row>
    <row r="56" spans="1:12" ht="12.75">
      <c r="A56" s="75"/>
      <c r="B56" s="75"/>
      <c r="C56" s="75"/>
      <c r="D56" s="75"/>
      <c r="E56" s="75"/>
      <c r="F56" s="75"/>
      <c r="G56" s="75"/>
      <c r="H56" s="75"/>
      <c r="I56" s="75"/>
      <c r="J56" s="75"/>
      <c r="K56" s="75"/>
      <c r="L56" s="75"/>
    </row>
    <row r="57" spans="1:12" ht="12.75">
      <c r="A57" s="75"/>
      <c r="B57" s="75"/>
      <c r="C57" s="75"/>
      <c r="D57" s="75"/>
      <c r="E57" s="75"/>
      <c r="F57" s="75"/>
      <c r="G57" s="75"/>
      <c r="H57" s="75"/>
      <c r="I57" s="75"/>
      <c r="J57" s="75"/>
      <c r="K57" s="75"/>
      <c r="L57" s="75"/>
    </row>
    <row r="58" spans="1:12" ht="12.75">
      <c r="A58" s="75"/>
      <c r="B58" s="75"/>
      <c r="C58" s="75"/>
      <c r="D58" s="75"/>
      <c r="E58" s="75"/>
      <c r="F58" s="75"/>
      <c r="G58" s="75"/>
      <c r="H58" s="75"/>
      <c r="I58" s="75"/>
      <c r="J58" s="75"/>
      <c r="K58" s="75"/>
      <c r="L58" s="75"/>
    </row>
    <row r="59" spans="1:12" ht="12.75">
      <c r="A59" s="75"/>
      <c r="B59" s="75"/>
      <c r="C59" s="75"/>
      <c r="D59" s="75"/>
      <c r="E59" s="75"/>
      <c r="F59" s="75"/>
      <c r="G59" s="75"/>
      <c r="H59" s="75"/>
      <c r="I59" s="75"/>
      <c r="J59" s="75"/>
      <c r="K59" s="75"/>
      <c r="L59" s="75"/>
    </row>
    <row r="60" spans="1:12" ht="12.75">
      <c r="A60" s="75"/>
      <c r="B60" s="75"/>
      <c r="C60" s="75"/>
      <c r="D60" s="75"/>
      <c r="E60" s="75"/>
      <c r="F60" s="75"/>
      <c r="G60" s="75"/>
      <c r="H60" s="75"/>
      <c r="I60" s="75"/>
      <c r="J60" s="75"/>
      <c r="K60" s="75"/>
      <c r="L60" s="75"/>
    </row>
  </sheetData>
  <sheetProtection sheet="1" selectLockedCells="1"/>
  <mergeCells count="2">
    <mergeCell ref="A1:J1"/>
    <mergeCell ref="A2:J2"/>
  </mergeCells>
  <printOptions/>
  <pageMargins left="0.75" right="0.75" top="1" bottom="1" header="0.5" footer="0.5"/>
  <pageSetup fitToHeight="1" fitToWidth="1" horizontalDpi="600" verticalDpi="600" orientation="portrait" scale="98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29" sqref="C29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38</v>
      </c>
      <c r="B1" s="22" t="s">
        <v>0</v>
      </c>
      <c r="C1" s="80" t="s">
        <v>30</v>
      </c>
    </row>
    <row r="2" spans="1:3" ht="12.75">
      <c r="A2" t="s">
        <v>28</v>
      </c>
      <c r="B2" s="9">
        <v>1850</v>
      </c>
      <c r="C2" s="76"/>
    </row>
    <row r="3" spans="1:3" ht="12.75">
      <c r="A3" t="s">
        <v>132</v>
      </c>
      <c r="B3" s="12">
        <v>0.19</v>
      </c>
      <c r="C3" s="76"/>
    </row>
    <row r="4" spans="1:3" ht="12.75">
      <c r="A4" t="s">
        <v>27</v>
      </c>
      <c r="B4" s="2">
        <f>B2*B3</f>
        <v>351.5</v>
      </c>
      <c r="C4" s="76"/>
    </row>
    <row r="5" ht="12.75">
      <c r="C5" s="76"/>
    </row>
    <row r="6" spans="1:3" ht="12.75">
      <c r="A6" t="s">
        <v>1</v>
      </c>
      <c r="C6" s="76"/>
    </row>
    <row r="7" spans="1:3" ht="12.75">
      <c r="A7" s="1" t="s">
        <v>8</v>
      </c>
      <c r="B7" s="11">
        <v>56.5</v>
      </c>
      <c r="C7" s="76"/>
    </row>
    <row r="8" spans="1:3" ht="12.75">
      <c r="A8" s="1" t="s">
        <v>9</v>
      </c>
      <c r="B8" s="11">
        <v>23.1</v>
      </c>
      <c r="C8" s="76"/>
    </row>
    <row r="9" spans="1:3" ht="12.75">
      <c r="A9" s="1" t="s">
        <v>24</v>
      </c>
      <c r="B9" s="11">
        <v>0</v>
      </c>
      <c r="C9" s="76" t="s">
        <v>126</v>
      </c>
    </row>
    <row r="10" spans="1:3" ht="12.75">
      <c r="A10" s="1" t="s">
        <v>10</v>
      </c>
      <c r="B10" s="11">
        <v>0</v>
      </c>
      <c r="C10" s="76"/>
    </row>
    <row r="11" spans="1:3" ht="12.75">
      <c r="A11" s="1" t="s">
        <v>12</v>
      </c>
      <c r="B11" s="11">
        <v>64.66</v>
      </c>
      <c r="C11" s="76"/>
    </row>
    <row r="12" spans="1:3" ht="12.75">
      <c r="A12" s="1" t="s">
        <v>11</v>
      </c>
      <c r="B12" s="11">
        <v>11.5</v>
      </c>
      <c r="C12" s="76"/>
    </row>
    <row r="13" spans="1:3" ht="12.75">
      <c r="A13" s="1" t="s">
        <v>13</v>
      </c>
      <c r="B13" s="11">
        <v>9.95</v>
      </c>
      <c r="C13" s="76"/>
    </row>
    <row r="14" spans="1:3" ht="12.75">
      <c r="A14" s="1" t="s">
        <v>14</v>
      </c>
      <c r="B14" s="11">
        <v>17.72</v>
      </c>
      <c r="C14" s="76"/>
    </row>
    <row r="15" spans="1:3" ht="12.75">
      <c r="A15" s="1" t="s">
        <v>15</v>
      </c>
      <c r="B15" s="11">
        <v>0</v>
      </c>
      <c r="C15" s="76"/>
    </row>
    <row r="16" spans="1:3" ht="12.75">
      <c r="A16" s="1" t="s">
        <v>16</v>
      </c>
      <c r="B16" s="11">
        <v>8.25</v>
      </c>
      <c r="C16" s="76"/>
    </row>
    <row r="17" spans="1:3" ht="12.75">
      <c r="A17" s="1" t="s">
        <v>17</v>
      </c>
      <c r="B17" s="12">
        <v>4.31</v>
      </c>
      <c r="C17" s="76"/>
    </row>
    <row r="18" spans="1:3" ht="12.75">
      <c r="A18" t="s">
        <v>2</v>
      </c>
      <c r="B18" s="2">
        <f>SUM(B7:B17)</f>
        <v>195.98999999999998</v>
      </c>
      <c r="C18" s="76"/>
    </row>
    <row r="19" spans="2:3" ht="12.75">
      <c r="B19" s="2"/>
      <c r="C19" s="76"/>
    </row>
    <row r="20" spans="1:3" ht="12.75">
      <c r="A20" t="s">
        <v>3</v>
      </c>
      <c r="B20" s="2"/>
      <c r="C20" s="76"/>
    </row>
    <row r="21" spans="1:3" ht="12.75">
      <c r="A21" s="1" t="s">
        <v>18</v>
      </c>
      <c r="B21" s="7">
        <v>7.83</v>
      </c>
      <c r="C21" s="76"/>
    </row>
    <row r="22" spans="1:3" ht="12.75">
      <c r="A22" s="1" t="s">
        <v>19</v>
      </c>
      <c r="B22" s="7">
        <v>21</v>
      </c>
      <c r="C22" s="76"/>
    </row>
    <row r="23" spans="1:3" ht="12.75">
      <c r="A23" s="1" t="s">
        <v>20</v>
      </c>
      <c r="B23" s="7">
        <v>11.55</v>
      </c>
      <c r="C23" s="76"/>
    </row>
    <row r="24" spans="1:3" ht="12.75">
      <c r="A24" s="1" t="s">
        <v>21</v>
      </c>
      <c r="B24" s="8">
        <v>37</v>
      </c>
      <c r="C24" s="76"/>
    </row>
    <row r="25" spans="1:3" ht="12.75">
      <c r="A25" t="s">
        <v>4</v>
      </c>
      <c r="B25" s="2">
        <f>SUM(B21:B24)</f>
        <v>77.38</v>
      </c>
      <c r="C25" s="76"/>
    </row>
    <row r="26" spans="2:3" ht="12.75">
      <c r="B26" s="2"/>
      <c r="C26" s="76"/>
    </row>
    <row r="27" spans="1:3" ht="12.75">
      <c r="A27" t="s">
        <v>5</v>
      </c>
      <c r="B27" s="2">
        <f>B18+B25</f>
        <v>273.37</v>
      </c>
      <c r="C27" s="76"/>
    </row>
    <row r="28" spans="2:3" ht="12.75">
      <c r="B28" s="2"/>
      <c r="C28" s="76"/>
    </row>
    <row r="29" spans="1:3" ht="12.75">
      <c r="A29" t="s">
        <v>32</v>
      </c>
      <c r="B29" s="94">
        <f>B4-B27</f>
        <v>78.13</v>
      </c>
      <c r="C29" s="76"/>
    </row>
    <row r="30" spans="2:3" ht="12.75">
      <c r="B30" s="2"/>
      <c r="C30" s="76"/>
    </row>
    <row r="31" spans="1:3" ht="12.75">
      <c r="A31" t="s">
        <v>6</v>
      </c>
      <c r="B31" s="23" t="s">
        <v>36</v>
      </c>
      <c r="C31" s="76"/>
    </row>
    <row r="32" spans="1:3" ht="12.75">
      <c r="A32" s="1" t="s">
        <v>22</v>
      </c>
      <c r="B32" s="13">
        <f>B18/B2</f>
        <v>0.10594054054054053</v>
      </c>
      <c r="C32" s="76"/>
    </row>
    <row r="33" spans="1:3" ht="12.75">
      <c r="A33" t="s">
        <v>23</v>
      </c>
      <c r="B33" s="13">
        <f>B25/B2</f>
        <v>0.04182702702702702</v>
      </c>
      <c r="C33" s="76"/>
    </row>
    <row r="34" spans="1:3" ht="12.75">
      <c r="A34" t="s">
        <v>26</v>
      </c>
      <c r="B34" s="13">
        <f>B27/B2</f>
        <v>0.14776756756756756</v>
      </c>
      <c r="C34" s="76"/>
    </row>
  </sheetData>
  <sheetProtection sheet="1" selectLockedCells="1"/>
  <printOptions/>
  <pageMargins left="0.75" right="0.5" top="1" bottom="1" header="0.5" footer="0.5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29" sqref="C29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39</v>
      </c>
      <c r="B1" s="22" t="s">
        <v>0</v>
      </c>
      <c r="C1" s="79" t="s">
        <v>30</v>
      </c>
    </row>
    <row r="2" spans="1:3" ht="12.75">
      <c r="A2" t="s">
        <v>28</v>
      </c>
      <c r="B2" s="9">
        <v>22</v>
      </c>
      <c r="C2" s="76"/>
    </row>
    <row r="3" spans="1:3" ht="12.75">
      <c r="A3" t="s">
        <v>132</v>
      </c>
      <c r="B3" s="12">
        <v>10.54</v>
      </c>
      <c r="C3" s="76"/>
    </row>
    <row r="4" spans="1:3" ht="12.75">
      <c r="A4" t="s">
        <v>27</v>
      </c>
      <c r="B4" s="2">
        <f>B2*B3</f>
        <v>231.88</v>
      </c>
      <c r="C4" s="76"/>
    </row>
    <row r="5" ht="12.75">
      <c r="C5" s="76"/>
    </row>
    <row r="6" spans="1:3" ht="12.75">
      <c r="A6" t="s">
        <v>1</v>
      </c>
      <c r="C6" s="76"/>
    </row>
    <row r="7" spans="1:3" ht="12.75">
      <c r="A7" s="1" t="s">
        <v>8</v>
      </c>
      <c r="B7" s="11">
        <v>14.8</v>
      </c>
      <c r="C7" s="76"/>
    </row>
    <row r="8" spans="1:3" ht="12.75">
      <c r="A8" s="1" t="s">
        <v>9</v>
      </c>
      <c r="B8" s="11">
        <v>26</v>
      </c>
      <c r="C8" s="76"/>
    </row>
    <row r="9" spans="1:3" ht="12.75">
      <c r="A9" s="1" t="s">
        <v>24</v>
      </c>
      <c r="B9" s="11">
        <v>0</v>
      </c>
      <c r="C9" s="76"/>
    </row>
    <row r="10" spans="1:3" ht="12.75">
      <c r="A10" s="1" t="s">
        <v>10</v>
      </c>
      <c r="B10" s="11">
        <v>0</v>
      </c>
      <c r="C10" s="76"/>
    </row>
    <row r="11" spans="1:3" ht="12.75">
      <c r="A11" s="1" t="s">
        <v>12</v>
      </c>
      <c r="B11" s="11">
        <v>22.29</v>
      </c>
      <c r="C11" s="76"/>
    </row>
    <row r="12" spans="1:3" ht="12.75">
      <c r="A12" s="1" t="s">
        <v>11</v>
      </c>
      <c r="B12" s="11">
        <v>11.5</v>
      </c>
      <c r="C12" s="76"/>
    </row>
    <row r="13" spans="1:3" ht="12.75">
      <c r="A13" s="1" t="s">
        <v>13</v>
      </c>
      <c r="B13" s="11">
        <v>9.51</v>
      </c>
      <c r="C13" s="76"/>
    </row>
    <row r="14" spans="1:3" ht="12.75">
      <c r="A14" s="1" t="s">
        <v>14</v>
      </c>
      <c r="B14" s="11">
        <v>18.02</v>
      </c>
      <c r="C14" s="76"/>
    </row>
    <row r="15" spans="1:3" ht="12.75">
      <c r="A15" s="1" t="s">
        <v>15</v>
      </c>
      <c r="B15" s="11">
        <v>0</v>
      </c>
      <c r="C15" s="76"/>
    </row>
    <row r="16" spans="1:3" ht="12.75">
      <c r="A16" s="1" t="s">
        <v>16</v>
      </c>
      <c r="B16" s="11">
        <v>1.5</v>
      </c>
      <c r="C16" s="76"/>
    </row>
    <row r="17" spans="1:3" ht="12.75">
      <c r="A17" s="1" t="s">
        <v>17</v>
      </c>
      <c r="B17" s="12">
        <v>2.33</v>
      </c>
      <c r="C17" s="76"/>
    </row>
    <row r="18" spans="1:3" ht="12.75">
      <c r="A18" t="s">
        <v>2</v>
      </c>
      <c r="B18" s="2">
        <f>SUM(B7:B17)</f>
        <v>105.95</v>
      </c>
      <c r="C18" s="76"/>
    </row>
    <row r="19" spans="2:3" ht="12.75">
      <c r="B19" s="2"/>
      <c r="C19" s="76"/>
    </row>
    <row r="20" spans="1:3" ht="12.75">
      <c r="A20" t="s">
        <v>3</v>
      </c>
      <c r="B20" s="2"/>
      <c r="C20" s="76"/>
    </row>
    <row r="21" spans="1:3" ht="12.75">
      <c r="A21" s="1" t="s">
        <v>18</v>
      </c>
      <c r="B21" s="7">
        <v>7.79</v>
      </c>
      <c r="C21" s="76"/>
    </row>
    <row r="22" spans="1:3" ht="12.75">
      <c r="A22" s="1" t="s">
        <v>19</v>
      </c>
      <c r="B22" s="7">
        <v>20.78</v>
      </c>
      <c r="C22" s="76"/>
    </row>
    <row r="23" spans="1:3" ht="12.75">
      <c r="A23" s="1" t="s">
        <v>20</v>
      </c>
      <c r="B23" s="7">
        <v>11.87</v>
      </c>
      <c r="C23" s="76"/>
    </row>
    <row r="24" spans="1:3" ht="12.75">
      <c r="A24" s="1" t="s">
        <v>21</v>
      </c>
      <c r="B24" s="8">
        <v>37</v>
      </c>
      <c r="C24" s="76"/>
    </row>
    <row r="25" spans="1:3" ht="12.75">
      <c r="A25" t="s">
        <v>4</v>
      </c>
      <c r="B25" s="2">
        <f>SUM(B21:B24)</f>
        <v>77.44</v>
      </c>
      <c r="C25" s="76"/>
    </row>
    <row r="26" spans="2:3" ht="12.75">
      <c r="B26" s="2"/>
      <c r="C26" s="76"/>
    </row>
    <row r="27" spans="1:3" ht="12.75">
      <c r="A27" t="s">
        <v>5</v>
      </c>
      <c r="B27" s="2">
        <f>B18+B25</f>
        <v>183.39</v>
      </c>
      <c r="C27" s="76"/>
    </row>
    <row r="28" spans="2:3" ht="12.75">
      <c r="B28" s="2"/>
      <c r="C28" s="76"/>
    </row>
    <row r="29" spans="1:3" ht="12.75">
      <c r="A29" t="s">
        <v>32</v>
      </c>
      <c r="B29" s="94">
        <f>B4-B27</f>
        <v>48.49000000000001</v>
      </c>
      <c r="C29" s="76"/>
    </row>
    <row r="30" spans="2:3" ht="12.75">
      <c r="B30" s="2"/>
      <c r="C30" s="76"/>
    </row>
    <row r="31" spans="1:3" ht="12.75">
      <c r="A31" t="s">
        <v>6</v>
      </c>
      <c r="B31" s="23" t="s">
        <v>7</v>
      </c>
      <c r="C31" s="76"/>
    </row>
    <row r="32" spans="1:3" ht="12.75">
      <c r="A32" s="1" t="s">
        <v>22</v>
      </c>
      <c r="B32" s="2">
        <f>B18/B2</f>
        <v>4.815909090909091</v>
      </c>
      <c r="C32" s="76"/>
    </row>
    <row r="33" spans="1:3" ht="12.75">
      <c r="A33" t="s">
        <v>23</v>
      </c>
      <c r="B33" s="2">
        <f>B25/B2</f>
        <v>3.52</v>
      </c>
      <c r="C33" s="76"/>
    </row>
    <row r="34" spans="1:3" ht="12.75">
      <c r="A34" t="s">
        <v>26</v>
      </c>
      <c r="B34" s="2">
        <f>B27/B2</f>
        <v>8.335909090909091</v>
      </c>
      <c r="C34" s="76"/>
    </row>
  </sheetData>
  <sheetProtection sheet="1" selectLockedCells="1"/>
  <printOptions/>
  <pageMargins left="0.75" right="0.5" top="1" bottom="1" header="0.5" footer="0.5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29" sqref="C29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40</v>
      </c>
      <c r="B1" s="22" t="s">
        <v>0</v>
      </c>
      <c r="C1" s="79" t="s">
        <v>30</v>
      </c>
    </row>
    <row r="2" spans="1:3" ht="12.75">
      <c r="A2" t="s">
        <v>28</v>
      </c>
      <c r="B2" s="9">
        <v>36</v>
      </c>
      <c r="C2" s="76"/>
    </row>
    <row r="3" spans="1:3" ht="12.75">
      <c r="A3" t="s">
        <v>132</v>
      </c>
      <c r="B3" s="12">
        <v>6.48</v>
      </c>
      <c r="C3" s="78"/>
    </row>
    <row r="4" spans="1:3" ht="12.75">
      <c r="A4" t="s">
        <v>27</v>
      </c>
      <c r="B4" s="2">
        <f>B2*B3</f>
        <v>233.28000000000003</v>
      </c>
      <c r="C4" s="78"/>
    </row>
    <row r="5" ht="12.75">
      <c r="C5" s="76"/>
    </row>
    <row r="6" spans="1:3" ht="12.75">
      <c r="A6" t="s">
        <v>1</v>
      </c>
      <c r="C6" s="76"/>
    </row>
    <row r="7" spans="1:3" ht="12.75">
      <c r="A7" s="1" t="s">
        <v>8</v>
      </c>
      <c r="B7" s="11">
        <v>42</v>
      </c>
      <c r="C7" s="76"/>
    </row>
    <row r="8" spans="1:3" ht="12.75">
      <c r="A8" s="1" t="s">
        <v>9</v>
      </c>
      <c r="B8" s="11">
        <v>35.9</v>
      </c>
      <c r="C8" s="76"/>
    </row>
    <row r="9" spans="1:3" ht="12.75">
      <c r="A9" s="1" t="s">
        <v>24</v>
      </c>
      <c r="B9" s="11">
        <v>1.5</v>
      </c>
      <c r="C9" s="76" t="s">
        <v>134</v>
      </c>
    </row>
    <row r="10" spans="1:3" ht="12.75">
      <c r="A10" s="1" t="s">
        <v>10</v>
      </c>
      <c r="B10" s="11">
        <v>6</v>
      </c>
      <c r="C10" s="76" t="s">
        <v>156</v>
      </c>
    </row>
    <row r="11" spans="1:3" ht="12.75">
      <c r="A11" s="1" t="s">
        <v>12</v>
      </c>
      <c r="B11" s="11">
        <v>7.25</v>
      </c>
      <c r="C11" s="76"/>
    </row>
    <row r="12" spans="1:3" ht="12.75">
      <c r="A12" s="1" t="s">
        <v>11</v>
      </c>
      <c r="B12" s="11">
        <v>7.5</v>
      </c>
      <c r="C12" s="76"/>
    </row>
    <row r="13" spans="1:3" ht="12.75">
      <c r="A13" s="1" t="s">
        <v>13</v>
      </c>
      <c r="B13" s="11">
        <v>9.79</v>
      </c>
      <c r="C13" s="76"/>
    </row>
    <row r="14" spans="1:3" ht="12.75">
      <c r="A14" s="1" t="s">
        <v>14</v>
      </c>
      <c r="B14" s="11">
        <v>18.61</v>
      </c>
      <c r="C14" s="76"/>
    </row>
    <row r="15" spans="1:3" ht="12.75">
      <c r="A15" s="1" t="s">
        <v>15</v>
      </c>
      <c r="B15" s="11">
        <v>0</v>
      </c>
      <c r="C15" s="76"/>
    </row>
    <row r="16" spans="1:3" ht="12.75">
      <c r="A16" s="1" t="s">
        <v>16</v>
      </c>
      <c r="B16" s="11">
        <v>6</v>
      </c>
      <c r="C16" s="76" t="s">
        <v>149</v>
      </c>
    </row>
    <row r="17" spans="1:3" ht="12.75">
      <c r="A17" s="1" t="s">
        <v>17</v>
      </c>
      <c r="B17" s="12">
        <v>3.03</v>
      </c>
      <c r="C17" s="76"/>
    </row>
    <row r="18" spans="1:3" ht="12.75">
      <c r="A18" t="s">
        <v>2</v>
      </c>
      <c r="B18" s="2">
        <f>SUM(B7:B17)</f>
        <v>137.58</v>
      </c>
      <c r="C18" s="76"/>
    </row>
    <row r="19" spans="2:3" ht="12.75">
      <c r="B19" s="2"/>
      <c r="C19" s="76"/>
    </row>
    <row r="20" spans="1:3" ht="12.75">
      <c r="A20" t="s">
        <v>3</v>
      </c>
      <c r="B20" s="2"/>
      <c r="C20" s="76"/>
    </row>
    <row r="21" spans="1:3" ht="12.75">
      <c r="A21" s="1" t="s">
        <v>18</v>
      </c>
      <c r="B21" s="7">
        <v>8.04</v>
      </c>
      <c r="C21" s="76"/>
    </row>
    <row r="22" spans="1:3" ht="12.75">
      <c r="A22" s="1" t="s">
        <v>19</v>
      </c>
      <c r="B22" s="7">
        <v>22.06</v>
      </c>
      <c r="C22" s="76"/>
    </row>
    <row r="23" spans="1:3" ht="12.75">
      <c r="A23" s="1" t="s">
        <v>20</v>
      </c>
      <c r="B23" s="7">
        <v>12.21</v>
      </c>
      <c r="C23" s="76"/>
    </row>
    <row r="24" spans="1:3" ht="12.75">
      <c r="A24" s="1" t="s">
        <v>21</v>
      </c>
      <c r="B24" s="8">
        <v>37</v>
      </c>
      <c r="C24" s="76"/>
    </row>
    <row r="25" spans="1:3" ht="12.75">
      <c r="A25" t="s">
        <v>4</v>
      </c>
      <c r="B25" s="2">
        <f>SUM(B21:B24)</f>
        <v>79.31</v>
      </c>
      <c r="C25" s="76"/>
    </row>
    <row r="26" spans="2:3" ht="12.75">
      <c r="B26" s="2"/>
      <c r="C26" s="76"/>
    </row>
    <row r="27" spans="1:3" ht="12.75">
      <c r="A27" t="s">
        <v>5</v>
      </c>
      <c r="B27" s="2">
        <f>B18+B25</f>
        <v>216.89000000000001</v>
      </c>
      <c r="C27" s="76"/>
    </row>
    <row r="28" spans="2:3" ht="12.75">
      <c r="B28" s="2"/>
      <c r="C28" s="76"/>
    </row>
    <row r="29" spans="1:3" ht="12.75">
      <c r="A29" t="s">
        <v>32</v>
      </c>
      <c r="B29" s="94">
        <f>B4-B27</f>
        <v>16.390000000000015</v>
      </c>
      <c r="C29" s="76"/>
    </row>
    <row r="30" spans="2:3" ht="12.75">
      <c r="B30" s="2"/>
      <c r="C30" s="76"/>
    </row>
    <row r="31" spans="1:3" ht="12.75">
      <c r="A31" t="s">
        <v>6</v>
      </c>
      <c r="B31" s="23" t="s">
        <v>7</v>
      </c>
      <c r="C31" s="76"/>
    </row>
    <row r="32" spans="1:3" ht="12.75">
      <c r="A32" s="1" t="s">
        <v>22</v>
      </c>
      <c r="B32" s="2">
        <f>B18/B2</f>
        <v>3.821666666666667</v>
      </c>
      <c r="C32" s="76"/>
    </row>
    <row r="33" spans="1:3" ht="12.75">
      <c r="A33" t="s">
        <v>23</v>
      </c>
      <c r="B33" s="2">
        <f>B25/B2</f>
        <v>2.2030555555555558</v>
      </c>
      <c r="C33" s="76"/>
    </row>
    <row r="34" spans="1:3" ht="12.75">
      <c r="A34" t="s">
        <v>26</v>
      </c>
      <c r="B34" s="2">
        <f>B27/B2</f>
        <v>6.0247222222222225</v>
      </c>
      <c r="C34" s="76"/>
    </row>
  </sheetData>
  <sheetProtection sheet="1" selectLockedCells="1"/>
  <printOptions/>
  <pageMargins left="0.75" right="0.5" top="1" bottom="1" header="0.5" footer="0.5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29" sqref="C29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41</v>
      </c>
      <c r="B1" s="22" t="s">
        <v>0</v>
      </c>
      <c r="C1" s="79" t="s">
        <v>30</v>
      </c>
    </row>
    <row r="2" spans="1:3" ht="12.75">
      <c r="A2" t="s">
        <v>28</v>
      </c>
      <c r="B2" s="9">
        <v>70</v>
      </c>
      <c r="C2" s="76"/>
    </row>
    <row r="3" spans="1:3" ht="12.75">
      <c r="A3" t="s">
        <v>132</v>
      </c>
      <c r="B3" s="12">
        <v>2.57</v>
      </c>
      <c r="C3" s="76"/>
    </row>
    <row r="4" spans="1:3" ht="12.75">
      <c r="A4" t="s">
        <v>27</v>
      </c>
      <c r="B4" s="2">
        <f>B2*B3</f>
        <v>179.89999999999998</v>
      </c>
      <c r="C4" s="76"/>
    </row>
    <row r="5" ht="12.75">
      <c r="C5" s="76"/>
    </row>
    <row r="6" spans="1:3" ht="12.75">
      <c r="A6" t="s">
        <v>1</v>
      </c>
      <c r="C6" s="76"/>
    </row>
    <row r="7" spans="1:3" ht="12.75">
      <c r="A7" s="1" t="s">
        <v>8</v>
      </c>
      <c r="B7" s="11">
        <v>12.5</v>
      </c>
      <c r="C7" s="76"/>
    </row>
    <row r="8" spans="1:3" ht="12.75">
      <c r="A8" s="1" t="s">
        <v>9</v>
      </c>
      <c r="B8" s="11">
        <v>10.6</v>
      </c>
      <c r="C8" s="76"/>
    </row>
    <row r="9" spans="1:3" ht="12.75">
      <c r="A9" s="1" t="s">
        <v>24</v>
      </c>
      <c r="B9" s="11">
        <v>0</v>
      </c>
      <c r="C9" s="76"/>
    </row>
    <row r="10" spans="1:3" ht="12.75">
      <c r="A10" s="1" t="s">
        <v>10</v>
      </c>
      <c r="B10" s="11">
        <v>0</v>
      </c>
      <c r="C10" s="76"/>
    </row>
    <row r="11" spans="1:3" ht="12.75">
      <c r="A11" s="1" t="s">
        <v>12</v>
      </c>
      <c r="B11" s="11">
        <v>38.16</v>
      </c>
      <c r="C11" s="76"/>
    </row>
    <row r="12" spans="1:3" ht="12.75">
      <c r="A12" s="1" t="s">
        <v>11</v>
      </c>
      <c r="B12" s="11">
        <v>12.5</v>
      </c>
      <c r="C12" s="76"/>
    </row>
    <row r="13" spans="1:3" ht="12.75">
      <c r="A13" s="1" t="s">
        <v>13</v>
      </c>
      <c r="B13" s="11">
        <v>11.71</v>
      </c>
      <c r="C13" s="76"/>
    </row>
    <row r="14" spans="1:3" ht="12.75">
      <c r="A14" s="1" t="s">
        <v>14</v>
      </c>
      <c r="B14" s="11">
        <v>18.83</v>
      </c>
      <c r="C14" s="76"/>
    </row>
    <row r="15" spans="1:3" ht="12.75">
      <c r="A15" s="1" t="s">
        <v>15</v>
      </c>
      <c r="B15" s="11">
        <v>0</v>
      </c>
      <c r="C15" s="76"/>
    </row>
    <row r="16" spans="1:3" ht="12.75">
      <c r="A16" s="1" t="s">
        <v>16</v>
      </c>
      <c r="B16" s="11">
        <v>8.25</v>
      </c>
      <c r="C16" s="76"/>
    </row>
    <row r="17" spans="1:3" ht="12.75">
      <c r="A17" s="1" t="s">
        <v>17</v>
      </c>
      <c r="B17" s="12">
        <v>2.53</v>
      </c>
      <c r="C17" s="76"/>
    </row>
    <row r="18" spans="1:3" ht="12.75">
      <c r="A18" t="s">
        <v>2</v>
      </c>
      <c r="B18" s="2">
        <f>SUM(B7:B17)</f>
        <v>115.08</v>
      </c>
      <c r="C18" s="76"/>
    </row>
    <row r="19" spans="2:3" ht="12.75">
      <c r="B19" s="2"/>
      <c r="C19" s="76"/>
    </row>
    <row r="20" spans="1:3" ht="12.75">
      <c r="A20" t="s">
        <v>3</v>
      </c>
      <c r="B20" s="2"/>
      <c r="C20" s="76"/>
    </row>
    <row r="21" spans="1:3" ht="12.75">
      <c r="A21" s="1" t="s">
        <v>18</v>
      </c>
      <c r="B21" s="7">
        <v>8.67</v>
      </c>
      <c r="C21" s="76"/>
    </row>
    <row r="22" spans="1:3" ht="12.75">
      <c r="A22" s="1" t="s">
        <v>19</v>
      </c>
      <c r="B22" s="7">
        <v>22.5</v>
      </c>
      <c r="C22" s="76"/>
    </row>
    <row r="23" spans="1:3" ht="12.75">
      <c r="A23" s="1" t="s">
        <v>20</v>
      </c>
      <c r="B23" s="7">
        <v>13.13</v>
      </c>
      <c r="C23" s="76"/>
    </row>
    <row r="24" spans="1:3" ht="12.75">
      <c r="A24" s="1" t="s">
        <v>21</v>
      </c>
      <c r="B24" s="8">
        <v>37</v>
      </c>
      <c r="C24" s="76"/>
    </row>
    <row r="25" spans="1:3" ht="12.75">
      <c r="A25" t="s">
        <v>4</v>
      </c>
      <c r="B25" s="2">
        <f>SUM(B21:B24)</f>
        <v>81.30000000000001</v>
      </c>
      <c r="C25" s="76"/>
    </row>
    <row r="26" spans="2:3" ht="12.75">
      <c r="B26" s="2"/>
      <c r="C26" s="76"/>
    </row>
    <row r="27" spans="1:3" ht="12.75">
      <c r="A27" t="s">
        <v>5</v>
      </c>
      <c r="B27" s="2">
        <f>B18+B25</f>
        <v>196.38</v>
      </c>
      <c r="C27" s="76"/>
    </row>
    <row r="28" spans="2:3" ht="12.75">
      <c r="B28" s="2"/>
      <c r="C28" s="76"/>
    </row>
    <row r="29" spans="1:3" ht="12.75">
      <c r="A29" t="s">
        <v>32</v>
      </c>
      <c r="B29" s="94">
        <f>B4-B27</f>
        <v>-16.480000000000018</v>
      </c>
      <c r="C29" s="76"/>
    </row>
    <row r="30" spans="2:3" ht="12.75">
      <c r="B30" s="2"/>
      <c r="C30" s="76"/>
    </row>
    <row r="31" spans="1:3" ht="12.75">
      <c r="A31" t="s">
        <v>6</v>
      </c>
      <c r="B31" s="23" t="s">
        <v>7</v>
      </c>
      <c r="C31" s="76"/>
    </row>
    <row r="32" spans="1:3" ht="12.75">
      <c r="A32" s="1" t="s">
        <v>22</v>
      </c>
      <c r="B32" s="2">
        <f>B18/B2</f>
        <v>1.644</v>
      </c>
      <c r="C32" s="76"/>
    </row>
    <row r="33" spans="1:3" ht="12.75">
      <c r="A33" t="s">
        <v>23</v>
      </c>
      <c r="B33" s="2">
        <f>B25/B2</f>
        <v>1.1614285714285717</v>
      </c>
      <c r="C33" s="76"/>
    </row>
    <row r="34" spans="1:3" ht="12.75">
      <c r="A34" t="s">
        <v>26</v>
      </c>
      <c r="B34" s="2">
        <f>B27/B2</f>
        <v>2.805428571428571</v>
      </c>
      <c r="C34" s="76"/>
    </row>
  </sheetData>
  <sheetProtection sheet="1" selectLockedCells="1"/>
  <printOptions/>
  <pageMargins left="0.75" right="0.5" top="1" bottom="1" header="0.5" footer="0.5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29" sqref="C29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42</v>
      </c>
      <c r="B1" s="22" t="s">
        <v>0</v>
      </c>
      <c r="C1" s="79" t="s">
        <v>30</v>
      </c>
    </row>
    <row r="2" spans="1:3" ht="12.75">
      <c r="A2" t="s">
        <v>28</v>
      </c>
      <c r="B2" s="9">
        <v>1300</v>
      </c>
      <c r="C2" s="76"/>
    </row>
    <row r="3" spans="1:3" ht="12.75">
      <c r="A3" t="s">
        <v>132</v>
      </c>
      <c r="B3" s="10">
        <v>0.18</v>
      </c>
      <c r="C3" s="76"/>
    </row>
    <row r="4" spans="1:3" ht="12.75">
      <c r="A4" t="s">
        <v>27</v>
      </c>
      <c r="B4" s="2">
        <f>B2*B3</f>
        <v>234</v>
      </c>
      <c r="C4" s="76"/>
    </row>
    <row r="5" ht="12.75">
      <c r="C5" s="76"/>
    </row>
    <row r="6" spans="1:3" ht="12.75">
      <c r="A6" t="s">
        <v>1</v>
      </c>
      <c r="C6" s="76"/>
    </row>
    <row r="7" spans="1:3" ht="12.75">
      <c r="A7" s="1" t="s">
        <v>8</v>
      </c>
      <c r="B7" s="11">
        <v>21</v>
      </c>
      <c r="C7" s="76"/>
    </row>
    <row r="8" spans="1:3" ht="12.75">
      <c r="A8" s="1" t="s">
        <v>9</v>
      </c>
      <c r="B8" s="11">
        <v>35.5</v>
      </c>
      <c r="C8" s="76" t="s">
        <v>127</v>
      </c>
    </row>
    <row r="9" spans="1:3" ht="12.75">
      <c r="A9" s="1" t="s">
        <v>24</v>
      </c>
      <c r="B9" s="11">
        <v>16</v>
      </c>
      <c r="C9" s="78" t="s">
        <v>147</v>
      </c>
    </row>
    <row r="10" spans="1:3" ht="12.75">
      <c r="A10" s="1" t="s">
        <v>10</v>
      </c>
      <c r="B10" s="11">
        <v>0</v>
      </c>
      <c r="C10" s="78" t="s">
        <v>153</v>
      </c>
    </row>
    <row r="11" spans="1:3" ht="12.75">
      <c r="A11" s="1" t="s">
        <v>12</v>
      </c>
      <c r="B11" s="11">
        <v>4.36</v>
      </c>
      <c r="C11" s="76"/>
    </row>
    <row r="12" spans="1:3" ht="12.75">
      <c r="A12" s="1" t="s">
        <v>11</v>
      </c>
      <c r="B12" s="11">
        <v>9.5</v>
      </c>
      <c r="C12" s="76"/>
    </row>
    <row r="13" spans="1:3" ht="12.75">
      <c r="A13" s="1" t="s">
        <v>13</v>
      </c>
      <c r="B13" s="11">
        <v>11.34</v>
      </c>
      <c r="C13" s="76"/>
    </row>
    <row r="14" spans="1:3" ht="12.75">
      <c r="A14" s="1" t="s">
        <v>14</v>
      </c>
      <c r="B14" s="11">
        <v>21.63</v>
      </c>
      <c r="C14" s="76"/>
    </row>
    <row r="15" spans="1:3" ht="12.75">
      <c r="A15" s="1" t="s">
        <v>15</v>
      </c>
      <c r="B15" s="11">
        <v>0</v>
      </c>
      <c r="C15" s="76"/>
    </row>
    <row r="16" spans="1:3" ht="12.75">
      <c r="A16" s="1" t="s">
        <v>16</v>
      </c>
      <c r="B16" s="11">
        <v>9.5</v>
      </c>
      <c r="C16" s="76"/>
    </row>
    <row r="17" spans="1:3" ht="12.75">
      <c r="A17" s="1" t="s">
        <v>17</v>
      </c>
      <c r="B17" s="12">
        <v>2.9</v>
      </c>
      <c r="C17" s="76"/>
    </row>
    <row r="18" spans="1:3" ht="12.75">
      <c r="A18" t="s">
        <v>2</v>
      </c>
      <c r="B18" s="2">
        <f>SUM(B7:B17)</f>
        <v>131.73</v>
      </c>
      <c r="C18" s="76"/>
    </row>
    <row r="19" spans="2:3" ht="12.75">
      <c r="B19" s="2"/>
      <c r="C19" s="76"/>
    </row>
    <row r="20" spans="1:3" ht="12.75">
      <c r="A20" t="s">
        <v>3</v>
      </c>
      <c r="B20" s="2"/>
      <c r="C20" s="76"/>
    </row>
    <row r="21" spans="1:3" ht="12.75">
      <c r="A21" s="1" t="s">
        <v>18</v>
      </c>
      <c r="B21" s="7">
        <v>8.43</v>
      </c>
      <c r="C21" s="76"/>
    </row>
    <row r="22" spans="1:3" ht="12.75">
      <c r="A22" s="1" t="s">
        <v>19</v>
      </c>
      <c r="B22" s="7">
        <v>25.56</v>
      </c>
      <c r="C22" s="76"/>
    </row>
    <row r="23" spans="1:3" ht="12.75">
      <c r="A23" s="1" t="s">
        <v>20</v>
      </c>
      <c r="B23" s="7">
        <v>14.01</v>
      </c>
      <c r="C23" s="76"/>
    </row>
    <row r="24" spans="1:3" ht="12.75">
      <c r="A24" s="1" t="s">
        <v>21</v>
      </c>
      <c r="B24" s="8">
        <v>37</v>
      </c>
      <c r="C24" s="76"/>
    </row>
    <row r="25" spans="1:3" ht="12.75">
      <c r="A25" t="s">
        <v>4</v>
      </c>
      <c r="B25" s="2">
        <f>SUM(B21:B24)</f>
        <v>85</v>
      </c>
      <c r="C25" s="76"/>
    </row>
    <row r="26" spans="2:3" ht="12.75">
      <c r="B26" s="2"/>
      <c r="C26" s="76"/>
    </row>
    <row r="27" spans="1:3" ht="12.75">
      <c r="A27" t="s">
        <v>5</v>
      </c>
      <c r="B27" s="2">
        <f>B18+B25</f>
        <v>216.73</v>
      </c>
      <c r="C27" s="76"/>
    </row>
    <row r="28" spans="2:3" ht="12.75">
      <c r="B28" s="2"/>
      <c r="C28" s="76"/>
    </row>
    <row r="29" spans="1:3" ht="12.75">
      <c r="A29" t="s">
        <v>32</v>
      </c>
      <c r="B29" s="94">
        <f>B4-B27</f>
        <v>17.27000000000001</v>
      </c>
      <c r="C29" s="76"/>
    </row>
    <row r="30" spans="2:3" ht="12.75">
      <c r="B30" s="2"/>
      <c r="C30" s="76"/>
    </row>
    <row r="31" spans="1:3" ht="12.75">
      <c r="A31" t="s">
        <v>6</v>
      </c>
      <c r="B31" s="23" t="s">
        <v>36</v>
      </c>
      <c r="C31" s="76"/>
    </row>
    <row r="32" spans="1:3" ht="12.75">
      <c r="A32" s="1" t="s">
        <v>22</v>
      </c>
      <c r="B32" s="13">
        <f>B18/B2</f>
        <v>0.10133076923076922</v>
      </c>
      <c r="C32" s="76"/>
    </row>
    <row r="33" spans="1:3" ht="12.75">
      <c r="A33" t="s">
        <v>23</v>
      </c>
      <c r="B33" s="13">
        <f>B25/B2</f>
        <v>0.06538461538461539</v>
      </c>
      <c r="C33" s="76"/>
    </row>
    <row r="34" spans="1:3" ht="12.75">
      <c r="A34" t="s">
        <v>26</v>
      </c>
      <c r="B34" s="13">
        <f>B27/B2</f>
        <v>0.1667153846153846</v>
      </c>
      <c r="C34" s="76"/>
    </row>
  </sheetData>
  <sheetProtection sheet="1" selectLockedCells="1"/>
  <printOptions/>
  <pageMargins left="0.75" right="0.5" top="1" bottom="1" header="0.5" footer="0.5"/>
  <pageSetup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29" sqref="C29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43</v>
      </c>
      <c r="B1" s="22" t="s">
        <v>0</v>
      </c>
      <c r="C1" s="79" t="s">
        <v>30</v>
      </c>
    </row>
    <row r="2" spans="1:3" ht="12.75">
      <c r="A2" t="s">
        <v>28</v>
      </c>
      <c r="B2" s="9">
        <v>800</v>
      </c>
      <c r="C2" s="76"/>
    </row>
    <row r="3" spans="1:3" ht="12.75">
      <c r="A3" t="s">
        <v>132</v>
      </c>
      <c r="B3" s="10">
        <v>0.27</v>
      </c>
      <c r="C3" s="76"/>
    </row>
    <row r="4" spans="1:3" ht="12.75">
      <c r="A4" t="s">
        <v>27</v>
      </c>
      <c r="B4" s="27">
        <f>B2*B3</f>
        <v>216</v>
      </c>
      <c r="C4" s="76"/>
    </row>
    <row r="5" ht="12.75">
      <c r="C5" s="76"/>
    </row>
    <row r="6" spans="1:3" ht="12.75">
      <c r="A6" t="s">
        <v>1</v>
      </c>
      <c r="C6" s="76"/>
    </row>
    <row r="7" spans="1:3" ht="12.75">
      <c r="A7" s="1" t="s">
        <v>8</v>
      </c>
      <c r="B7" s="11">
        <v>21</v>
      </c>
      <c r="C7" s="76"/>
    </row>
    <row r="8" spans="1:3" ht="12.75">
      <c r="A8" s="1" t="s">
        <v>9</v>
      </c>
      <c r="B8" s="11">
        <v>20.2</v>
      </c>
      <c r="C8" s="76"/>
    </row>
    <row r="9" spans="1:3" ht="12.75">
      <c r="A9" s="1" t="s">
        <v>24</v>
      </c>
      <c r="B9" s="11">
        <v>0</v>
      </c>
      <c r="C9" s="76"/>
    </row>
    <row r="10" spans="1:3" ht="12.75">
      <c r="A10" s="1" t="s">
        <v>10</v>
      </c>
      <c r="B10" s="11">
        <v>0</v>
      </c>
      <c r="C10" s="76"/>
    </row>
    <row r="11" spans="1:3" ht="12.75">
      <c r="A11" s="1" t="s">
        <v>12</v>
      </c>
      <c r="B11" s="11">
        <v>16.3</v>
      </c>
      <c r="C11" s="76"/>
    </row>
    <row r="12" spans="1:3" ht="12.75">
      <c r="A12" s="1" t="s">
        <v>11</v>
      </c>
      <c r="B12" s="11">
        <v>25.5</v>
      </c>
      <c r="C12" s="78" t="s">
        <v>141</v>
      </c>
    </row>
    <row r="13" spans="1:3" ht="12.75">
      <c r="A13" s="1" t="s">
        <v>13</v>
      </c>
      <c r="B13" s="11">
        <v>9.5</v>
      </c>
      <c r="C13" s="76"/>
    </row>
    <row r="14" spans="1:3" ht="12.75">
      <c r="A14" s="1" t="s">
        <v>14</v>
      </c>
      <c r="B14" s="11">
        <v>17.95</v>
      </c>
      <c r="C14" s="76"/>
    </row>
    <row r="15" spans="1:3" ht="12.75">
      <c r="A15" s="1" t="s">
        <v>15</v>
      </c>
      <c r="B15" s="11">
        <v>0</v>
      </c>
      <c r="C15" s="76"/>
    </row>
    <row r="16" spans="1:3" ht="12.75">
      <c r="A16" s="1" t="s">
        <v>16</v>
      </c>
      <c r="B16" s="11">
        <v>8.25</v>
      </c>
      <c r="C16" s="76"/>
    </row>
    <row r="17" spans="1:3" ht="12.75">
      <c r="A17" s="1" t="s">
        <v>17</v>
      </c>
      <c r="B17" s="12">
        <v>2.67</v>
      </c>
      <c r="C17" s="76"/>
    </row>
    <row r="18" spans="1:3" ht="12.75">
      <c r="A18" t="s">
        <v>2</v>
      </c>
      <c r="B18" s="2">
        <f>SUM(B7:B17)</f>
        <v>121.37</v>
      </c>
      <c r="C18" s="76"/>
    </row>
    <row r="19" spans="2:3" ht="12.75">
      <c r="B19" s="2"/>
      <c r="C19" s="76"/>
    </row>
    <row r="20" spans="1:3" ht="12.75">
      <c r="A20" t="s">
        <v>3</v>
      </c>
      <c r="B20" s="2"/>
      <c r="C20" s="76"/>
    </row>
    <row r="21" spans="1:3" ht="12.75">
      <c r="A21" s="1" t="s">
        <v>18</v>
      </c>
      <c r="B21" s="7">
        <v>7.84</v>
      </c>
      <c r="C21" s="76"/>
    </row>
    <row r="22" spans="1:3" ht="12.75">
      <c r="A22" s="1" t="s">
        <v>19</v>
      </c>
      <c r="B22" s="7">
        <v>20.1</v>
      </c>
      <c r="C22" s="76"/>
    </row>
    <row r="23" spans="1:3" ht="12.75">
      <c r="A23" s="1" t="s">
        <v>20</v>
      </c>
      <c r="B23" s="7">
        <v>12.3</v>
      </c>
      <c r="C23" s="76"/>
    </row>
    <row r="24" spans="1:3" ht="12.75">
      <c r="A24" s="1" t="s">
        <v>21</v>
      </c>
      <c r="B24" s="8">
        <v>37</v>
      </c>
      <c r="C24" s="76"/>
    </row>
    <row r="25" spans="1:3" ht="12.75">
      <c r="A25" t="s">
        <v>4</v>
      </c>
      <c r="B25" s="2">
        <f>SUM(B21:B24)</f>
        <v>77.24000000000001</v>
      </c>
      <c r="C25" s="76"/>
    </row>
    <row r="26" spans="2:3" ht="12.75">
      <c r="B26" s="2"/>
      <c r="C26" s="76"/>
    </row>
    <row r="27" spans="1:3" ht="12.75">
      <c r="A27" t="s">
        <v>5</v>
      </c>
      <c r="B27" s="2">
        <f>B18+B25</f>
        <v>198.61</v>
      </c>
      <c r="C27" s="76"/>
    </row>
    <row r="28" spans="2:3" ht="12.75">
      <c r="B28" s="2"/>
      <c r="C28" s="76"/>
    </row>
    <row r="29" spans="1:3" ht="12.75">
      <c r="A29" t="s">
        <v>32</v>
      </c>
      <c r="B29" s="94">
        <f>B4-B27</f>
        <v>17.389999999999986</v>
      </c>
      <c r="C29" s="76"/>
    </row>
    <row r="30" spans="2:3" ht="12.75">
      <c r="B30" s="2"/>
      <c r="C30" s="76"/>
    </row>
    <row r="31" spans="1:3" ht="12.75">
      <c r="A31" t="s">
        <v>6</v>
      </c>
      <c r="B31" s="23" t="s">
        <v>36</v>
      </c>
      <c r="C31" s="76"/>
    </row>
    <row r="32" spans="1:3" ht="12.75">
      <c r="A32" s="1" t="s">
        <v>22</v>
      </c>
      <c r="B32" s="13">
        <f>B18/B2</f>
        <v>0.1517125</v>
      </c>
      <c r="C32" s="76"/>
    </row>
    <row r="33" spans="1:3" ht="12.75">
      <c r="A33" t="s">
        <v>23</v>
      </c>
      <c r="B33" s="13">
        <f>B25/B2</f>
        <v>0.09655000000000001</v>
      </c>
      <c r="C33" s="76"/>
    </row>
    <row r="34" spans="1:3" ht="12.75">
      <c r="A34" t="s">
        <v>26</v>
      </c>
      <c r="B34" s="13">
        <f>B27/B2</f>
        <v>0.24826250000000002</v>
      </c>
      <c r="C34" s="76"/>
    </row>
  </sheetData>
  <sheetProtection sheet="1" selectLockedCells="1"/>
  <printOptions/>
  <pageMargins left="0.75" right="0.5" top="1" bottom="1" header="0.5" footer="0.5"/>
  <pageSetup horizontalDpi="600" verticalDpi="6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29" sqref="C29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79</v>
      </c>
      <c r="B1" s="22" t="s">
        <v>0</v>
      </c>
      <c r="C1" s="79" t="s">
        <v>30</v>
      </c>
    </row>
    <row r="2" spans="1:3" ht="12.75">
      <c r="A2" t="s">
        <v>28</v>
      </c>
      <c r="B2" s="9">
        <v>1050</v>
      </c>
      <c r="C2" s="76"/>
    </row>
    <row r="3" spans="1:3" ht="12.75">
      <c r="A3" t="s">
        <v>132</v>
      </c>
      <c r="B3" s="10">
        <v>0.2</v>
      </c>
      <c r="C3" s="76"/>
    </row>
    <row r="4" spans="1:3" ht="12.75">
      <c r="A4" t="s">
        <v>27</v>
      </c>
      <c r="B4" s="2">
        <f>B2*B3</f>
        <v>210</v>
      </c>
      <c r="C4" s="76"/>
    </row>
    <row r="5" ht="12.75">
      <c r="C5" s="76"/>
    </row>
    <row r="6" spans="1:3" ht="12.75">
      <c r="A6" t="s">
        <v>1</v>
      </c>
      <c r="C6" s="76"/>
    </row>
    <row r="7" spans="1:3" ht="12.75">
      <c r="A7" s="1" t="s">
        <v>8</v>
      </c>
      <c r="B7" s="11">
        <v>8.1</v>
      </c>
      <c r="C7" s="76"/>
    </row>
    <row r="8" spans="1:3" ht="12.75">
      <c r="A8" s="1" t="s">
        <v>9</v>
      </c>
      <c r="B8" s="11">
        <v>22.1</v>
      </c>
      <c r="C8" s="76"/>
    </row>
    <row r="9" spans="1:3" ht="12.75">
      <c r="A9" s="1" t="s">
        <v>24</v>
      </c>
      <c r="B9" s="11">
        <v>18</v>
      </c>
      <c r="C9" s="76" t="s">
        <v>135</v>
      </c>
    </row>
    <row r="10" spans="1:3" ht="12.75">
      <c r="A10" s="1" t="s">
        <v>10</v>
      </c>
      <c r="B10" s="11">
        <v>0</v>
      </c>
      <c r="C10" s="76"/>
    </row>
    <row r="11" spans="1:3" ht="12.75">
      <c r="A11" s="1" t="s">
        <v>12</v>
      </c>
      <c r="B11" s="11">
        <v>16.16</v>
      </c>
      <c r="C11" s="76"/>
    </row>
    <row r="12" spans="1:3" ht="12.75">
      <c r="A12" s="1" t="s">
        <v>11</v>
      </c>
      <c r="B12" s="11">
        <v>15</v>
      </c>
      <c r="C12" s="76"/>
    </row>
    <row r="13" spans="1:3" ht="12.75">
      <c r="A13" s="1" t="s">
        <v>13</v>
      </c>
      <c r="B13" s="11">
        <v>8.58</v>
      </c>
      <c r="C13" s="76"/>
    </row>
    <row r="14" spans="1:3" ht="12.75">
      <c r="A14" s="1" t="s">
        <v>14</v>
      </c>
      <c r="B14" s="11">
        <v>16.69</v>
      </c>
      <c r="C14" s="76"/>
    </row>
    <row r="15" spans="1:3" ht="12.75">
      <c r="A15" s="1" t="s">
        <v>15</v>
      </c>
      <c r="B15" s="11">
        <v>0</v>
      </c>
      <c r="C15" s="76"/>
    </row>
    <row r="16" spans="1:3" ht="12.75">
      <c r="A16" s="1" t="s">
        <v>16</v>
      </c>
      <c r="B16" s="11">
        <v>8.25</v>
      </c>
      <c r="C16" s="76"/>
    </row>
    <row r="17" spans="1:3" ht="12.75">
      <c r="A17" s="1" t="s">
        <v>17</v>
      </c>
      <c r="B17" s="12">
        <v>2.54</v>
      </c>
      <c r="C17" s="76"/>
    </row>
    <row r="18" spans="1:3" ht="12.75">
      <c r="A18" t="s">
        <v>2</v>
      </c>
      <c r="B18" s="2">
        <f>SUM(B7:B17)</f>
        <v>115.42</v>
      </c>
      <c r="C18" s="76"/>
    </row>
    <row r="19" spans="2:3" ht="12.75">
      <c r="B19" s="2"/>
      <c r="C19" s="76"/>
    </row>
    <row r="20" spans="1:3" ht="12.75">
      <c r="A20" t="s">
        <v>3</v>
      </c>
      <c r="B20" s="2"/>
      <c r="C20" s="76"/>
    </row>
    <row r="21" spans="1:3" ht="12.75">
      <c r="A21" s="1" t="s">
        <v>18</v>
      </c>
      <c r="B21" s="7">
        <v>7.39</v>
      </c>
      <c r="C21" s="76"/>
    </row>
    <row r="22" spans="1:3" ht="12.75">
      <c r="A22" s="1" t="s">
        <v>19</v>
      </c>
      <c r="B22" s="7">
        <v>18.25</v>
      </c>
      <c r="C22" s="76"/>
    </row>
    <row r="23" spans="1:3" ht="12.75">
      <c r="A23" s="1" t="s">
        <v>20</v>
      </c>
      <c r="B23" s="7">
        <v>10.35</v>
      </c>
      <c r="C23" s="76"/>
    </row>
    <row r="24" spans="1:3" ht="12.75">
      <c r="A24" s="1" t="s">
        <v>21</v>
      </c>
      <c r="B24" s="8">
        <v>37</v>
      </c>
      <c r="C24" s="76"/>
    </row>
    <row r="25" spans="1:3" ht="12.75">
      <c r="A25" t="s">
        <v>4</v>
      </c>
      <c r="B25" s="2">
        <f>SUM(B21:B24)</f>
        <v>72.99000000000001</v>
      </c>
      <c r="C25" s="76"/>
    </row>
    <row r="26" spans="2:3" ht="12.75">
      <c r="B26" s="2"/>
      <c r="C26" s="76"/>
    </row>
    <row r="27" spans="1:3" ht="12.75">
      <c r="A27" t="s">
        <v>5</v>
      </c>
      <c r="B27" s="2">
        <f>B18+B25</f>
        <v>188.41000000000003</v>
      </c>
      <c r="C27" s="76"/>
    </row>
    <row r="28" spans="2:3" ht="12.75">
      <c r="B28" s="2"/>
      <c r="C28" s="76"/>
    </row>
    <row r="29" spans="1:3" ht="12.75">
      <c r="A29" t="s">
        <v>32</v>
      </c>
      <c r="B29" s="94">
        <f>B4-B27</f>
        <v>21.589999999999975</v>
      </c>
      <c r="C29" s="76"/>
    </row>
    <row r="30" spans="2:3" ht="12.75">
      <c r="B30" s="2"/>
      <c r="C30" s="76"/>
    </row>
    <row r="31" spans="1:3" ht="12.75">
      <c r="A31" t="s">
        <v>6</v>
      </c>
      <c r="B31" s="23" t="s">
        <v>36</v>
      </c>
      <c r="C31" s="76"/>
    </row>
    <row r="32" spans="1:3" ht="12.75">
      <c r="A32" s="1" t="s">
        <v>22</v>
      </c>
      <c r="B32" s="13">
        <f>B18/B2</f>
        <v>0.10992380952380952</v>
      </c>
      <c r="C32" s="76"/>
    </row>
    <row r="33" spans="1:3" ht="12.75">
      <c r="A33" t="s">
        <v>23</v>
      </c>
      <c r="B33" s="13">
        <f>B25/B2</f>
        <v>0.06951428571428572</v>
      </c>
      <c r="C33" s="76"/>
    </row>
    <row r="34" spans="1:3" ht="12.75">
      <c r="A34" t="s">
        <v>26</v>
      </c>
      <c r="B34" s="13">
        <f>B27/B2</f>
        <v>0.17943809523809526</v>
      </c>
      <c r="C34" s="76"/>
    </row>
  </sheetData>
  <sheetProtection sheet="1" selectLockedCells="1"/>
  <printOptions/>
  <pageMargins left="0.75" right="0.5" top="1" bottom="1" header="0.5" footer="0.5"/>
  <pageSetup horizontalDpi="600" verticalDpi="6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29" sqref="C29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44</v>
      </c>
      <c r="B1" s="22" t="s">
        <v>0</v>
      </c>
      <c r="C1" s="79" t="s">
        <v>30</v>
      </c>
    </row>
    <row r="2" spans="1:3" ht="12.75">
      <c r="A2" t="s">
        <v>28</v>
      </c>
      <c r="B2" s="28">
        <v>850</v>
      </c>
      <c r="C2" s="76"/>
    </row>
    <row r="3" spans="1:3" ht="12.75">
      <c r="A3" t="s">
        <v>132</v>
      </c>
      <c r="B3" s="10">
        <v>0.229</v>
      </c>
      <c r="C3" s="76"/>
    </row>
    <row r="4" spans="1:3" ht="12.75">
      <c r="A4" t="s">
        <v>27</v>
      </c>
      <c r="B4" s="2">
        <f>B2*B3</f>
        <v>194.65</v>
      </c>
      <c r="C4" s="76"/>
    </row>
    <row r="5" ht="12.75">
      <c r="C5" s="76"/>
    </row>
    <row r="6" spans="1:3" ht="12.75">
      <c r="A6" t="s">
        <v>1</v>
      </c>
      <c r="C6" s="76"/>
    </row>
    <row r="7" spans="1:3" ht="12.75">
      <c r="A7" s="1" t="s">
        <v>8</v>
      </c>
      <c r="B7" s="11">
        <v>20</v>
      </c>
      <c r="C7" s="76"/>
    </row>
    <row r="8" spans="1:3" ht="12.75">
      <c r="A8" s="1" t="s">
        <v>9</v>
      </c>
      <c r="B8" s="11">
        <v>18</v>
      </c>
      <c r="C8" s="76"/>
    </row>
    <row r="9" spans="1:3" ht="12.75">
      <c r="A9" s="1" t="s">
        <v>24</v>
      </c>
      <c r="B9" s="11">
        <v>0</v>
      </c>
      <c r="C9" s="76"/>
    </row>
    <row r="10" spans="1:3" ht="12.75">
      <c r="A10" s="1" t="s">
        <v>10</v>
      </c>
      <c r="B10" s="11">
        <v>0</v>
      </c>
      <c r="C10" s="76"/>
    </row>
    <row r="11" spans="1:3" ht="12.75">
      <c r="A11" s="1" t="s">
        <v>12</v>
      </c>
      <c r="B11" s="11">
        <v>8.55</v>
      </c>
      <c r="C11" s="76"/>
    </row>
    <row r="12" spans="1:3" ht="12.75">
      <c r="A12" s="1" t="s">
        <v>11</v>
      </c>
      <c r="B12" s="11">
        <v>7.5</v>
      </c>
      <c r="C12" s="78" t="s">
        <v>142</v>
      </c>
    </row>
    <row r="13" spans="1:3" ht="12.75">
      <c r="A13" s="1" t="s">
        <v>13</v>
      </c>
      <c r="B13" s="11">
        <v>9.18</v>
      </c>
      <c r="C13" s="76"/>
    </row>
    <row r="14" spans="1:3" ht="12.75">
      <c r="A14" s="1" t="s">
        <v>14</v>
      </c>
      <c r="B14" s="11">
        <v>17.22</v>
      </c>
      <c r="C14" s="76"/>
    </row>
    <row r="15" spans="1:3" ht="12.75">
      <c r="A15" s="1" t="s">
        <v>15</v>
      </c>
      <c r="B15" s="11">
        <v>0</v>
      </c>
      <c r="C15" s="76"/>
    </row>
    <row r="16" spans="1:3" ht="12.75">
      <c r="A16" s="1" t="s">
        <v>16</v>
      </c>
      <c r="B16" s="11">
        <v>1.5</v>
      </c>
      <c r="C16" s="76"/>
    </row>
    <row r="17" spans="1:3" ht="12.75">
      <c r="A17" s="1" t="s">
        <v>17</v>
      </c>
      <c r="B17" s="12">
        <v>1.84</v>
      </c>
      <c r="C17" s="76"/>
    </row>
    <row r="18" spans="1:3" ht="12.75">
      <c r="A18" t="s">
        <v>2</v>
      </c>
      <c r="B18" s="2">
        <f>SUM(B7:B17)</f>
        <v>83.78999999999999</v>
      </c>
      <c r="C18" s="76"/>
    </row>
    <row r="19" spans="2:3" ht="12.75">
      <c r="B19" s="2"/>
      <c r="C19" s="76"/>
    </row>
    <row r="20" spans="1:3" ht="12.75">
      <c r="A20" t="s">
        <v>3</v>
      </c>
      <c r="B20" s="2"/>
      <c r="C20" s="76"/>
    </row>
    <row r="21" spans="1:3" ht="12.75">
      <c r="A21" s="1" t="s">
        <v>18</v>
      </c>
      <c r="B21" s="7">
        <v>7.66</v>
      </c>
      <c r="C21" s="76"/>
    </row>
    <row r="22" spans="1:3" ht="12.75">
      <c r="A22" s="1" t="s">
        <v>19</v>
      </c>
      <c r="B22" s="7">
        <v>19.5</v>
      </c>
      <c r="C22" s="76"/>
    </row>
    <row r="23" spans="1:3" ht="12.75">
      <c r="A23" s="1" t="s">
        <v>20</v>
      </c>
      <c r="B23" s="7">
        <v>11.54</v>
      </c>
      <c r="C23" s="76"/>
    </row>
    <row r="24" spans="1:3" ht="12.75">
      <c r="A24" s="1" t="s">
        <v>21</v>
      </c>
      <c r="B24" s="8">
        <v>37</v>
      </c>
      <c r="C24" s="76"/>
    </row>
    <row r="25" spans="1:3" ht="12.75">
      <c r="A25" t="s">
        <v>4</v>
      </c>
      <c r="B25" s="2">
        <f>SUM(B21:B24)</f>
        <v>75.7</v>
      </c>
      <c r="C25" s="76"/>
    </row>
    <row r="26" spans="2:3" ht="12.75">
      <c r="B26" s="2"/>
      <c r="C26" s="76"/>
    </row>
    <row r="27" spans="1:3" ht="12.75">
      <c r="A27" t="s">
        <v>5</v>
      </c>
      <c r="B27" s="2">
        <f>B18+B25</f>
        <v>159.49</v>
      </c>
      <c r="C27" s="76"/>
    </row>
    <row r="28" spans="2:3" ht="12.75">
      <c r="B28" s="2"/>
      <c r="C28" s="76"/>
    </row>
    <row r="29" spans="1:3" ht="12.75">
      <c r="A29" t="s">
        <v>32</v>
      </c>
      <c r="B29" s="94">
        <f>B4-B27</f>
        <v>35.16</v>
      </c>
      <c r="C29" s="76"/>
    </row>
    <row r="30" spans="2:3" ht="12.75">
      <c r="B30" s="2"/>
      <c r="C30" s="76"/>
    </row>
    <row r="31" spans="1:3" ht="12.75">
      <c r="A31" t="s">
        <v>6</v>
      </c>
      <c r="B31" s="23" t="s">
        <v>36</v>
      </c>
      <c r="C31" s="76"/>
    </row>
    <row r="32" spans="1:3" ht="12.75">
      <c r="A32" s="1" t="s">
        <v>22</v>
      </c>
      <c r="B32" s="13">
        <f>B18/B2</f>
        <v>0.09857647058823528</v>
      </c>
      <c r="C32" s="76"/>
    </row>
    <row r="33" spans="1:3" ht="12.75">
      <c r="A33" t="s">
        <v>23</v>
      </c>
      <c r="B33" s="13">
        <f>B25/B2</f>
        <v>0.08905882352941177</v>
      </c>
      <c r="C33" s="76"/>
    </row>
    <row r="34" spans="1:3" ht="12.75">
      <c r="A34" t="s">
        <v>26</v>
      </c>
      <c r="B34" s="13">
        <f>B27/B2</f>
        <v>0.18763529411764707</v>
      </c>
      <c r="C34" s="76"/>
    </row>
  </sheetData>
  <sheetProtection sheet="1" selectLockedCells="1"/>
  <printOptions/>
  <pageMargins left="0.75" right="0.5" top="1" bottom="1" header="0.5" footer="0.5"/>
  <pageSetup horizontalDpi="600" verticalDpi="60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29" sqref="C29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45</v>
      </c>
      <c r="B1" s="22" t="s">
        <v>0</v>
      </c>
      <c r="C1" s="79" t="s">
        <v>30</v>
      </c>
    </row>
    <row r="2" spans="1:3" ht="12.75">
      <c r="A2" t="s">
        <v>28</v>
      </c>
      <c r="B2" s="9">
        <v>1400</v>
      </c>
      <c r="C2" s="76"/>
    </row>
    <row r="3" spans="1:3" ht="12.75">
      <c r="A3" t="s">
        <v>132</v>
      </c>
      <c r="B3" s="10">
        <v>0.14</v>
      </c>
      <c r="C3" s="76"/>
    </row>
    <row r="4" spans="1:3" ht="12.75">
      <c r="A4" t="s">
        <v>27</v>
      </c>
      <c r="B4" s="2">
        <f>B2*B3</f>
        <v>196.00000000000003</v>
      </c>
      <c r="C4" s="76"/>
    </row>
    <row r="5" ht="12.75">
      <c r="C5" s="76"/>
    </row>
    <row r="6" spans="1:3" ht="12.75">
      <c r="A6" t="s">
        <v>1</v>
      </c>
      <c r="C6" s="76"/>
    </row>
    <row r="7" spans="1:3" ht="12.75">
      <c r="A7" s="1" t="s">
        <v>8</v>
      </c>
      <c r="B7" s="11">
        <v>11.25</v>
      </c>
      <c r="C7" s="76"/>
    </row>
    <row r="8" spans="1:3" ht="12.75">
      <c r="A8" s="1" t="s">
        <v>9</v>
      </c>
      <c r="B8" s="11">
        <v>9.6</v>
      </c>
      <c r="C8" s="76"/>
    </row>
    <row r="9" spans="1:3" ht="12.75">
      <c r="A9" s="1" t="s">
        <v>24</v>
      </c>
      <c r="B9" s="11">
        <v>0</v>
      </c>
      <c r="C9" s="76"/>
    </row>
    <row r="10" spans="1:3" ht="12.75">
      <c r="A10" s="1" t="s">
        <v>10</v>
      </c>
      <c r="B10" s="11">
        <v>0</v>
      </c>
      <c r="C10" s="76"/>
    </row>
    <row r="11" spans="1:3" ht="12.75">
      <c r="A11" s="1" t="s">
        <v>12</v>
      </c>
      <c r="B11" s="11">
        <v>13.37</v>
      </c>
      <c r="C11" s="76"/>
    </row>
    <row r="12" spans="1:3" ht="12.75">
      <c r="A12" s="1" t="s">
        <v>11</v>
      </c>
      <c r="B12" s="11">
        <v>0</v>
      </c>
      <c r="C12" s="76"/>
    </row>
    <row r="13" spans="1:3" ht="12.75">
      <c r="A13" s="1" t="s">
        <v>13</v>
      </c>
      <c r="B13" s="11">
        <v>9.86</v>
      </c>
      <c r="C13" s="76"/>
    </row>
    <row r="14" spans="1:3" ht="12.75">
      <c r="A14" s="1" t="s">
        <v>14</v>
      </c>
      <c r="B14" s="11">
        <v>17.62</v>
      </c>
      <c r="C14" s="76"/>
    </row>
    <row r="15" spans="1:3" ht="12.75">
      <c r="A15" s="1" t="s">
        <v>15</v>
      </c>
      <c r="B15" s="11">
        <v>0</v>
      </c>
      <c r="C15" s="76"/>
    </row>
    <row r="16" spans="1:3" ht="12.75">
      <c r="A16" s="1" t="s">
        <v>16</v>
      </c>
      <c r="B16" s="11">
        <v>8.25</v>
      </c>
      <c r="C16" s="76"/>
    </row>
    <row r="17" spans="1:3" ht="12.75">
      <c r="A17" s="1" t="s">
        <v>17</v>
      </c>
      <c r="B17" s="12">
        <v>1.57</v>
      </c>
      <c r="C17" s="76"/>
    </row>
    <row r="18" spans="1:3" ht="12.75">
      <c r="A18" t="s">
        <v>2</v>
      </c>
      <c r="B18" s="2">
        <f>SUM(B7:B17)</f>
        <v>71.52</v>
      </c>
      <c r="C18" s="76"/>
    </row>
    <row r="19" spans="2:3" ht="12.75">
      <c r="B19" s="2"/>
      <c r="C19" s="76"/>
    </row>
    <row r="20" spans="1:3" ht="12.75">
      <c r="A20" t="s">
        <v>3</v>
      </c>
      <c r="B20" s="2"/>
      <c r="C20" s="76"/>
    </row>
    <row r="21" spans="1:3" ht="12.75">
      <c r="A21" s="1" t="s">
        <v>18</v>
      </c>
      <c r="B21" s="7">
        <v>7.88</v>
      </c>
      <c r="C21" s="76"/>
    </row>
    <row r="22" spans="1:3" ht="12.75">
      <c r="A22" s="1" t="s">
        <v>19</v>
      </c>
      <c r="B22" s="7">
        <v>20.23</v>
      </c>
      <c r="C22" s="76"/>
    </row>
    <row r="23" spans="1:3" ht="12.75">
      <c r="A23" s="1" t="s">
        <v>20</v>
      </c>
      <c r="B23" s="7">
        <v>11.94</v>
      </c>
      <c r="C23" s="76"/>
    </row>
    <row r="24" spans="1:3" ht="12.75">
      <c r="A24" s="1" t="s">
        <v>21</v>
      </c>
      <c r="B24" s="8">
        <v>37</v>
      </c>
      <c r="C24" s="76"/>
    </row>
    <row r="25" spans="1:3" ht="12.75">
      <c r="A25" t="s">
        <v>4</v>
      </c>
      <c r="B25" s="2">
        <f>SUM(B21:B24)</f>
        <v>77.05</v>
      </c>
      <c r="C25" s="76"/>
    </row>
    <row r="26" spans="2:3" ht="12.75">
      <c r="B26" s="2"/>
      <c r="C26" s="76"/>
    </row>
    <row r="27" spans="1:3" ht="12.75">
      <c r="A27" t="s">
        <v>5</v>
      </c>
      <c r="B27" s="2">
        <f>B18+B25</f>
        <v>148.57</v>
      </c>
      <c r="C27" s="76"/>
    </row>
    <row r="28" spans="2:3" ht="12.75">
      <c r="B28" s="2"/>
      <c r="C28" s="76"/>
    </row>
    <row r="29" spans="1:3" ht="12.75">
      <c r="A29" t="s">
        <v>32</v>
      </c>
      <c r="B29" s="94">
        <f>B4-B27</f>
        <v>47.430000000000035</v>
      </c>
      <c r="C29" s="76"/>
    </row>
    <row r="30" spans="2:3" ht="12.75">
      <c r="B30" s="2"/>
      <c r="C30" s="76"/>
    </row>
    <row r="31" spans="1:3" ht="12.75">
      <c r="A31" t="s">
        <v>6</v>
      </c>
      <c r="B31" s="23" t="s">
        <v>7</v>
      </c>
      <c r="C31" s="76"/>
    </row>
    <row r="32" spans="1:3" ht="12.75">
      <c r="A32" s="1" t="s">
        <v>22</v>
      </c>
      <c r="B32" s="13">
        <f>B18/B2</f>
        <v>0.05108571428571428</v>
      </c>
      <c r="C32" s="76"/>
    </row>
    <row r="33" spans="1:3" ht="12.75">
      <c r="A33" t="s">
        <v>23</v>
      </c>
      <c r="B33" s="13">
        <f>B25/B2</f>
        <v>0.055035714285714285</v>
      </c>
      <c r="C33" s="76"/>
    </row>
    <row r="34" spans="1:3" ht="12.75">
      <c r="A34" t="s">
        <v>26</v>
      </c>
      <c r="B34" s="13">
        <f>B27/B2</f>
        <v>0.10612142857142856</v>
      </c>
      <c r="C34" s="76"/>
    </row>
  </sheetData>
  <sheetProtection sheet="1" selectLockedCells="1"/>
  <printOptions/>
  <pageMargins left="0.75" right="0.5" top="1" bottom="1" header="0.5" footer="0.5"/>
  <pageSetup horizontalDpi="600" verticalDpi="60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29" sqref="C29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157</v>
      </c>
      <c r="B1" s="22" t="s">
        <v>0</v>
      </c>
      <c r="C1" s="79" t="s">
        <v>30</v>
      </c>
    </row>
    <row r="2" spans="1:3" ht="12.75">
      <c r="A2" t="s">
        <v>28</v>
      </c>
      <c r="B2" s="9">
        <v>1400</v>
      </c>
      <c r="C2" s="76"/>
    </row>
    <row r="3" spans="1:3" ht="12.75">
      <c r="A3" t="s">
        <v>132</v>
      </c>
      <c r="B3" s="25">
        <v>0.2</v>
      </c>
      <c r="C3" s="76"/>
    </row>
    <row r="4" spans="1:3" ht="12.75">
      <c r="A4" t="s">
        <v>27</v>
      </c>
      <c r="B4" s="2">
        <f>B2*B3</f>
        <v>280</v>
      </c>
      <c r="C4" s="76"/>
    </row>
    <row r="5" ht="12.75">
      <c r="C5" s="76"/>
    </row>
    <row r="6" spans="1:3" ht="12.75">
      <c r="A6" t="s">
        <v>1</v>
      </c>
      <c r="C6" s="76"/>
    </row>
    <row r="7" spans="1:3" ht="12.75">
      <c r="A7" s="1" t="s">
        <v>8</v>
      </c>
      <c r="B7" s="11">
        <v>56</v>
      </c>
      <c r="C7" s="76"/>
    </row>
    <row r="8" spans="1:3" ht="12.75">
      <c r="A8" s="1" t="s">
        <v>9</v>
      </c>
      <c r="B8" s="11">
        <v>36.3</v>
      </c>
      <c r="C8" s="76"/>
    </row>
    <row r="9" spans="1:3" ht="12.75">
      <c r="A9" s="1" t="s">
        <v>24</v>
      </c>
      <c r="B9" s="11">
        <v>36</v>
      </c>
      <c r="C9" s="78" t="s">
        <v>131</v>
      </c>
    </row>
    <row r="10" spans="1:3" ht="12.75">
      <c r="A10" s="1" t="s">
        <v>10</v>
      </c>
      <c r="B10" s="11">
        <v>0</v>
      </c>
      <c r="C10" s="76"/>
    </row>
    <row r="11" spans="1:3" ht="12.75">
      <c r="A11" s="1" t="s">
        <v>12</v>
      </c>
      <c r="B11" s="11">
        <v>12.26</v>
      </c>
      <c r="C11" s="76"/>
    </row>
    <row r="12" spans="1:3" ht="12.75">
      <c r="A12" s="1" t="s">
        <v>11</v>
      </c>
      <c r="B12" s="11">
        <v>9.5</v>
      </c>
      <c r="C12" s="76"/>
    </row>
    <row r="13" spans="1:3" ht="12.75">
      <c r="A13" s="1" t="s">
        <v>13</v>
      </c>
      <c r="B13" s="11">
        <v>11.73</v>
      </c>
      <c r="C13" s="76"/>
    </row>
    <row r="14" spans="1:3" ht="12.75">
      <c r="A14" s="1" t="s">
        <v>14</v>
      </c>
      <c r="B14" s="11">
        <v>22.53</v>
      </c>
      <c r="C14" s="76"/>
    </row>
    <row r="15" spans="1:3" ht="12.75">
      <c r="A15" s="1" t="s">
        <v>15</v>
      </c>
      <c r="B15" s="11">
        <v>0</v>
      </c>
      <c r="C15" s="76"/>
    </row>
    <row r="16" spans="1:3" ht="12.75">
      <c r="A16" s="1" t="s">
        <v>16</v>
      </c>
      <c r="B16" s="11">
        <v>8.5</v>
      </c>
      <c r="C16" s="76"/>
    </row>
    <row r="17" spans="1:3" ht="12.75">
      <c r="A17" s="1" t="s">
        <v>17</v>
      </c>
      <c r="B17" s="12">
        <v>4.34</v>
      </c>
      <c r="C17" s="76"/>
    </row>
    <row r="18" spans="1:3" ht="12.75">
      <c r="A18" t="s">
        <v>2</v>
      </c>
      <c r="B18" s="2">
        <f>SUM(B7:B17)</f>
        <v>197.16</v>
      </c>
      <c r="C18" s="76"/>
    </row>
    <row r="19" spans="2:3" ht="12.75">
      <c r="B19" s="2"/>
      <c r="C19" s="76"/>
    </row>
    <row r="20" spans="1:3" ht="12.75">
      <c r="A20" t="s">
        <v>3</v>
      </c>
      <c r="B20" s="2"/>
      <c r="C20" s="76"/>
    </row>
    <row r="21" spans="1:3" ht="12.75">
      <c r="A21" s="1" t="s">
        <v>18</v>
      </c>
      <c r="B21" s="7">
        <v>8.62</v>
      </c>
      <c r="C21" s="76"/>
    </row>
    <row r="22" spans="1:3" ht="12.75">
      <c r="A22" s="1" t="s">
        <v>19</v>
      </c>
      <c r="B22" s="7">
        <v>26.33</v>
      </c>
      <c r="C22" s="76"/>
    </row>
    <row r="23" spans="1:3" ht="12.75">
      <c r="A23" s="1" t="s">
        <v>20</v>
      </c>
      <c r="B23" s="7">
        <v>14.57</v>
      </c>
      <c r="C23" s="76"/>
    </row>
    <row r="24" spans="1:3" ht="12.75">
      <c r="A24" s="1" t="s">
        <v>21</v>
      </c>
      <c r="B24" s="8">
        <v>37</v>
      </c>
      <c r="C24" s="76"/>
    </row>
    <row r="25" spans="1:3" ht="12.75">
      <c r="A25" t="s">
        <v>4</v>
      </c>
      <c r="B25" s="2">
        <f>SUM(B21:B24)</f>
        <v>86.52</v>
      </c>
      <c r="C25" s="76"/>
    </row>
    <row r="26" spans="2:3" ht="12.75">
      <c r="B26" s="2"/>
      <c r="C26" s="76"/>
    </row>
    <row r="27" spans="1:3" ht="12.75">
      <c r="A27" t="s">
        <v>5</v>
      </c>
      <c r="B27" s="2">
        <f>B18+B25</f>
        <v>283.68</v>
      </c>
      <c r="C27" s="76"/>
    </row>
    <row r="28" spans="2:3" ht="12.75">
      <c r="B28" s="2"/>
      <c r="C28" s="76"/>
    </row>
    <row r="29" spans="1:3" ht="12.75">
      <c r="A29" t="s">
        <v>32</v>
      </c>
      <c r="B29" s="94">
        <f>B4-B27</f>
        <v>-3.680000000000007</v>
      </c>
      <c r="C29" s="76"/>
    </row>
    <row r="30" spans="2:3" ht="12.75">
      <c r="B30" s="2"/>
      <c r="C30" s="76"/>
    </row>
    <row r="31" spans="1:3" ht="12.75">
      <c r="A31" t="s">
        <v>6</v>
      </c>
      <c r="B31" s="23" t="s">
        <v>36</v>
      </c>
      <c r="C31" s="76"/>
    </row>
    <row r="32" spans="1:3" ht="12.75">
      <c r="A32" s="1" t="s">
        <v>22</v>
      </c>
      <c r="B32" s="13">
        <f>B18/B2</f>
        <v>0.14082857142857141</v>
      </c>
      <c r="C32" s="76"/>
    </row>
    <row r="33" spans="1:3" ht="12.75">
      <c r="A33" t="s">
        <v>23</v>
      </c>
      <c r="B33" s="13">
        <f>B25/B2</f>
        <v>0.061799999999999994</v>
      </c>
      <c r="C33" s="76"/>
    </row>
    <row r="34" spans="1:3" ht="12.75">
      <c r="A34" t="s">
        <v>26</v>
      </c>
      <c r="B34" s="13">
        <f>B27/B2</f>
        <v>0.20262857142857144</v>
      </c>
      <c r="C34" s="76"/>
    </row>
  </sheetData>
  <sheetProtection sheet="1" selectLockedCells="1"/>
  <printOptions/>
  <pageMargins left="0.75" right="0.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3"/>
  <sheetViews>
    <sheetView showGridLines="0" zoomScalePageLayoutView="0" workbookViewId="0" topLeftCell="A1">
      <selection activeCell="G29" sqref="G29"/>
    </sheetView>
  </sheetViews>
  <sheetFormatPr defaultColWidth="9.140625" defaultRowHeight="12.75"/>
  <cols>
    <col min="1" max="1" width="9.57421875" style="0" customWidth="1"/>
    <col min="2" max="8" width="9.7109375" style="0" customWidth="1"/>
    <col min="9" max="12" width="8.421875" style="0" customWidth="1"/>
  </cols>
  <sheetData>
    <row r="1" spans="1:8" ht="12.75">
      <c r="A1" s="49"/>
      <c r="B1" s="50" t="s">
        <v>150</v>
      </c>
      <c r="C1" s="50" t="s">
        <v>117</v>
      </c>
      <c r="D1" s="50" t="s">
        <v>116</v>
      </c>
      <c r="E1" s="51" t="s">
        <v>71</v>
      </c>
      <c r="F1" s="50" t="s">
        <v>66</v>
      </c>
      <c r="G1" s="50" t="s">
        <v>66</v>
      </c>
      <c r="H1" s="52" t="s">
        <v>66</v>
      </c>
    </row>
    <row r="2" spans="1:8" ht="12.75">
      <c r="A2" s="53" t="s">
        <v>63</v>
      </c>
      <c r="B2" s="15" t="s">
        <v>151</v>
      </c>
      <c r="C2" s="15" t="s">
        <v>151</v>
      </c>
      <c r="D2" s="45" t="s">
        <v>117</v>
      </c>
      <c r="E2" s="48" t="s">
        <v>72</v>
      </c>
      <c r="F2" s="15" t="s">
        <v>64</v>
      </c>
      <c r="G2" s="15" t="s">
        <v>152</v>
      </c>
      <c r="H2" s="54" t="s">
        <v>65</v>
      </c>
    </row>
    <row r="3" spans="1:8" ht="12.75">
      <c r="A3" s="55" t="s">
        <v>49</v>
      </c>
      <c r="B3" s="46">
        <f>HRSW!B4</f>
        <v>234.36</v>
      </c>
      <c r="C3" s="46">
        <f>HRSW!B18</f>
        <v>135.23999999999998</v>
      </c>
      <c r="D3" s="16">
        <f>B3-C3</f>
        <v>99.12000000000003</v>
      </c>
      <c r="E3" s="18">
        <v>1000</v>
      </c>
      <c r="F3" s="19">
        <f aca="true" t="shared" si="0" ref="F3:F21">B3*E3</f>
        <v>234360</v>
      </c>
      <c r="G3" s="19">
        <f aca="true" t="shared" si="1" ref="G3:G21">E3*C3</f>
        <v>135239.99999999997</v>
      </c>
      <c r="H3" s="34">
        <f>F3-G3</f>
        <v>99120.00000000003</v>
      </c>
    </row>
    <row r="4" spans="1:8" ht="12.75">
      <c r="A4" s="55" t="s">
        <v>50</v>
      </c>
      <c r="B4" s="46">
        <f>Durum!B4</f>
        <v>258.71</v>
      </c>
      <c r="C4" s="46">
        <f>Durum!B18</f>
        <v>140.85</v>
      </c>
      <c r="D4" s="16">
        <f aca="true" t="shared" si="2" ref="D4:D21">B4-C4</f>
        <v>117.85999999999999</v>
      </c>
      <c r="E4" s="18">
        <v>800</v>
      </c>
      <c r="F4" s="19">
        <f t="shared" si="0"/>
        <v>206967.99999999997</v>
      </c>
      <c r="G4" s="19">
        <f t="shared" si="1"/>
        <v>112680</v>
      </c>
      <c r="H4" s="34">
        <f aca="true" t="shared" si="3" ref="H4:H20">F4-G4</f>
        <v>94287.99999999997</v>
      </c>
    </row>
    <row r="5" spans="1:8" ht="12.75">
      <c r="A5" s="55" t="s">
        <v>51</v>
      </c>
      <c r="B5" s="46">
        <f>Barley!B4</f>
        <v>298.53999999999996</v>
      </c>
      <c r="C5" s="46">
        <f>Barley!B18</f>
        <v>122.72000000000001</v>
      </c>
      <c r="D5" s="16">
        <f t="shared" si="2"/>
        <v>175.81999999999994</v>
      </c>
      <c r="E5" s="18">
        <v>0</v>
      </c>
      <c r="F5" s="19">
        <f t="shared" si="0"/>
        <v>0</v>
      </c>
      <c r="G5" s="19">
        <f t="shared" si="1"/>
        <v>0</v>
      </c>
      <c r="H5" s="34">
        <f t="shared" si="3"/>
        <v>0</v>
      </c>
    </row>
    <row r="6" spans="1:8" ht="12.75">
      <c r="A6" s="55" t="s">
        <v>25</v>
      </c>
      <c r="B6" s="46">
        <f>Corn!B4</f>
        <v>349.59999999999997</v>
      </c>
      <c r="C6" s="46">
        <f>Corn!B18</f>
        <v>206.43000000000004</v>
      </c>
      <c r="D6" s="16">
        <f t="shared" si="2"/>
        <v>143.16999999999993</v>
      </c>
      <c r="E6" s="18">
        <v>0</v>
      </c>
      <c r="F6" s="19">
        <f t="shared" si="0"/>
        <v>0</v>
      </c>
      <c r="G6" s="19">
        <f t="shared" si="1"/>
        <v>0</v>
      </c>
      <c r="H6" s="34">
        <f t="shared" si="3"/>
        <v>0</v>
      </c>
    </row>
    <row r="7" spans="1:8" ht="12.75">
      <c r="A7" s="55" t="s">
        <v>138</v>
      </c>
      <c r="B7" s="46">
        <f>Soy!B4</f>
        <v>303</v>
      </c>
      <c r="C7" s="46">
        <f>Soy!B18</f>
        <v>124.59</v>
      </c>
      <c r="D7" s="16">
        <f>B7-C7</f>
        <v>178.41</v>
      </c>
      <c r="E7" s="18">
        <v>200</v>
      </c>
      <c r="F7" s="19">
        <f>B7*E7</f>
        <v>60600</v>
      </c>
      <c r="G7" s="19">
        <f>E7*C7</f>
        <v>24918</v>
      </c>
      <c r="H7" s="34">
        <f>F7-G7</f>
        <v>35682</v>
      </c>
    </row>
    <row r="8" spans="1:8" ht="12.75">
      <c r="A8" s="55" t="s">
        <v>52</v>
      </c>
      <c r="B8" s="46">
        <f>Oil_SF!B4</f>
        <v>297</v>
      </c>
      <c r="C8" s="46">
        <f>Oil_SF!B18</f>
        <v>159.16</v>
      </c>
      <c r="D8" s="16">
        <f t="shared" si="2"/>
        <v>137.84</v>
      </c>
      <c r="E8" s="18">
        <v>400</v>
      </c>
      <c r="F8" s="19">
        <f t="shared" si="0"/>
        <v>118800</v>
      </c>
      <c r="G8" s="19">
        <f t="shared" si="1"/>
        <v>63664</v>
      </c>
      <c r="H8" s="34">
        <f t="shared" si="3"/>
        <v>55136</v>
      </c>
    </row>
    <row r="9" spans="1:8" ht="12.75">
      <c r="A9" s="56" t="s">
        <v>82</v>
      </c>
      <c r="B9" s="46">
        <f>Conf_SF!B4</f>
        <v>337.98</v>
      </c>
      <c r="C9" s="46">
        <f>Conf_SF!B18</f>
        <v>194.94</v>
      </c>
      <c r="D9" s="16">
        <f t="shared" si="2"/>
        <v>143.04000000000002</v>
      </c>
      <c r="E9" s="18">
        <v>200</v>
      </c>
      <c r="F9" s="19">
        <f t="shared" si="0"/>
        <v>67596</v>
      </c>
      <c r="G9" s="19">
        <f t="shared" si="1"/>
        <v>38988</v>
      </c>
      <c r="H9" s="34">
        <f>F9-G9</f>
        <v>28608</v>
      </c>
    </row>
    <row r="10" spans="1:8" ht="12.75">
      <c r="A10" s="55" t="s">
        <v>53</v>
      </c>
      <c r="B10" s="46">
        <f>Canola!B4</f>
        <v>351.5</v>
      </c>
      <c r="C10" s="46">
        <f>Canola!B18</f>
        <v>195.98999999999998</v>
      </c>
      <c r="D10" s="16">
        <f t="shared" si="2"/>
        <v>155.51000000000002</v>
      </c>
      <c r="E10" s="18">
        <v>0</v>
      </c>
      <c r="F10" s="19">
        <f t="shared" si="0"/>
        <v>0</v>
      </c>
      <c r="G10" s="19">
        <f t="shared" si="1"/>
        <v>0</v>
      </c>
      <c r="H10" s="34">
        <f t="shared" si="3"/>
        <v>0</v>
      </c>
    </row>
    <row r="11" spans="1:8" ht="12.75">
      <c r="A11" s="55" t="s">
        <v>54</v>
      </c>
      <c r="B11" s="46">
        <f>Flax!B4</f>
        <v>231.88</v>
      </c>
      <c r="C11" s="46">
        <f>Flax!B18</f>
        <v>105.95</v>
      </c>
      <c r="D11" s="16">
        <f t="shared" si="2"/>
        <v>125.92999999999999</v>
      </c>
      <c r="E11" s="18">
        <v>200</v>
      </c>
      <c r="F11" s="19">
        <f t="shared" si="0"/>
        <v>46376</v>
      </c>
      <c r="G11" s="19">
        <f t="shared" si="1"/>
        <v>21190</v>
      </c>
      <c r="H11" s="34">
        <f t="shared" si="3"/>
        <v>25186</v>
      </c>
    </row>
    <row r="12" spans="1:8" ht="12.75">
      <c r="A12" s="55" t="s">
        <v>57</v>
      </c>
      <c r="B12" s="46">
        <f>Peas!B4</f>
        <v>233.28000000000003</v>
      </c>
      <c r="C12" s="46">
        <f>Peas!B18</f>
        <v>137.58</v>
      </c>
      <c r="D12" s="16">
        <f t="shared" si="2"/>
        <v>95.70000000000002</v>
      </c>
      <c r="E12" s="18">
        <v>0</v>
      </c>
      <c r="F12" s="19">
        <f t="shared" si="0"/>
        <v>0</v>
      </c>
      <c r="G12" s="19">
        <f t="shared" si="1"/>
        <v>0</v>
      </c>
      <c r="H12" s="34">
        <f t="shared" si="3"/>
        <v>0</v>
      </c>
    </row>
    <row r="13" spans="1:8" ht="12.75">
      <c r="A13" s="55" t="s">
        <v>58</v>
      </c>
      <c r="B13" s="46">
        <f>Oats!B4</f>
        <v>179.89999999999998</v>
      </c>
      <c r="C13" s="46">
        <f>Oats!B18</f>
        <v>115.08</v>
      </c>
      <c r="D13" s="16">
        <f t="shared" si="2"/>
        <v>64.81999999999998</v>
      </c>
      <c r="E13" s="18">
        <v>0</v>
      </c>
      <c r="F13" s="19">
        <f t="shared" si="0"/>
        <v>0</v>
      </c>
      <c r="G13" s="19">
        <f t="shared" si="1"/>
        <v>0</v>
      </c>
      <c r="H13" s="34">
        <f t="shared" si="3"/>
        <v>0</v>
      </c>
    </row>
    <row r="14" spans="1:8" ht="12.75">
      <c r="A14" s="55" t="s">
        <v>59</v>
      </c>
      <c r="B14" s="46">
        <f>Lentil!B4</f>
        <v>234</v>
      </c>
      <c r="C14" s="46">
        <f>Lentil!B18</f>
        <v>131.73</v>
      </c>
      <c r="D14" s="16">
        <f t="shared" si="2"/>
        <v>102.27000000000001</v>
      </c>
      <c r="E14" s="18">
        <v>0</v>
      </c>
      <c r="F14" s="19">
        <f t="shared" si="0"/>
        <v>0</v>
      </c>
      <c r="G14" s="19">
        <f t="shared" si="1"/>
        <v>0</v>
      </c>
      <c r="H14" s="34">
        <f t="shared" si="3"/>
        <v>0</v>
      </c>
    </row>
    <row r="15" spans="1:8" ht="12.75">
      <c r="A15" s="55" t="s">
        <v>55</v>
      </c>
      <c r="B15" s="46">
        <f>Mustard!B4</f>
        <v>216</v>
      </c>
      <c r="C15" s="46">
        <f>Mustard!B18</f>
        <v>121.37</v>
      </c>
      <c r="D15" s="16">
        <f t="shared" si="2"/>
        <v>94.63</v>
      </c>
      <c r="E15" s="18">
        <v>0</v>
      </c>
      <c r="F15" s="19">
        <f t="shared" si="0"/>
        <v>0</v>
      </c>
      <c r="G15" s="19">
        <f t="shared" si="1"/>
        <v>0</v>
      </c>
      <c r="H15" s="34">
        <f t="shared" si="3"/>
        <v>0</v>
      </c>
    </row>
    <row r="16" spans="1:8" ht="12.75">
      <c r="A16" s="56" t="s">
        <v>80</v>
      </c>
      <c r="B16" s="46">
        <f>Saffl!B4</f>
        <v>210</v>
      </c>
      <c r="C16" s="46">
        <f>Saffl!B18</f>
        <v>115.42</v>
      </c>
      <c r="D16" s="16">
        <f t="shared" si="2"/>
        <v>94.58</v>
      </c>
      <c r="E16" s="18">
        <v>0</v>
      </c>
      <c r="F16" s="19">
        <f t="shared" si="0"/>
        <v>0</v>
      </c>
      <c r="G16" s="19">
        <f t="shared" si="1"/>
        <v>0</v>
      </c>
      <c r="H16" s="34">
        <f>F16-G16</f>
        <v>0</v>
      </c>
    </row>
    <row r="17" spans="1:8" ht="12.75">
      <c r="A17" s="55" t="s">
        <v>56</v>
      </c>
      <c r="B17" s="46">
        <f>Buckwht!B4</f>
        <v>194.65</v>
      </c>
      <c r="C17" s="46">
        <f>Buckwht!B18</f>
        <v>83.78999999999999</v>
      </c>
      <c r="D17" s="16">
        <f t="shared" si="2"/>
        <v>110.86000000000001</v>
      </c>
      <c r="E17" s="18">
        <v>0</v>
      </c>
      <c r="F17" s="19">
        <f t="shared" si="0"/>
        <v>0</v>
      </c>
      <c r="G17" s="19">
        <f t="shared" si="1"/>
        <v>0</v>
      </c>
      <c r="H17" s="34">
        <f t="shared" si="3"/>
        <v>0</v>
      </c>
    </row>
    <row r="18" spans="1:8" ht="12.75">
      <c r="A18" s="55" t="s">
        <v>60</v>
      </c>
      <c r="B18" s="46">
        <f>Millet!B4</f>
        <v>196.00000000000003</v>
      </c>
      <c r="C18" s="46">
        <f>Millet!B18</f>
        <v>71.52</v>
      </c>
      <c r="D18" s="16">
        <f t="shared" si="2"/>
        <v>124.48000000000003</v>
      </c>
      <c r="E18" s="18">
        <v>0</v>
      </c>
      <c r="F18" s="19">
        <f t="shared" si="0"/>
        <v>0</v>
      </c>
      <c r="G18" s="19">
        <f t="shared" si="1"/>
        <v>0</v>
      </c>
      <c r="H18" s="34">
        <f t="shared" si="3"/>
        <v>0</v>
      </c>
    </row>
    <row r="19" spans="1:8" ht="12.75">
      <c r="A19" s="55" t="s">
        <v>61</v>
      </c>
      <c r="B19" s="46">
        <f>HRWW!B4</f>
        <v>205.10999999999999</v>
      </c>
      <c r="C19" s="46">
        <f>HRWW!B18</f>
        <v>129.44</v>
      </c>
      <c r="D19" s="16">
        <f t="shared" si="2"/>
        <v>75.66999999999999</v>
      </c>
      <c r="E19" s="18">
        <v>0</v>
      </c>
      <c r="F19" s="19">
        <f t="shared" si="0"/>
        <v>0</v>
      </c>
      <c r="G19" s="19">
        <f t="shared" si="1"/>
        <v>0</v>
      </c>
      <c r="H19" s="34">
        <f t="shared" si="3"/>
        <v>0</v>
      </c>
    </row>
    <row r="20" spans="1:8" ht="12.75">
      <c r="A20" s="55" t="s">
        <v>62</v>
      </c>
      <c r="B20" s="46">
        <f>Rye!B4</f>
        <v>157.85</v>
      </c>
      <c r="C20" s="46">
        <f>Rye!B18</f>
        <v>105.95</v>
      </c>
      <c r="D20" s="16">
        <f t="shared" si="2"/>
        <v>51.89999999999999</v>
      </c>
      <c r="E20" s="18">
        <v>0</v>
      </c>
      <c r="F20" s="19">
        <f t="shared" si="0"/>
        <v>0</v>
      </c>
      <c r="G20" s="19">
        <f t="shared" si="1"/>
        <v>0</v>
      </c>
      <c r="H20" s="34">
        <f t="shared" si="3"/>
        <v>0</v>
      </c>
    </row>
    <row r="21" spans="1:8" ht="12.75">
      <c r="A21" s="82" t="s">
        <v>158</v>
      </c>
      <c r="B21" s="46">
        <f>Chickpea!B4</f>
        <v>280</v>
      </c>
      <c r="C21" s="46">
        <f>Chickpea!B18</f>
        <v>197.16</v>
      </c>
      <c r="D21" s="16">
        <f t="shared" si="2"/>
        <v>82.84</v>
      </c>
      <c r="E21" s="18">
        <v>0</v>
      </c>
      <c r="F21" s="19">
        <f t="shared" si="0"/>
        <v>0</v>
      </c>
      <c r="G21" s="19">
        <f t="shared" si="1"/>
        <v>0</v>
      </c>
      <c r="H21" s="34">
        <f>F21-G21</f>
        <v>0</v>
      </c>
    </row>
    <row r="22" spans="1:8" ht="12.75">
      <c r="A22" s="37" t="s">
        <v>75</v>
      </c>
      <c r="B22" s="14"/>
      <c r="C22" s="26"/>
      <c r="D22" s="26"/>
      <c r="E22" s="20">
        <f>SUM(E3:E21)</f>
        <v>2800</v>
      </c>
      <c r="F22" s="20">
        <f>SUM(F3:F21)</f>
        <v>734700</v>
      </c>
      <c r="G22" s="20">
        <f>SUM(G3:G21)</f>
        <v>396680</v>
      </c>
      <c r="H22" s="38">
        <f>SUM(H3:H21)</f>
        <v>338020</v>
      </c>
    </row>
    <row r="23" spans="1:7" ht="12.75">
      <c r="A23" s="4"/>
      <c r="B23" s="4"/>
      <c r="C23" s="4"/>
      <c r="D23" s="4"/>
      <c r="E23" s="16"/>
      <c r="F23" s="16"/>
      <c r="G23" s="16"/>
    </row>
    <row r="24" spans="1:8" ht="12.75">
      <c r="A24" s="3"/>
      <c r="B24" s="3"/>
      <c r="C24" s="88" t="s">
        <v>48</v>
      </c>
      <c r="D24" s="88"/>
      <c r="E24" s="88"/>
      <c r="F24" s="3"/>
      <c r="G24" s="3"/>
      <c r="H24" s="3"/>
    </row>
    <row r="25" spans="1:8" ht="12.75">
      <c r="A25" s="57" t="s">
        <v>73</v>
      </c>
      <c r="B25" s="58"/>
      <c r="C25" s="58"/>
      <c r="D25" s="59"/>
      <c r="E25" s="58" t="s">
        <v>74</v>
      </c>
      <c r="F25" s="58"/>
      <c r="G25" s="58"/>
      <c r="H25" s="60"/>
    </row>
    <row r="26" spans="1:8" ht="12.75">
      <c r="A26" s="55" t="s">
        <v>27</v>
      </c>
      <c r="B26" s="4"/>
      <c r="C26" s="19">
        <f>F22</f>
        <v>734700</v>
      </c>
      <c r="D26" s="4"/>
      <c r="E26" s="4" t="s">
        <v>68</v>
      </c>
      <c r="F26" s="4"/>
      <c r="G26" s="61">
        <f>G22</f>
        <v>396680</v>
      </c>
      <c r="H26" s="62"/>
    </row>
    <row r="27" spans="1:8" ht="12.75">
      <c r="A27" s="89" t="s">
        <v>146</v>
      </c>
      <c r="B27" s="90"/>
      <c r="C27" s="67">
        <v>0</v>
      </c>
      <c r="D27" s="68" t="s">
        <v>70</v>
      </c>
      <c r="E27" s="90" t="s">
        <v>118</v>
      </c>
      <c r="F27" s="90"/>
      <c r="G27" s="67">
        <v>51300</v>
      </c>
      <c r="H27" s="69" t="s">
        <v>70</v>
      </c>
    </row>
    <row r="28" spans="1:11" ht="12.75">
      <c r="A28" s="86"/>
      <c r="B28" s="87"/>
      <c r="C28" s="67">
        <v>0</v>
      </c>
      <c r="D28" s="4"/>
      <c r="E28" s="90" t="s">
        <v>67</v>
      </c>
      <c r="F28" s="90"/>
      <c r="G28" s="67">
        <v>103600</v>
      </c>
      <c r="H28" s="64"/>
      <c r="K28" s="70"/>
    </row>
    <row r="29" spans="1:8" ht="12.75">
      <c r="A29" s="86"/>
      <c r="B29" s="87"/>
      <c r="C29" s="67">
        <v>0</v>
      </c>
      <c r="D29" s="4"/>
      <c r="E29" s="90" t="s">
        <v>119</v>
      </c>
      <c r="F29" s="90"/>
      <c r="G29" s="67">
        <v>0</v>
      </c>
      <c r="H29" s="64"/>
    </row>
    <row r="30" spans="1:8" ht="12.75">
      <c r="A30" s="86"/>
      <c r="B30" s="87"/>
      <c r="C30" s="67">
        <v>0</v>
      </c>
      <c r="D30" s="4"/>
      <c r="E30" s="90" t="s">
        <v>69</v>
      </c>
      <c r="F30" s="90"/>
      <c r="G30" s="67">
        <v>0</v>
      </c>
      <c r="H30" s="64"/>
    </row>
    <row r="31" spans="1:8" ht="12.75">
      <c r="A31" s="86"/>
      <c r="B31" s="87"/>
      <c r="C31" s="67">
        <v>0</v>
      </c>
      <c r="D31" s="4"/>
      <c r="E31" s="87" t="s">
        <v>145</v>
      </c>
      <c r="F31" s="87"/>
      <c r="G31" s="67">
        <v>0</v>
      </c>
      <c r="H31" s="64"/>
    </row>
    <row r="32" spans="1:8" ht="12.75">
      <c r="A32" s="86"/>
      <c r="B32" s="87"/>
      <c r="C32" s="67">
        <v>0</v>
      </c>
      <c r="D32" s="4"/>
      <c r="E32" s="87"/>
      <c r="F32" s="87"/>
      <c r="G32" s="67">
        <v>0</v>
      </c>
      <c r="H32" s="64"/>
    </row>
    <row r="33" spans="1:8" ht="12.75">
      <c r="A33" s="86" t="s">
        <v>77</v>
      </c>
      <c r="B33" s="87"/>
      <c r="C33" s="71">
        <v>0</v>
      </c>
      <c r="D33" s="63"/>
      <c r="E33" s="87" t="s">
        <v>76</v>
      </c>
      <c r="F33" s="87"/>
      <c r="G33" s="71">
        <v>14300</v>
      </c>
      <c r="H33" s="64"/>
    </row>
    <row r="34" spans="1:8" ht="12.75">
      <c r="A34" s="55" t="s">
        <v>66</v>
      </c>
      <c r="B34" s="4"/>
      <c r="C34" s="19">
        <f>SUM(C26:C33)</f>
        <v>734700</v>
      </c>
      <c r="D34" s="4"/>
      <c r="E34" s="4" t="s">
        <v>66</v>
      </c>
      <c r="F34" s="4"/>
      <c r="G34" s="32">
        <f>SUM(G26:G33)</f>
        <v>565880</v>
      </c>
      <c r="H34" s="62"/>
    </row>
    <row r="35" spans="1:8" ht="12.75">
      <c r="A35" s="65" t="s">
        <v>120</v>
      </c>
      <c r="B35" s="3"/>
      <c r="C35" s="3"/>
      <c r="D35" s="3"/>
      <c r="E35" s="3"/>
      <c r="F35" s="3"/>
      <c r="G35" s="72">
        <f>C34-G34</f>
        <v>168820</v>
      </c>
      <c r="H35" s="66"/>
    </row>
    <row r="36" ht="12.75">
      <c r="G36" s="6"/>
    </row>
    <row r="37" spans="1:8" ht="12.75">
      <c r="A37" s="75" t="s">
        <v>128</v>
      </c>
      <c r="B37" s="91"/>
      <c r="C37" s="91"/>
      <c r="D37" s="91"/>
      <c r="E37" s="91"/>
      <c r="F37" s="73" t="s">
        <v>123</v>
      </c>
      <c r="G37" s="92"/>
      <c r="H37" s="92"/>
    </row>
    <row r="38" spans="3:6" ht="12.75">
      <c r="C38" s="74"/>
      <c r="D38" s="74"/>
      <c r="E38" s="74"/>
      <c r="F38" s="74"/>
    </row>
    <row r="39" spans="1:12" ht="12.75">
      <c r="A39" t="s">
        <v>30</v>
      </c>
      <c r="B39" s="93" t="s">
        <v>124</v>
      </c>
      <c r="C39" s="93"/>
      <c r="D39" s="93"/>
      <c r="E39" s="93"/>
      <c r="F39" s="93"/>
      <c r="G39" s="93"/>
      <c r="H39" s="93"/>
      <c r="I39" s="93"/>
      <c r="J39" s="93"/>
      <c r="K39" s="93"/>
      <c r="L39" s="93"/>
    </row>
    <row r="41" ht="12.75">
      <c r="A41" t="s">
        <v>121</v>
      </c>
    </row>
    <row r="42" spans="1:12" ht="12.75">
      <c r="A42" s="29" t="s">
        <v>83</v>
      </c>
      <c r="B42" s="30" t="s">
        <v>84</v>
      </c>
      <c r="C42" s="30" t="s">
        <v>85</v>
      </c>
      <c r="D42" s="30" t="s">
        <v>86</v>
      </c>
      <c r="E42" s="30" t="s">
        <v>87</v>
      </c>
      <c r="F42" s="30" t="s">
        <v>88</v>
      </c>
      <c r="G42" s="30" t="s">
        <v>89</v>
      </c>
      <c r="H42" s="30" t="s">
        <v>90</v>
      </c>
      <c r="I42" s="30" t="s">
        <v>91</v>
      </c>
      <c r="J42" s="30" t="s">
        <v>92</v>
      </c>
      <c r="K42" s="30" t="s">
        <v>93</v>
      </c>
      <c r="L42" s="31" t="s">
        <v>94</v>
      </c>
    </row>
    <row r="43" spans="1:12" ht="12.75">
      <c r="A43" s="55" t="s">
        <v>49</v>
      </c>
      <c r="B43" s="32">
        <f>$E3*HRSW!$B7</f>
        <v>17250</v>
      </c>
      <c r="C43" s="32">
        <f>$E3*HRSW!$B8</f>
        <v>25800</v>
      </c>
      <c r="D43" s="32">
        <f>$E3*HRSW!$B9</f>
        <v>5000</v>
      </c>
      <c r="E43" s="32">
        <f>$E3*HRSW!$B10</f>
        <v>0</v>
      </c>
      <c r="F43" s="32">
        <f>$E3*HRSW!$B11</f>
        <v>45240</v>
      </c>
      <c r="G43" s="32">
        <f>$E3*HRSW!$B12</f>
        <v>5000</v>
      </c>
      <c r="H43" s="32">
        <f>$E3*HRSW!$B13</f>
        <v>9280</v>
      </c>
      <c r="I43" s="32">
        <f>$E3*HRSW!$B14</f>
        <v>16440</v>
      </c>
      <c r="J43" s="32">
        <f>$E3*HRSW!$B15</f>
        <v>0</v>
      </c>
      <c r="K43" s="32">
        <f>$E3*HRSW!$B16</f>
        <v>8250</v>
      </c>
      <c r="L43" s="33">
        <f>$E3*HRSW!$B17</f>
        <v>2980</v>
      </c>
    </row>
    <row r="44" spans="1:12" ht="12.75">
      <c r="A44" s="55" t="s">
        <v>50</v>
      </c>
      <c r="B44" s="19">
        <f>$E4*Durum!$B7</f>
        <v>18200</v>
      </c>
      <c r="C44" s="19">
        <f>$E4*Durum!$B8</f>
        <v>20640</v>
      </c>
      <c r="D44" s="19">
        <f>$E4*Durum!$B9</f>
        <v>4000</v>
      </c>
      <c r="E44" s="19">
        <f>$E4*Durum!$B10</f>
        <v>0</v>
      </c>
      <c r="F44" s="19">
        <f>$E4*Durum!$B11</f>
        <v>35040</v>
      </c>
      <c r="G44" s="19">
        <f>$E4*Durum!$B12</f>
        <v>5200</v>
      </c>
      <c r="H44" s="19">
        <f>$E4*Durum!$B13</f>
        <v>7392</v>
      </c>
      <c r="I44" s="19">
        <f>$E4*Durum!$B14</f>
        <v>13128</v>
      </c>
      <c r="J44" s="19">
        <f>$E4*Durum!$B15</f>
        <v>0</v>
      </c>
      <c r="K44" s="19">
        <f>$E4*Durum!$B16</f>
        <v>6600</v>
      </c>
      <c r="L44" s="34">
        <f>$E4*Durum!$B17</f>
        <v>2480</v>
      </c>
    </row>
    <row r="45" spans="1:12" ht="12.75">
      <c r="A45" s="55" t="s">
        <v>51</v>
      </c>
      <c r="B45" s="19">
        <f>$E5*Barley!$B7</f>
        <v>0</v>
      </c>
      <c r="C45" s="19">
        <f>$E5*Barley!$B8</f>
        <v>0</v>
      </c>
      <c r="D45" s="19">
        <f>$E5*Barley!$B9</f>
        <v>0</v>
      </c>
      <c r="E45" s="19">
        <f>$E5*Barley!$B10</f>
        <v>0</v>
      </c>
      <c r="F45" s="19">
        <f>$E5*Barley!$B11</f>
        <v>0</v>
      </c>
      <c r="G45" s="19">
        <f>$E5*Barley!$B12</f>
        <v>0</v>
      </c>
      <c r="H45" s="19">
        <f>$E5*Barley!$B13</f>
        <v>0</v>
      </c>
      <c r="I45" s="19">
        <f>$E5*Barley!$B14</f>
        <v>0</v>
      </c>
      <c r="J45" s="19">
        <f>$E5*Barley!$B15</f>
        <v>0</v>
      </c>
      <c r="K45" s="19">
        <f>$E5*Barley!$B16</f>
        <v>0</v>
      </c>
      <c r="L45" s="34">
        <f>$E5*Barley!$B17</f>
        <v>0</v>
      </c>
    </row>
    <row r="46" spans="1:12" ht="12.75">
      <c r="A46" s="55" t="s">
        <v>25</v>
      </c>
      <c r="B46" s="19">
        <f>$E6*Corn!$B7</f>
        <v>0</v>
      </c>
      <c r="C46" s="19">
        <f>$E6*Corn!$B8</f>
        <v>0</v>
      </c>
      <c r="D46" s="19">
        <f>$E6*Corn!$B9</f>
        <v>0</v>
      </c>
      <c r="E46" s="19">
        <f>$E6*Corn!$B10</f>
        <v>0</v>
      </c>
      <c r="F46" s="19">
        <f>$E6*Corn!$B11</f>
        <v>0</v>
      </c>
      <c r="G46" s="19">
        <f>$E6*Corn!$B12</f>
        <v>0</v>
      </c>
      <c r="H46" s="19">
        <f>$E6*Corn!$B13</f>
        <v>0</v>
      </c>
      <c r="I46" s="19">
        <f>$E6*Corn!$B14</f>
        <v>0</v>
      </c>
      <c r="J46" s="19">
        <f>$E6*Corn!$B15</f>
        <v>0</v>
      </c>
      <c r="K46" s="19">
        <f>$E6*Corn!$B16</f>
        <v>0</v>
      </c>
      <c r="L46" s="34">
        <f>$E6*Corn!$B17</f>
        <v>0</v>
      </c>
    </row>
    <row r="47" spans="1:12" ht="12.75">
      <c r="A47" s="55" t="s">
        <v>138</v>
      </c>
      <c r="B47" s="19">
        <f>$E7*Soy!$B7</f>
        <v>12480</v>
      </c>
      <c r="C47" s="19">
        <f>$E7*Soy!$B8</f>
        <v>4000</v>
      </c>
      <c r="D47" s="19">
        <f>$E7*Soy!$B9</f>
        <v>0</v>
      </c>
      <c r="E47" s="19">
        <f>$E7*Soy!$B10</f>
        <v>0</v>
      </c>
      <c r="F47" s="19">
        <f>$E7*Soy!$B11</f>
        <v>494.00000000000006</v>
      </c>
      <c r="G47" s="19">
        <f>$E7*Soy!$B12</f>
        <v>1200</v>
      </c>
      <c r="H47" s="19">
        <f>$E7*Soy!$B13</f>
        <v>1844.0000000000002</v>
      </c>
      <c r="I47" s="19">
        <f>$E7*Soy!$B14</f>
        <v>3352.0000000000005</v>
      </c>
      <c r="J47" s="19">
        <f>$E7*Soy!$B15</f>
        <v>0</v>
      </c>
      <c r="K47" s="19">
        <f>$E7*Soy!$B16</f>
        <v>1000</v>
      </c>
      <c r="L47" s="34">
        <f>$E7*Soy!$B17</f>
        <v>548</v>
      </c>
    </row>
    <row r="48" spans="1:12" ht="12.75">
      <c r="A48" s="55" t="s">
        <v>52</v>
      </c>
      <c r="B48" s="19">
        <f>$E8*Oil_SF!$B7</f>
        <v>13019.999999999998</v>
      </c>
      <c r="C48" s="19">
        <f>$E8*Oil_SF!$B8</f>
        <v>13600</v>
      </c>
      <c r="D48" s="19">
        <f>$E8*Oil_SF!$B9</f>
        <v>0</v>
      </c>
      <c r="E48" s="19">
        <f>$E8*Oil_SF!$B10</f>
        <v>2000</v>
      </c>
      <c r="F48" s="19">
        <f>$E8*Oil_SF!$B11</f>
        <v>11348</v>
      </c>
      <c r="G48" s="19">
        <f>$E8*Oil_SF!$B12</f>
        <v>2800</v>
      </c>
      <c r="H48" s="19">
        <f>$E8*Oil_SF!$B13</f>
        <v>3944</v>
      </c>
      <c r="I48" s="19">
        <f>$E8*Oil_SF!$B14</f>
        <v>7016</v>
      </c>
      <c r="J48" s="19">
        <f>$E8*Oil_SF!$B15</f>
        <v>1836</v>
      </c>
      <c r="K48" s="19">
        <f>$E8*Oil_SF!$B16</f>
        <v>6700</v>
      </c>
      <c r="L48" s="34">
        <f>$E8*Oil_SF!$B17</f>
        <v>1400</v>
      </c>
    </row>
    <row r="49" spans="1:12" ht="12.75">
      <c r="A49" s="56" t="s">
        <v>82</v>
      </c>
      <c r="B49" s="19">
        <f>$E9*Conf_SF!$B$7</f>
        <v>9900</v>
      </c>
      <c r="C49" s="19">
        <f>$E9*Conf_SF!$B$8</f>
        <v>7240.000000000001</v>
      </c>
      <c r="D49" s="19">
        <f>$E9*Conf_SF!$B$9</f>
        <v>0</v>
      </c>
      <c r="E49" s="19">
        <f>$E9*Conf_SF!$B$10</f>
        <v>2000</v>
      </c>
      <c r="F49" s="19">
        <f>$E9*Conf_SF!$B$11</f>
        <v>4452</v>
      </c>
      <c r="G49" s="19">
        <f>$E9*Conf_SF!$B$12</f>
        <v>3300</v>
      </c>
      <c r="H49" s="19">
        <f>$E9*Conf_SF!$B$13</f>
        <v>1914</v>
      </c>
      <c r="I49" s="19">
        <f>$E9*Conf_SF!$B$14</f>
        <v>3470.0000000000005</v>
      </c>
      <c r="J49" s="19">
        <f>$E9*Conf_SF!$B$15</f>
        <v>803.9999999999999</v>
      </c>
      <c r="K49" s="19">
        <f>$E9*Conf_SF!$B$16</f>
        <v>5050</v>
      </c>
      <c r="L49" s="34">
        <f>$E9*Conf_SF!$B$17</f>
        <v>858</v>
      </c>
    </row>
    <row r="50" spans="1:12" ht="12.75">
      <c r="A50" s="55" t="s">
        <v>53</v>
      </c>
      <c r="B50" s="19">
        <f>$E10*Canola!$B$7</f>
        <v>0</v>
      </c>
      <c r="C50" s="19">
        <f>$E10*Canola!$B$8</f>
        <v>0</v>
      </c>
      <c r="D50" s="19">
        <f>$E10*Canola!$B$9</f>
        <v>0</v>
      </c>
      <c r="E50" s="19">
        <f>$E10*Canola!$B$10</f>
        <v>0</v>
      </c>
      <c r="F50" s="19">
        <f>$E10*Canola!$B$11</f>
        <v>0</v>
      </c>
      <c r="G50" s="19">
        <f>$E10*Canola!$B$12</f>
        <v>0</v>
      </c>
      <c r="H50" s="19">
        <f>$E10*Canola!$B$13</f>
        <v>0</v>
      </c>
      <c r="I50" s="19">
        <f>$E10*Canola!$B$14</f>
        <v>0</v>
      </c>
      <c r="J50" s="19">
        <f>$E10*Canola!$B$15</f>
        <v>0</v>
      </c>
      <c r="K50" s="19">
        <f>$E10*Canola!$B$16</f>
        <v>0</v>
      </c>
      <c r="L50" s="34">
        <f>$E10*Canola!$B$17</f>
        <v>0</v>
      </c>
    </row>
    <row r="51" spans="1:12" ht="12.75">
      <c r="A51" s="55" t="s">
        <v>54</v>
      </c>
      <c r="B51" s="19">
        <f>$E11*Flax!$B$7</f>
        <v>2960</v>
      </c>
      <c r="C51" s="19">
        <f>$E11*Flax!$B$8</f>
        <v>5200</v>
      </c>
      <c r="D51" s="19">
        <f>$E11*Flax!$B$9</f>
        <v>0</v>
      </c>
      <c r="E51" s="19">
        <f>$E11*Flax!$B$10</f>
        <v>0</v>
      </c>
      <c r="F51" s="19">
        <f>$E11*Flax!$B$11</f>
        <v>4458</v>
      </c>
      <c r="G51" s="19">
        <f>$E11*Flax!$B$12</f>
        <v>2300</v>
      </c>
      <c r="H51" s="19">
        <f>$E11*Flax!$B$13</f>
        <v>1902</v>
      </c>
      <c r="I51" s="19">
        <f>$E11*Flax!$B$14</f>
        <v>3604</v>
      </c>
      <c r="J51" s="19">
        <f>$E11*Flax!$B$15</f>
        <v>0</v>
      </c>
      <c r="K51" s="19">
        <f>$E11*Flax!$B$16</f>
        <v>300</v>
      </c>
      <c r="L51" s="34">
        <f>$E11*Flax!$B$17</f>
        <v>466</v>
      </c>
    </row>
    <row r="52" spans="1:12" ht="12.75">
      <c r="A52" s="55" t="s">
        <v>57</v>
      </c>
      <c r="B52" s="19">
        <f>$E12*Peas!$B$7</f>
        <v>0</v>
      </c>
      <c r="C52" s="19">
        <f>$E12*Peas!$B$8</f>
        <v>0</v>
      </c>
      <c r="D52" s="19">
        <f>$E12*Peas!$B$9</f>
        <v>0</v>
      </c>
      <c r="E52" s="19">
        <f>$E12*Peas!$B$10</f>
        <v>0</v>
      </c>
      <c r="F52" s="19">
        <f>$E12*Peas!$B$11</f>
        <v>0</v>
      </c>
      <c r="G52" s="19">
        <f>$E12*Peas!$B$12</f>
        <v>0</v>
      </c>
      <c r="H52" s="19">
        <f>$E12*Peas!$B$13</f>
        <v>0</v>
      </c>
      <c r="I52" s="19">
        <f>$E12*Peas!$B$14</f>
        <v>0</v>
      </c>
      <c r="J52" s="19">
        <f>$E12*Peas!$B$15</f>
        <v>0</v>
      </c>
      <c r="K52" s="19">
        <f>$E12*Peas!$B$16</f>
        <v>0</v>
      </c>
      <c r="L52" s="34">
        <f>$E12*Peas!$B$17</f>
        <v>0</v>
      </c>
    </row>
    <row r="53" spans="1:12" ht="12.75">
      <c r="A53" s="55" t="s">
        <v>58</v>
      </c>
      <c r="B53" s="19">
        <f>$E13*Oats!$B$7</f>
        <v>0</v>
      </c>
      <c r="C53" s="19">
        <f>$E13*Oats!$B$8</f>
        <v>0</v>
      </c>
      <c r="D53" s="19">
        <f>$E13*Oats!$B$9</f>
        <v>0</v>
      </c>
      <c r="E53" s="19">
        <f>$E13*Oats!$B$10</f>
        <v>0</v>
      </c>
      <c r="F53" s="19">
        <f>$E13*Oats!$B$11</f>
        <v>0</v>
      </c>
      <c r="G53" s="19">
        <f>$E13*Oats!$B$12</f>
        <v>0</v>
      </c>
      <c r="H53" s="19">
        <f>$E13*Oats!$B$13</f>
        <v>0</v>
      </c>
      <c r="I53" s="19">
        <f>$E13*Oats!$B$14</f>
        <v>0</v>
      </c>
      <c r="J53" s="19">
        <f>$E13*Oats!$B$15</f>
        <v>0</v>
      </c>
      <c r="K53" s="19">
        <f>$E13*Oats!$B$16</f>
        <v>0</v>
      </c>
      <c r="L53" s="34">
        <f>$E13*Oats!$B$17</f>
        <v>0</v>
      </c>
    </row>
    <row r="54" spans="1:12" ht="12.75">
      <c r="A54" s="55" t="s">
        <v>59</v>
      </c>
      <c r="B54" s="19">
        <f>$E14*Lentil!$B$7</f>
        <v>0</v>
      </c>
      <c r="C54" s="19">
        <f>$E14*Lentil!$B$8</f>
        <v>0</v>
      </c>
      <c r="D54" s="19">
        <f>$E14*Lentil!$B$9</f>
        <v>0</v>
      </c>
      <c r="E54" s="19">
        <f>$E14*Lentil!$B$10</f>
        <v>0</v>
      </c>
      <c r="F54" s="19">
        <f>$E14*Lentil!$B$11</f>
        <v>0</v>
      </c>
      <c r="G54" s="19">
        <f>$E14*Lentil!$B$12</f>
        <v>0</v>
      </c>
      <c r="H54" s="19">
        <f>$E14*Lentil!$B$13</f>
        <v>0</v>
      </c>
      <c r="I54" s="19">
        <f>$E14*Lentil!$B$14</f>
        <v>0</v>
      </c>
      <c r="J54" s="19">
        <f>$E14*Lentil!$B$15</f>
        <v>0</v>
      </c>
      <c r="K54" s="19">
        <f>$E14*Lentil!$B$16</f>
        <v>0</v>
      </c>
      <c r="L54" s="34">
        <f>$E14*Lentil!$B$17</f>
        <v>0</v>
      </c>
    </row>
    <row r="55" spans="1:12" ht="12.75">
      <c r="A55" s="55" t="s">
        <v>55</v>
      </c>
      <c r="B55" s="19">
        <f>$E15*Mustard!$B$7</f>
        <v>0</v>
      </c>
      <c r="C55" s="19">
        <f>$E15*Mustard!$B$8</f>
        <v>0</v>
      </c>
      <c r="D55" s="19">
        <f>$E15*Mustard!$B$9</f>
        <v>0</v>
      </c>
      <c r="E55" s="19">
        <f>$E15*Mustard!$B$10</f>
        <v>0</v>
      </c>
      <c r="F55" s="19">
        <f>$E15*Mustard!$B$11</f>
        <v>0</v>
      </c>
      <c r="G55" s="19">
        <f>$E15*Mustard!$B$12</f>
        <v>0</v>
      </c>
      <c r="H55" s="19">
        <f>$E15*Mustard!$B$13</f>
        <v>0</v>
      </c>
      <c r="I55" s="19">
        <f>$E15*Mustard!$B$14</f>
        <v>0</v>
      </c>
      <c r="J55" s="19">
        <f>$E15*Mustard!$B$15</f>
        <v>0</v>
      </c>
      <c r="K55" s="19">
        <f>$E15*Mustard!$B$16</f>
        <v>0</v>
      </c>
      <c r="L55" s="34">
        <f>$E15*Mustard!$B$17</f>
        <v>0</v>
      </c>
    </row>
    <row r="56" spans="1:12" ht="12.75">
      <c r="A56" s="56" t="s">
        <v>80</v>
      </c>
      <c r="B56" s="35">
        <f>$E16*Saffl!$B$7</f>
        <v>0</v>
      </c>
      <c r="C56" s="19">
        <f>$E16*Saffl!$B$8</f>
        <v>0</v>
      </c>
      <c r="D56" s="19">
        <f>$E16*Saffl!$B$9</f>
        <v>0</v>
      </c>
      <c r="E56" s="19">
        <f>$E16*Saffl!$B$10</f>
        <v>0</v>
      </c>
      <c r="F56" s="19">
        <f>$E16*Saffl!$B$11</f>
        <v>0</v>
      </c>
      <c r="G56" s="19">
        <f>$E16*Saffl!$B$12</f>
        <v>0</v>
      </c>
      <c r="H56" s="19">
        <f>$E16*Saffl!$B$13</f>
        <v>0</v>
      </c>
      <c r="I56" s="19">
        <f>$E16*Saffl!$B$14</f>
        <v>0</v>
      </c>
      <c r="J56" s="19">
        <f>$E16*Saffl!$B$15</f>
        <v>0</v>
      </c>
      <c r="K56" s="19">
        <f>$E16*Saffl!$B$16</f>
        <v>0</v>
      </c>
      <c r="L56" s="34">
        <f>$E16*Saffl!$B$17</f>
        <v>0</v>
      </c>
    </row>
    <row r="57" spans="1:12" ht="12.75">
      <c r="A57" s="55" t="s">
        <v>56</v>
      </c>
      <c r="B57" s="35">
        <f>$E17*Buckwht!$B$7</f>
        <v>0</v>
      </c>
      <c r="C57" s="35">
        <f>$E17*Buckwht!$B$8</f>
        <v>0</v>
      </c>
      <c r="D57" s="35">
        <f>$E17*Buckwht!$B$9</f>
        <v>0</v>
      </c>
      <c r="E57" s="35">
        <f>$E17*Buckwht!$B$10</f>
        <v>0</v>
      </c>
      <c r="F57" s="35">
        <f>$E17*Buckwht!$B$11</f>
        <v>0</v>
      </c>
      <c r="G57" s="35">
        <f>$E17*Buckwht!$B$12</f>
        <v>0</v>
      </c>
      <c r="H57" s="35">
        <f>$E17*Buckwht!$B$13</f>
        <v>0</v>
      </c>
      <c r="I57" s="35">
        <f>$E17*Buckwht!$B$14</f>
        <v>0</v>
      </c>
      <c r="J57" s="35">
        <f>$E17*Buckwht!$B$15</f>
        <v>0</v>
      </c>
      <c r="K57" s="35">
        <f>$E17*Buckwht!$B$16</f>
        <v>0</v>
      </c>
      <c r="L57" s="36">
        <f>$E17*Buckwht!$B$17</f>
        <v>0</v>
      </c>
    </row>
    <row r="58" spans="1:12" ht="12.75">
      <c r="A58" s="55" t="s">
        <v>60</v>
      </c>
      <c r="B58" s="35">
        <f>$E18*Millet!$B$7</f>
        <v>0</v>
      </c>
      <c r="C58" s="35">
        <f>$E18*Millet!$B$8</f>
        <v>0</v>
      </c>
      <c r="D58" s="35">
        <f>$E18*Millet!$B$9</f>
        <v>0</v>
      </c>
      <c r="E58" s="35">
        <f>$E18*Millet!$B$10</f>
        <v>0</v>
      </c>
      <c r="F58" s="35">
        <f>$E18*Millet!$B$11</f>
        <v>0</v>
      </c>
      <c r="G58" s="35">
        <f>$E18*Millet!$B$12</f>
        <v>0</v>
      </c>
      <c r="H58" s="35">
        <f>$E18*Millet!$B$13</f>
        <v>0</v>
      </c>
      <c r="I58" s="35">
        <f>$E18*Millet!$B$14</f>
        <v>0</v>
      </c>
      <c r="J58" s="35">
        <f>$E18*Millet!$B$15</f>
        <v>0</v>
      </c>
      <c r="K58" s="35">
        <f>$E18*Millet!$B$16</f>
        <v>0</v>
      </c>
      <c r="L58" s="36">
        <f>$E18*Millet!$B$17</f>
        <v>0</v>
      </c>
    </row>
    <row r="59" spans="1:12" ht="12.75">
      <c r="A59" s="55" t="s">
        <v>61</v>
      </c>
      <c r="B59" s="35">
        <f>$E19*HRWW!$B$7</f>
        <v>0</v>
      </c>
      <c r="C59" s="35">
        <f>$E19*HRWW!$B$8</f>
        <v>0</v>
      </c>
      <c r="D59" s="35">
        <f>$E19*HRWW!$B$9</f>
        <v>0</v>
      </c>
      <c r="E59" s="35">
        <f>$E19*HRWW!$B$10</f>
        <v>0</v>
      </c>
      <c r="F59" s="35">
        <f>$E19*HRWW!$B$11</f>
        <v>0</v>
      </c>
      <c r="G59" s="35">
        <f>$E19*HRWW!$B$12</f>
        <v>0</v>
      </c>
      <c r="H59" s="35">
        <f>$E19*HRWW!$B$13</f>
        <v>0</v>
      </c>
      <c r="I59" s="35">
        <f>$E19*HRWW!$B$14</f>
        <v>0</v>
      </c>
      <c r="J59" s="35">
        <f>$E19*HRWW!$B$15</f>
        <v>0</v>
      </c>
      <c r="K59" s="35">
        <f>$E19*HRWW!$B$16</f>
        <v>0</v>
      </c>
      <c r="L59" s="36">
        <f>$E19*HRWW!$B$17</f>
        <v>0</v>
      </c>
    </row>
    <row r="60" spans="1:12" ht="12.75">
      <c r="A60" s="55" t="s">
        <v>62</v>
      </c>
      <c r="B60" s="35">
        <f>$E20*Rye!$B$7</f>
        <v>0</v>
      </c>
      <c r="C60" s="35">
        <f>$E20*Rye!$B$8</f>
        <v>0</v>
      </c>
      <c r="D60" s="35">
        <f>$E20*Rye!$B$9</f>
        <v>0</v>
      </c>
      <c r="E60" s="35">
        <f>$E20*Rye!$B$10</f>
        <v>0</v>
      </c>
      <c r="F60" s="35">
        <f>$E20*Rye!$B$11</f>
        <v>0</v>
      </c>
      <c r="G60" s="35">
        <f>$E20*Rye!$B$12</f>
        <v>0</v>
      </c>
      <c r="H60" s="35">
        <f>$E20*Rye!$B$13</f>
        <v>0</v>
      </c>
      <c r="I60" s="35">
        <f>$E20*Rye!$B$14</f>
        <v>0</v>
      </c>
      <c r="J60" s="35">
        <f>$E20*Rye!$B$15</f>
        <v>0</v>
      </c>
      <c r="K60" s="35">
        <f>$E20*Rye!$B$16</f>
        <v>0</v>
      </c>
      <c r="L60" s="36">
        <f>$E20*Rye!$B$17</f>
        <v>0</v>
      </c>
    </row>
    <row r="61" spans="1:12" ht="12.75">
      <c r="A61" s="56" t="s">
        <v>78</v>
      </c>
      <c r="B61" s="35">
        <f>$E21*Chickpea!$B$7</f>
        <v>0</v>
      </c>
      <c r="C61" s="35">
        <f>$E21*Chickpea!$B$8</f>
        <v>0</v>
      </c>
      <c r="D61" s="35">
        <f>$E21*Chickpea!$B$9</f>
        <v>0</v>
      </c>
      <c r="E61" s="35">
        <f>$E21*Chickpea!$B$10</f>
        <v>0</v>
      </c>
      <c r="F61" s="35">
        <f>$E21*Chickpea!$B$11</f>
        <v>0</v>
      </c>
      <c r="G61" s="35">
        <f>$E21*Chickpea!$B$12</f>
        <v>0</v>
      </c>
      <c r="H61" s="35">
        <f>$E21*Chickpea!$B$13</f>
        <v>0</v>
      </c>
      <c r="I61" s="35">
        <f>$E21*Chickpea!$B$14</f>
        <v>0</v>
      </c>
      <c r="J61" s="35">
        <f>$E21*Chickpea!$B$15</f>
        <v>0</v>
      </c>
      <c r="K61" s="35">
        <f>$E21*Chickpea!$B$16</f>
        <v>0</v>
      </c>
      <c r="L61" s="36">
        <f>$E21*Chickpea!$B$17</f>
        <v>0</v>
      </c>
    </row>
    <row r="62" spans="1:12" ht="12.75">
      <c r="A62" s="37" t="s">
        <v>75</v>
      </c>
      <c r="B62" s="20">
        <f>SUM(B43:B61)</f>
        <v>73810</v>
      </c>
      <c r="C62" s="20">
        <f aca="true" t="shared" si="4" ref="C62:L62">SUM(C43:C61)</f>
        <v>76480</v>
      </c>
      <c r="D62" s="20">
        <f t="shared" si="4"/>
        <v>9000</v>
      </c>
      <c r="E62" s="20">
        <f t="shared" si="4"/>
        <v>4000</v>
      </c>
      <c r="F62" s="20">
        <f t="shared" si="4"/>
        <v>101032</v>
      </c>
      <c r="G62" s="20">
        <f t="shared" si="4"/>
        <v>19800</v>
      </c>
      <c r="H62" s="20">
        <f t="shared" si="4"/>
        <v>26276</v>
      </c>
      <c r="I62" s="20">
        <f t="shared" si="4"/>
        <v>47010</v>
      </c>
      <c r="J62" s="20">
        <f t="shared" si="4"/>
        <v>2640</v>
      </c>
      <c r="K62" s="20">
        <f t="shared" si="4"/>
        <v>27900</v>
      </c>
      <c r="L62" s="38">
        <f t="shared" si="4"/>
        <v>8732</v>
      </c>
    </row>
    <row r="63" spans="1:12" ht="12.75">
      <c r="A63" s="37" t="s">
        <v>95</v>
      </c>
      <c r="B63" s="20"/>
      <c r="C63" s="38"/>
      <c r="D63" s="39">
        <f>SUM(B62:L62)</f>
        <v>396680</v>
      </c>
      <c r="E63" s="21"/>
      <c r="F63" s="21"/>
      <c r="G63" s="21"/>
      <c r="H63" s="21"/>
      <c r="I63" s="21"/>
      <c r="J63" s="21"/>
      <c r="K63" s="21"/>
      <c r="L63" s="21"/>
    </row>
  </sheetData>
  <sheetProtection sheet="1"/>
  <mergeCells count="18">
    <mergeCell ref="B37:E37"/>
    <mergeCell ref="G37:H37"/>
    <mergeCell ref="B39:L39"/>
    <mergeCell ref="E30:F30"/>
    <mergeCell ref="A31:B31"/>
    <mergeCell ref="E31:F31"/>
    <mergeCell ref="A32:B32"/>
    <mergeCell ref="E32:F32"/>
    <mergeCell ref="A33:B33"/>
    <mergeCell ref="E33:F33"/>
    <mergeCell ref="A30:B30"/>
    <mergeCell ref="C24:E24"/>
    <mergeCell ref="A27:B27"/>
    <mergeCell ref="E27:F27"/>
    <mergeCell ref="A28:B28"/>
    <mergeCell ref="E28:F28"/>
    <mergeCell ref="A29:B29"/>
    <mergeCell ref="E29:F29"/>
  </mergeCells>
  <printOptions/>
  <pageMargins left="0.5" right="0.25" top="1" bottom="0.5" header="0.5" footer="0.5"/>
  <pageSetup fitToHeight="1" fitToWidth="1" horizontalDpi="600" verticalDpi="600" orientation="portrait" scale="9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29" sqref="C29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46</v>
      </c>
      <c r="B1" s="22" t="s">
        <v>0</v>
      </c>
      <c r="C1" s="79" t="s">
        <v>30</v>
      </c>
    </row>
    <row r="2" spans="1:3" ht="12.75">
      <c r="A2" t="s">
        <v>28</v>
      </c>
      <c r="B2" s="9">
        <v>43</v>
      </c>
      <c r="C2" s="76"/>
    </row>
    <row r="3" spans="1:3" ht="12.75">
      <c r="A3" t="s">
        <v>132</v>
      </c>
      <c r="B3" s="12">
        <v>4.77</v>
      </c>
      <c r="C3" s="76"/>
    </row>
    <row r="4" spans="1:3" ht="12.75">
      <c r="A4" t="s">
        <v>27</v>
      </c>
      <c r="B4" s="2">
        <f>B2*B3</f>
        <v>205.10999999999999</v>
      </c>
      <c r="C4" s="76"/>
    </row>
    <row r="5" ht="12.75">
      <c r="C5" s="76"/>
    </row>
    <row r="6" spans="1:3" ht="12.75">
      <c r="A6" t="s">
        <v>1</v>
      </c>
      <c r="C6" s="76"/>
    </row>
    <row r="7" spans="1:3" ht="12.75">
      <c r="A7" s="1" t="s">
        <v>8</v>
      </c>
      <c r="B7" s="11">
        <v>9</v>
      </c>
      <c r="C7" s="76"/>
    </row>
    <row r="8" spans="1:3" ht="12.75">
      <c r="A8" s="1" t="s">
        <v>9</v>
      </c>
      <c r="B8" s="11">
        <v>23</v>
      </c>
      <c r="C8" s="76"/>
    </row>
    <row r="9" spans="1:3" ht="12.75">
      <c r="A9" s="1" t="s">
        <v>24</v>
      </c>
      <c r="B9" s="11">
        <v>9</v>
      </c>
      <c r="C9" s="76"/>
    </row>
    <row r="10" spans="1:3" ht="12.75">
      <c r="A10" s="1" t="s">
        <v>10</v>
      </c>
      <c r="B10" s="11">
        <v>0</v>
      </c>
      <c r="C10" s="76"/>
    </row>
    <row r="11" spans="1:3" ht="12.75">
      <c r="A11" s="1" t="s">
        <v>12</v>
      </c>
      <c r="B11" s="11">
        <v>46.68</v>
      </c>
      <c r="C11" s="76"/>
    </row>
    <row r="12" spans="1:3" ht="12.75">
      <c r="A12" s="1" t="s">
        <v>11</v>
      </c>
      <c r="B12" s="11">
        <v>5</v>
      </c>
      <c r="C12" s="76"/>
    </row>
    <row r="13" spans="1:3" ht="12.75">
      <c r="A13" s="1" t="s">
        <v>13</v>
      </c>
      <c r="B13" s="11">
        <v>9.17</v>
      </c>
      <c r="C13" s="76"/>
    </row>
    <row r="14" spans="1:3" ht="12.75">
      <c r="A14" s="1" t="s">
        <v>14</v>
      </c>
      <c r="B14" s="11">
        <v>16.49</v>
      </c>
      <c r="C14" s="76"/>
    </row>
    <row r="15" spans="1:3" ht="12.75">
      <c r="A15" s="1" t="s">
        <v>15</v>
      </c>
      <c r="B15" s="11">
        <v>0</v>
      </c>
      <c r="C15" s="76"/>
    </row>
    <row r="16" spans="1:3" ht="12.75">
      <c r="A16" s="1" t="s">
        <v>16</v>
      </c>
      <c r="B16" s="11">
        <v>8.25</v>
      </c>
      <c r="C16" s="76"/>
    </row>
    <row r="17" spans="1:3" ht="12.75">
      <c r="A17" s="1" t="s">
        <v>17</v>
      </c>
      <c r="B17" s="12">
        <v>2.85</v>
      </c>
      <c r="C17" s="76"/>
    </row>
    <row r="18" spans="1:3" ht="12.75">
      <c r="A18" t="s">
        <v>2</v>
      </c>
      <c r="B18" s="2">
        <f>SUM(B7:B17)</f>
        <v>129.44</v>
      </c>
      <c r="C18" s="76"/>
    </row>
    <row r="19" spans="2:3" ht="12.75">
      <c r="B19" s="2"/>
      <c r="C19" s="76"/>
    </row>
    <row r="20" spans="1:3" ht="12.75">
      <c r="A20" t="s">
        <v>3</v>
      </c>
      <c r="B20" s="2"/>
      <c r="C20" s="76"/>
    </row>
    <row r="21" spans="1:3" ht="12.75">
      <c r="A21" s="1" t="s">
        <v>18</v>
      </c>
      <c r="B21" s="7">
        <v>7.5</v>
      </c>
      <c r="C21" s="76"/>
    </row>
    <row r="22" spans="1:3" ht="12.75">
      <c r="A22" s="1" t="s">
        <v>19</v>
      </c>
      <c r="B22" s="7">
        <v>18.46</v>
      </c>
      <c r="C22" s="76"/>
    </row>
    <row r="23" spans="1:3" ht="12.75">
      <c r="A23" s="1" t="s">
        <v>20</v>
      </c>
      <c r="B23" s="7">
        <v>10.17</v>
      </c>
      <c r="C23" s="76"/>
    </row>
    <row r="24" spans="1:3" ht="12.75">
      <c r="A24" s="1" t="s">
        <v>21</v>
      </c>
      <c r="B24" s="8">
        <v>37</v>
      </c>
      <c r="C24" s="76"/>
    </row>
    <row r="25" spans="1:3" ht="12.75">
      <c r="A25" t="s">
        <v>4</v>
      </c>
      <c r="B25" s="2">
        <f>SUM(B21:B24)</f>
        <v>73.13</v>
      </c>
      <c r="C25" s="76"/>
    </row>
    <row r="26" spans="2:3" ht="12.75">
      <c r="B26" s="2"/>
      <c r="C26" s="76"/>
    </row>
    <row r="27" spans="1:3" ht="12.75">
      <c r="A27" t="s">
        <v>5</v>
      </c>
      <c r="B27" s="2">
        <f>B18+B25</f>
        <v>202.57</v>
      </c>
      <c r="C27" s="76"/>
    </row>
    <row r="28" spans="2:3" ht="12.75">
      <c r="B28" s="2"/>
      <c r="C28" s="76"/>
    </row>
    <row r="29" spans="1:3" ht="12.75">
      <c r="A29" t="s">
        <v>32</v>
      </c>
      <c r="B29" s="94">
        <f>B4-B27</f>
        <v>2.539999999999992</v>
      </c>
      <c r="C29" s="76"/>
    </row>
    <row r="30" spans="2:3" ht="12.75">
      <c r="B30" s="2"/>
      <c r="C30" s="76"/>
    </row>
    <row r="31" spans="1:3" ht="12.75">
      <c r="A31" t="s">
        <v>6</v>
      </c>
      <c r="B31" s="23" t="s">
        <v>7</v>
      </c>
      <c r="C31" s="76"/>
    </row>
    <row r="32" spans="1:3" ht="12.75">
      <c r="A32" s="1" t="s">
        <v>22</v>
      </c>
      <c r="B32" s="2">
        <f>B18/B2</f>
        <v>3.010232558139535</v>
      </c>
      <c r="C32" s="76"/>
    </row>
    <row r="33" spans="1:3" ht="12.75">
      <c r="A33" t="s">
        <v>23</v>
      </c>
      <c r="B33" s="2">
        <f>B25/B2</f>
        <v>1.7006976744186046</v>
      </c>
      <c r="C33" s="76"/>
    </row>
    <row r="34" spans="1:3" ht="12.75">
      <c r="A34" t="s">
        <v>26</v>
      </c>
      <c r="B34" s="2">
        <f>B27/B2</f>
        <v>4.710930232558139</v>
      </c>
      <c r="C34" s="76"/>
    </row>
  </sheetData>
  <sheetProtection sheet="1" selectLockedCells="1"/>
  <printOptions/>
  <pageMargins left="0.75" right="0.5" top="1" bottom="1" header="0.5" footer="0.5"/>
  <pageSetup horizontalDpi="600" verticalDpi="60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C34"/>
  <sheetViews>
    <sheetView tabSelected="1" zoomScalePageLayoutView="0" workbookViewId="0" topLeftCell="A1">
      <selection activeCell="C29" sqref="C29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47</v>
      </c>
      <c r="B1" s="22" t="s">
        <v>0</v>
      </c>
      <c r="C1" s="79" t="s">
        <v>30</v>
      </c>
    </row>
    <row r="2" spans="1:3" ht="12.75">
      <c r="A2" t="s">
        <v>28</v>
      </c>
      <c r="B2" s="9">
        <v>41</v>
      </c>
      <c r="C2" s="76"/>
    </row>
    <row r="3" spans="1:3" ht="12.75">
      <c r="A3" t="s">
        <v>29</v>
      </c>
      <c r="B3" s="10">
        <v>3.85</v>
      </c>
      <c r="C3" s="76"/>
    </row>
    <row r="4" spans="1:3" ht="12.75">
      <c r="A4" t="s">
        <v>27</v>
      </c>
      <c r="B4" s="2">
        <f>B2*B3</f>
        <v>157.85</v>
      </c>
      <c r="C4" s="76"/>
    </row>
    <row r="5" ht="12.75">
      <c r="C5" s="76"/>
    </row>
    <row r="6" spans="1:3" ht="12.75">
      <c r="A6" t="s">
        <v>1</v>
      </c>
      <c r="C6" s="76"/>
    </row>
    <row r="7" spans="1:3" ht="12.75">
      <c r="A7" s="1" t="s">
        <v>8</v>
      </c>
      <c r="B7" s="11">
        <v>9.6</v>
      </c>
      <c r="C7" s="76"/>
    </row>
    <row r="8" spans="1:3" ht="12.75">
      <c r="A8" s="1" t="s">
        <v>9</v>
      </c>
      <c r="B8" s="11">
        <v>6.5</v>
      </c>
      <c r="C8" s="76"/>
    </row>
    <row r="9" spans="1:3" ht="12.75">
      <c r="A9" s="1" t="s">
        <v>24</v>
      </c>
      <c r="B9" s="11">
        <v>0</v>
      </c>
      <c r="C9" s="76"/>
    </row>
    <row r="10" spans="1:3" ht="12.75">
      <c r="A10" s="1" t="s">
        <v>10</v>
      </c>
      <c r="B10" s="11">
        <v>0</v>
      </c>
      <c r="C10" s="76"/>
    </row>
    <row r="11" spans="1:3" ht="12.75">
      <c r="A11" s="1" t="s">
        <v>12</v>
      </c>
      <c r="B11" s="11">
        <v>43.8</v>
      </c>
      <c r="C11" s="76"/>
    </row>
    <row r="12" spans="1:3" ht="12.75">
      <c r="A12" s="1" t="s">
        <v>11</v>
      </c>
      <c r="B12" s="11">
        <v>11</v>
      </c>
      <c r="C12" s="76"/>
    </row>
    <row r="13" spans="1:3" ht="12.75">
      <c r="A13" s="1" t="s">
        <v>13</v>
      </c>
      <c r="B13" s="11">
        <v>8.91</v>
      </c>
      <c r="C13" s="76"/>
    </row>
    <row r="14" spans="1:3" ht="12.75">
      <c r="A14" s="1" t="s">
        <v>14</v>
      </c>
      <c r="B14" s="11">
        <v>15.56</v>
      </c>
      <c r="C14" s="76"/>
    </row>
    <row r="15" spans="1:3" ht="12.75">
      <c r="A15" s="1" t="s">
        <v>15</v>
      </c>
      <c r="B15" s="11">
        <v>0</v>
      </c>
      <c r="C15" s="76"/>
    </row>
    <row r="16" spans="1:3" ht="12.75">
      <c r="A16" s="1" t="s">
        <v>16</v>
      </c>
      <c r="B16" s="11">
        <v>8.25</v>
      </c>
      <c r="C16" s="76"/>
    </row>
    <row r="17" spans="1:3" ht="12.75">
      <c r="A17" s="1" t="s">
        <v>17</v>
      </c>
      <c r="B17" s="12">
        <v>2.33</v>
      </c>
      <c r="C17" s="76"/>
    </row>
    <row r="18" spans="1:3" ht="12.75">
      <c r="A18" t="s">
        <v>2</v>
      </c>
      <c r="B18" s="2">
        <f>SUM(B7:B17)</f>
        <v>105.95</v>
      </c>
      <c r="C18" s="76"/>
    </row>
    <row r="19" spans="2:3" ht="12.75">
      <c r="B19" s="2"/>
      <c r="C19" s="76"/>
    </row>
    <row r="20" spans="1:3" ht="12.75">
      <c r="A20" t="s">
        <v>3</v>
      </c>
      <c r="B20" s="2"/>
      <c r="C20" s="76"/>
    </row>
    <row r="21" spans="1:3" ht="12.75">
      <c r="A21" s="1" t="s">
        <v>18</v>
      </c>
      <c r="B21" s="7">
        <v>7.4</v>
      </c>
      <c r="C21" s="76"/>
    </row>
    <row r="22" spans="1:3" ht="12.75">
      <c r="A22" s="1" t="s">
        <v>19</v>
      </c>
      <c r="B22" s="7">
        <v>17.91</v>
      </c>
      <c r="C22" s="76"/>
    </row>
    <row r="23" spans="1:3" ht="12.75">
      <c r="A23" s="1" t="s">
        <v>20</v>
      </c>
      <c r="B23" s="7">
        <v>9.9</v>
      </c>
      <c r="C23" s="76"/>
    </row>
    <row r="24" spans="1:3" ht="12.75">
      <c r="A24" s="1" t="s">
        <v>21</v>
      </c>
      <c r="B24" s="8">
        <v>37</v>
      </c>
      <c r="C24" s="76"/>
    </row>
    <row r="25" spans="1:3" ht="12.75">
      <c r="A25" t="s">
        <v>4</v>
      </c>
      <c r="B25" s="2">
        <f>SUM(B21:B24)</f>
        <v>72.21000000000001</v>
      </c>
      <c r="C25" s="76"/>
    </row>
    <row r="26" spans="2:3" ht="12.75">
      <c r="B26" s="2"/>
      <c r="C26" s="76"/>
    </row>
    <row r="27" spans="1:3" ht="12.75">
      <c r="A27" t="s">
        <v>5</v>
      </c>
      <c r="B27" s="2">
        <f>B18+B25</f>
        <v>178.16000000000003</v>
      </c>
      <c r="C27" s="76"/>
    </row>
    <row r="28" spans="2:3" ht="12.75">
      <c r="B28" s="2"/>
      <c r="C28" s="76"/>
    </row>
    <row r="29" spans="1:3" ht="12.75">
      <c r="A29" t="s">
        <v>32</v>
      </c>
      <c r="B29" s="94">
        <f>B4-B27</f>
        <v>-20.31000000000003</v>
      </c>
      <c r="C29" s="76"/>
    </row>
    <row r="30" spans="2:3" ht="12.75">
      <c r="B30" s="2"/>
      <c r="C30" s="76"/>
    </row>
    <row r="31" spans="1:3" ht="12.75">
      <c r="A31" t="s">
        <v>6</v>
      </c>
      <c r="B31" s="23" t="s">
        <v>7</v>
      </c>
      <c r="C31" s="76"/>
    </row>
    <row r="32" spans="1:3" ht="12.75">
      <c r="A32" s="1" t="s">
        <v>22</v>
      </c>
      <c r="B32" s="2">
        <f>B18/B2</f>
        <v>2.5841463414634145</v>
      </c>
      <c r="C32" s="76"/>
    </row>
    <row r="33" spans="1:3" ht="12.75">
      <c r="A33" t="s">
        <v>23</v>
      </c>
      <c r="B33" s="2">
        <f>B25/B2</f>
        <v>1.7612195121951222</v>
      </c>
      <c r="C33" s="76"/>
    </row>
    <row r="34" spans="1:3" ht="12.75">
      <c r="A34" t="s">
        <v>26</v>
      </c>
      <c r="B34" s="2">
        <f>B27/B2</f>
        <v>4.345365853658537</v>
      </c>
      <c r="C34" s="76"/>
    </row>
  </sheetData>
  <sheetProtection sheet="1" selectLockedCells="1"/>
  <printOptions/>
  <pageMargins left="0.75" right="0.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4"/>
  <sheetViews>
    <sheetView zoomScalePageLayoutView="0" workbookViewId="0" topLeftCell="A1">
      <selection activeCell="C29" sqref="C29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 customHeight="1">
      <c r="A1" s="5" t="s">
        <v>31</v>
      </c>
      <c r="B1" s="22" t="s">
        <v>0</v>
      </c>
      <c r="C1" s="77" t="s">
        <v>30</v>
      </c>
    </row>
    <row r="2" spans="1:3" ht="12.75">
      <c r="A2" t="s">
        <v>28</v>
      </c>
      <c r="B2" s="9">
        <v>42</v>
      </c>
      <c r="C2" s="76"/>
    </row>
    <row r="3" spans="1:3" ht="12.75">
      <c r="A3" t="s">
        <v>132</v>
      </c>
      <c r="B3" s="10">
        <v>5.58</v>
      </c>
      <c r="C3" s="76"/>
    </row>
    <row r="4" spans="1:3" ht="12.75">
      <c r="A4" t="s">
        <v>27</v>
      </c>
      <c r="B4">
        <f>B2*B3</f>
        <v>234.36</v>
      </c>
      <c r="C4" s="76"/>
    </row>
    <row r="5" ht="12.75">
      <c r="C5" s="76"/>
    </row>
    <row r="6" spans="1:3" ht="12.75">
      <c r="A6" t="s">
        <v>1</v>
      </c>
      <c r="C6" s="76"/>
    </row>
    <row r="7" spans="1:3" ht="12.75">
      <c r="A7" s="1" t="s">
        <v>8</v>
      </c>
      <c r="B7" s="11">
        <v>17.25</v>
      </c>
      <c r="C7" s="76"/>
    </row>
    <row r="8" spans="1:3" ht="12.75">
      <c r="A8" s="1" t="s">
        <v>9</v>
      </c>
      <c r="B8" s="11">
        <v>25.8</v>
      </c>
      <c r="C8" s="76"/>
    </row>
    <row r="9" spans="1:3" ht="12.75">
      <c r="A9" s="1" t="s">
        <v>24</v>
      </c>
      <c r="B9" s="11">
        <v>5</v>
      </c>
      <c r="C9" s="78" t="s">
        <v>125</v>
      </c>
    </row>
    <row r="10" spans="1:3" ht="12.75">
      <c r="A10" s="1" t="s">
        <v>10</v>
      </c>
      <c r="B10" s="11">
        <v>0</v>
      </c>
      <c r="C10" s="78" t="s">
        <v>148</v>
      </c>
    </row>
    <row r="11" spans="1:3" ht="12.75">
      <c r="A11" s="1" t="s">
        <v>12</v>
      </c>
      <c r="B11" s="11">
        <v>45.24</v>
      </c>
      <c r="C11" s="76"/>
    </row>
    <row r="12" spans="1:3" ht="12.75">
      <c r="A12" s="1" t="s">
        <v>11</v>
      </c>
      <c r="B12" s="11">
        <v>5</v>
      </c>
      <c r="C12" s="76"/>
    </row>
    <row r="13" spans="1:3" ht="12.75">
      <c r="A13" s="1" t="s">
        <v>13</v>
      </c>
      <c r="B13" s="11">
        <v>9.28</v>
      </c>
      <c r="C13" s="76"/>
    </row>
    <row r="14" spans="1:3" ht="12.75">
      <c r="A14" s="1" t="s">
        <v>14</v>
      </c>
      <c r="B14" s="11">
        <v>16.44</v>
      </c>
      <c r="C14" s="76"/>
    </row>
    <row r="15" spans="1:3" ht="12.75">
      <c r="A15" s="1" t="s">
        <v>15</v>
      </c>
      <c r="B15" s="11">
        <v>0</v>
      </c>
      <c r="C15" s="76"/>
    </row>
    <row r="16" spans="1:3" ht="12.75">
      <c r="A16" s="1" t="s">
        <v>16</v>
      </c>
      <c r="B16" s="11">
        <v>8.25</v>
      </c>
      <c r="C16" s="76"/>
    </row>
    <row r="17" spans="1:3" ht="12.75">
      <c r="A17" s="1" t="s">
        <v>17</v>
      </c>
      <c r="B17" s="12">
        <v>2.98</v>
      </c>
      <c r="C17" s="76"/>
    </row>
    <row r="18" spans="1:3" ht="12.75">
      <c r="A18" t="s">
        <v>2</v>
      </c>
      <c r="B18" s="2">
        <f>SUM(B7:B17)</f>
        <v>135.23999999999998</v>
      </c>
      <c r="C18" s="76"/>
    </row>
    <row r="19" spans="2:3" ht="12.75">
      <c r="B19" s="2"/>
      <c r="C19" s="76"/>
    </row>
    <row r="20" spans="1:3" ht="12.75">
      <c r="A20" t="s">
        <v>3</v>
      </c>
      <c r="B20" s="2"/>
      <c r="C20" s="76"/>
    </row>
    <row r="21" spans="1:3" ht="12.75">
      <c r="A21" s="1" t="s">
        <v>18</v>
      </c>
      <c r="B21" s="7">
        <v>7.58</v>
      </c>
      <c r="C21" s="76"/>
    </row>
    <row r="22" spans="1:3" ht="12.75">
      <c r="A22" s="1" t="s">
        <v>19</v>
      </c>
      <c r="B22" s="7">
        <v>18.67</v>
      </c>
      <c r="C22" s="76"/>
    </row>
    <row r="23" spans="1:3" ht="12.75">
      <c r="A23" s="1" t="s">
        <v>20</v>
      </c>
      <c r="B23" s="7">
        <v>10.45</v>
      </c>
      <c r="C23" s="76"/>
    </row>
    <row r="24" spans="1:3" ht="12.75">
      <c r="A24" s="1" t="s">
        <v>21</v>
      </c>
      <c r="B24" s="8">
        <v>37</v>
      </c>
      <c r="C24" s="76"/>
    </row>
    <row r="25" spans="1:3" ht="12.75">
      <c r="A25" t="s">
        <v>4</v>
      </c>
      <c r="B25" s="2">
        <f>SUM(B21:B24)</f>
        <v>73.7</v>
      </c>
      <c r="C25" s="76"/>
    </row>
    <row r="26" spans="2:3" ht="12.75" customHeight="1">
      <c r="B26" s="2"/>
      <c r="C26" s="76"/>
    </row>
    <row r="27" spans="1:3" ht="12.75">
      <c r="A27" t="s">
        <v>5</v>
      </c>
      <c r="B27" s="2">
        <f>B18+B25</f>
        <v>208.94</v>
      </c>
      <c r="C27" s="76"/>
    </row>
    <row r="28" spans="2:3" ht="12.75" customHeight="1">
      <c r="B28" s="2"/>
      <c r="C28" s="76"/>
    </row>
    <row r="29" spans="1:3" ht="12.75">
      <c r="A29" t="s">
        <v>32</v>
      </c>
      <c r="B29" s="94">
        <f>B4-B27</f>
        <v>25.420000000000016</v>
      </c>
      <c r="C29" s="76"/>
    </row>
    <row r="30" spans="2:3" ht="12.75" customHeight="1">
      <c r="B30" s="2"/>
      <c r="C30" s="76"/>
    </row>
    <row r="31" spans="1:3" ht="12.75">
      <c r="A31" t="s">
        <v>6</v>
      </c>
      <c r="B31" s="23" t="s">
        <v>7</v>
      </c>
      <c r="C31" s="76"/>
    </row>
    <row r="32" spans="1:3" ht="12.75">
      <c r="A32" s="1" t="s">
        <v>22</v>
      </c>
      <c r="B32" s="2">
        <f>B18/B2</f>
        <v>3.2199999999999998</v>
      </c>
      <c r="C32" s="76"/>
    </row>
    <row r="33" spans="1:3" ht="12.75">
      <c r="A33" t="s">
        <v>23</v>
      </c>
      <c r="B33" s="2">
        <f>B25/B2</f>
        <v>1.7547619047619047</v>
      </c>
      <c r="C33" s="76"/>
    </row>
    <row r="34" spans="1:3" ht="12.75">
      <c r="A34" t="s">
        <v>26</v>
      </c>
      <c r="B34" s="2">
        <f>B27/B2</f>
        <v>4.9747619047619045</v>
      </c>
      <c r="C34" s="76"/>
    </row>
  </sheetData>
  <sheetProtection sheet="1" selectLockedCells="1"/>
  <printOptions/>
  <pageMargins left="0.75" right="0.5" top="1" bottom="1" header="0.5" footer="0.5"/>
  <pageSetup fitToHeight="1" fitToWidth="1"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29" sqref="C29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33</v>
      </c>
      <c r="B1" s="22" t="s">
        <v>0</v>
      </c>
      <c r="C1" s="77" t="s">
        <v>30</v>
      </c>
    </row>
    <row r="2" spans="1:3" ht="12.75">
      <c r="A2" t="s">
        <v>28</v>
      </c>
      <c r="B2" s="9">
        <v>41</v>
      </c>
      <c r="C2" s="76"/>
    </row>
    <row r="3" spans="1:3" ht="12.75">
      <c r="A3" t="s">
        <v>132</v>
      </c>
      <c r="B3" s="12">
        <v>6.31</v>
      </c>
      <c r="C3" s="76" t="s">
        <v>139</v>
      </c>
    </row>
    <row r="4" spans="1:3" ht="12.75">
      <c r="A4" t="s">
        <v>27</v>
      </c>
      <c r="B4" s="2">
        <f>B2*B3</f>
        <v>258.71</v>
      </c>
      <c r="C4" s="76"/>
    </row>
    <row r="5" ht="12.75">
      <c r="C5" s="76"/>
    </row>
    <row r="6" spans="1:3" ht="12.75">
      <c r="A6" t="s">
        <v>1</v>
      </c>
      <c r="C6" s="76"/>
    </row>
    <row r="7" spans="1:3" ht="12.75">
      <c r="A7" s="1" t="s">
        <v>8</v>
      </c>
      <c r="B7" s="11">
        <v>22.75</v>
      </c>
      <c r="C7" s="76"/>
    </row>
    <row r="8" spans="1:3" ht="12.75">
      <c r="A8" s="1" t="s">
        <v>9</v>
      </c>
      <c r="B8" s="11">
        <v>25.8</v>
      </c>
      <c r="C8" s="76"/>
    </row>
    <row r="9" spans="1:3" ht="12.75">
      <c r="A9" s="1" t="s">
        <v>24</v>
      </c>
      <c r="B9" s="11">
        <v>5</v>
      </c>
      <c r="C9" s="78" t="s">
        <v>125</v>
      </c>
    </row>
    <row r="10" spans="1:3" ht="12.75">
      <c r="A10" s="1" t="s">
        <v>10</v>
      </c>
      <c r="B10" s="11">
        <v>0</v>
      </c>
      <c r="C10" s="78" t="s">
        <v>148</v>
      </c>
    </row>
    <row r="11" spans="1:3" ht="12.75">
      <c r="A11" s="1" t="s">
        <v>12</v>
      </c>
      <c r="B11" s="11">
        <v>43.8</v>
      </c>
      <c r="C11" s="76"/>
    </row>
    <row r="12" spans="1:3" ht="12.75">
      <c r="A12" s="1" t="s">
        <v>11</v>
      </c>
      <c r="B12" s="11">
        <v>6.5</v>
      </c>
      <c r="C12" s="76"/>
    </row>
    <row r="13" spans="1:3" ht="12.75">
      <c r="A13" s="1" t="s">
        <v>13</v>
      </c>
      <c r="B13" s="11">
        <v>9.24</v>
      </c>
      <c r="C13" s="76"/>
    </row>
    <row r="14" spans="1:3" ht="12.75">
      <c r="A14" s="1" t="s">
        <v>14</v>
      </c>
      <c r="B14" s="11">
        <v>16.41</v>
      </c>
      <c r="C14" s="76"/>
    </row>
    <row r="15" spans="1:3" ht="12.75">
      <c r="A15" s="1" t="s">
        <v>15</v>
      </c>
      <c r="B15" s="11">
        <v>0</v>
      </c>
      <c r="C15" s="76"/>
    </row>
    <row r="16" spans="1:3" ht="12.75">
      <c r="A16" s="1" t="s">
        <v>16</v>
      </c>
      <c r="B16" s="11">
        <v>8.25</v>
      </c>
      <c r="C16" s="76"/>
    </row>
    <row r="17" spans="1:3" ht="12.75">
      <c r="A17" s="1" t="s">
        <v>17</v>
      </c>
      <c r="B17" s="12">
        <v>3.1</v>
      </c>
      <c r="C17" s="76"/>
    </row>
    <row r="18" spans="1:3" ht="12.75">
      <c r="A18" t="s">
        <v>2</v>
      </c>
      <c r="B18" s="2">
        <f>SUM(B7:B17)</f>
        <v>140.85</v>
      </c>
      <c r="C18" s="76"/>
    </row>
    <row r="19" spans="2:3" ht="12.75">
      <c r="B19" s="2"/>
      <c r="C19" s="76"/>
    </row>
    <row r="20" spans="1:3" ht="12.75">
      <c r="A20" t="s">
        <v>3</v>
      </c>
      <c r="B20" s="2"/>
      <c r="C20" s="76"/>
    </row>
    <row r="21" spans="1:3" ht="12.75">
      <c r="A21" s="1" t="s">
        <v>18</v>
      </c>
      <c r="B21" s="7">
        <v>7.56</v>
      </c>
      <c r="C21" s="76"/>
    </row>
    <row r="22" spans="1:3" ht="12.75">
      <c r="A22" s="1" t="s">
        <v>19</v>
      </c>
      <c r="B22" s="7">
        <v>18.61</v>
      </c>
      <c r="C22" s="76"/>
    </row>
    <row r="23" spans="1:3" ht="12.75">
      <c r="A23" s="1" t="s">
        <v>20</v>
      </c>
      <c r="B23" s="7">
        <v>10.42</v>
      </c>
      <c r="C23" s="76"/>
    </row>
    <row r="24" spans="1:3" ht="12.75">
      <c r="A24" s="1" t="s">
        <v>21</v>
      </c>
      <c r="B24" s="8">
        <v>37</v>
      </c>
      <c r="C24" s="76"/>
    </row>
    <row r="25" spans="1:3" ht="12.75">
      <c r="A25" t="s">
        <v>4</v>
      </c>
      <c r="B25" s="2">
        <f>SUM(B21:B24)</f>
        <v>73.59</v>
      </c>
      <c r="C25" s="76"/>
    </row>
    <row r="26" spans="2:3" ht="12.75">
      <c r="B26" s="2"/>
      <c r="C26" s="76"/>
    </row>
    <row r="27" spans="1:3" ht="12.75">
      <c r="A27" t="s">
        <v>5</v>
      </c>
      <c r="B27" s="2">
        <f>B18+B25</f>
        <v>214.44</v>
      </c>
      <c r="C27" s="76"/>
    </row>
    <row r="28" spans="2:3" ht="12.75">
      <c r="B28" s="2"/>
      <c r="C28" s="76"/>
    </row>
    <row r="29" spans="1:3" ht="12.75">
      <c r="A29" t="s">
        <v>32</v>
      </c>
      <c r="B29" s="94">
        <f>B4-B27</f>
        <v>44.26999999999998</v>
      </c>
      <c r="C29" s="76"/>
    </row>
    <row r="30" spans="2:3" ht="12.75">
      <c r="B30" s="2"/>
      <c r="C30" s="76"/>
    </row>
    <row r="31" spans="1:3" ht="12.75">
      <c r="A31" t="s">
        <v>6</v>
      </c>
      <c r="B31" s="23" t="s">
        <v>7</v>
      </c>
      <c r="C31" s="76"/>
    </row>
    <row r="32" spans="1:3" ht="12.75">
      <c r="A32" s="1" t="s">
        <v>22</v>
      </c>
      <c r="B32" s="2">
        <f>B18/B2</f>
        <v>3.4353658536585363</v>
      </c>
      <c r="C32" s="76"/>
    </row>
    <row r="33" spans="1:3" ht="12.75">
      <c r="A33" t="s">
        <v>23</v>
      </c>
      <c r="B33" s="2">
        <f>B25/B2</f>
        <v>1.7948780487804878</v>
      </c>
      <c r="C33" s="76"/>
    </row>
    <row r="34" spans="1:3" ht="12.75">
      <c r="A34" t="s">
        <v>26</v>
      </c>
      <c r="B34" s="2">
        <f>B27/B2</f>
        <v>5.230243902439025</v>
      </c>
      <c r="C34" s="76"/>
    </row>
  </sheetData>
  <sheetProtection sheet="1" selectLockedCells="1"/>
  <printOptions/>
  <pageMargins left="0.75" right="0.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29" sqref="C29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34</v>
      </c>
      <c r="B1" s="22" t="s">
        <v>0</v>
      </c>
      <c r="C1" s="79" t="s">
        <v>30</v>
      </c>
    </row>
    <row r="2" spans="1:3" ht="12.75">
      <c r="A2" t="s">
        <v>28</v>
      </c>
      <c r="B2" s="9">
        <v>59</v>
      </c>
      <c r="C2" s="76"/>
    </row>
    <row r="3" spans="1:3" ht="12.75">
      <c r="A3" t="s">
        <v>132</v>
      </c>
      <c r="B3" s="10">
        <v>5.06</v>
      </c>
      <c r="C3" s="78" t="s">
        <v>154</v>
      </c>
    </row>
    <row r="4" spans="1:3" ht="12.75">
      <c r="A4" t="s">
        <v>27</v>
      </c>
      <c r="B4">
        <f>B2*B3</f>
        <v>298.53999999999996</v>
      </c>
      <c r="C4" s="76"/>
    </row>
    <row r="5" ht="12.75">
      <c r="C5" s="76"/>
    </row>
    <row r="6" spans="1:3" ht="12.75">
      <c r="A6" t="s">
        <v>1</v>
      </c>
      <c r="C6" s="76"/>
    </row>
    <row r="7" spans="1:3" ht="12.75">
      <c r="A7" s="1" t="s">
        <v>8</v>
      </c>
      <c r="B7" s="11">
        <v>12.83</v>
      </c>
      <c r="C7" s="76"/>
    </row>
    <row r="8" spans="1:3" ht="12.75">
      <c r="A8" s="1" t="s">
        <v>9</v>
      </c>
      <c r="B8" s="11">
        <v>24.3</v>
      </c>
      <c r="C8" s="76"/>
    </row>
    <row r="9" spans="1:3" ht="12.75">
      <c r="A9" s="1" t="s">
        <v>24</v>
      </c>
      <c r="B9" s="11">
        <v>5</v>
      </c>
      <c r="C9" s="78" t="s">
        <v>125</v>
      </c>
    </row>
    <row r="10" spans="1:3" ht="12.75">
      <c r="A10" s="1" t="s">
        <v>10</v>
      </c>
      <c r="B10" s="11">
        <v>0</v>
      </c>
      <c r="C10" s="76"/>
    </row>
    <row r="11" spans="1:3" ht="12.75">
      <c r="A11" s="1" t="s">
        <v>12</v>
      </c>
      <c r="B11" s="11">
        <v>37.18</v>
      </c>
      <c r="C11" s="76"/>
    </row>
    <row r="12" spans="1:3" ht="12.75">
      <c r="A12" s="1" t="s">
        <v>11</v>
      </c>
      <c r="B12" s="11">
        <v>5.5</v>
      </c>
      <c r="C12" s="76"/>
    </row>
    <row r="13" spans="1:3" ht="12.75">
      <c r="A13" s="1" t="s">
        <v>13</v>
      </c>
      <c r="B13" s="11">
        <v>10.03</v>
      </c>
      <c r="C13" s="76"/>
    </row>
    <row r="14" spans="1:3" ht="12.75">
      <c r="A14" s="1" t="s">
        <v>14</v>
      </c>
      <c r="B14" s="11">
        <v>16.93</v>
      </c>
      <c r="C14" s="76"/>
    </row>
    <row r="15" spans="1:3" ht="12.75">
      <c r="A15" s="1" t="s">
        <v>15</v>
      </c>
      <c r="B15" s="11">
        <v>0</v>
      </c>
      <c r="C15" s="76"/>
    </row>
    <row r="16" spans="1:3" ht="12.75">
      <c r="A16" s="1" t="s">
        <v>16</v>
      </c>
      <c r="B16" s="11">
        <v>8.25</v>
      </c>
      <c r="C16" s="76"/>
    </row>
    <row r="17" spans="1:3" ht="12.75">
      <c r="A17" s="1" t="s">
        <v>17</v>
      </c>
      <c r="B17" s="12">
        <v>2.7</v>
      </c>
      <c r="C17" s="76"/>
    </row>
    <row r="18" spans="1:3" ht="12.75">
      <c r="A18" t="s">
        <v>2</v>
      </c>
      <c r="B18" s="2">
        <f>SUM(B7:B17)</f>
        <v>122.72000000000001</v>
      </c>
      <c r="C18" s="76"/>
    </row>
    <row r="19" spans="2:3" ht="12.75">
      <c r="B19" s="2"/>
      <c r="C19" s="76"/>
    </row>
    <row r="20" spans="1:3" ht="12.75">
      <c r="A20" t="s">
        <v>3</v>
      </c>
      <c r="B20" s="2"/>
      <c r="C20" s="76"/>
    </row>
    <row r="21" spans="1:3" ht="12.75">
      <c r="A21" s="1" t="s">
        <v>18</v>
      </c>
      <c r="B21" s="7">
        <v>7.9</v>
      </c>
      <c r="C21" s="76"/>
    </row>
    <row r="22" spans="1:3" ht="12.75">
      <c r="A22" s="1" t="s">
        <v>19</v>
      </c>
      <c r="B22" s="7">
        <v>19.58</v>
      </c>
      <c r="C22" s="76"/>
    </row>
    <row r="23" spans="1:3" ht="12.75">
      <c r="A23" s="1" t="s">
        <v>20</v>
      </c>
      <c r="B23" s="7">
        <v>10.93</v>
      </c>
      <c r="C23" s="76"/>
    </row>
    <row r="24" spans="1:3" ht="12.75">
      <c r="A24" s="1" t="s">
        <v>21</v>
      </c>
      <c r="B24" s="8">
        <v>37</v>
      </c>
      <c r="C24" s="76"/>
    </row>
    <row r="25" spans="1:3" ht="12.75">
      <c r="A25" t="s">
        <v>4</v>
      </c>
      <c r="B25" s="2">
        <f>SUM(B21:B24)</f>
        <v>75.41</v>
      </c>
      <c r="C25" s="76"/>
    </row>
    <row r="26" spans="2:3" ht="12.75">
      <c r="B26" s="2"/>
      <c r="C26" s="76"/>
    </row>
    <row r="27" spans="1:3" ht="12.75">
      <c r="A27" t="s">
        <v>5</v>
      </c>
      <c r="B27" s="2">
        <f>B18+B25</f>
        <v>198.13</v>
      </c>
      <c r="C27" s="76"/>
    </row>
    <row r="28" spans="2:3" ht="12.75">
      <c r="B28" s="2"/>
      <c r="C28" s="76"/>
    </row>
    <row r="29" spans="1:3" ht="12.75">
      <c r="A29" t="s">
        <v>32</v>
      </c>
      <c r="B29" s="94">
        <f>B4-B27</f>
        <v>100.40999999999997</v>
      </c>
      <c r="C29" s="76"/>
    </row>
    <row r="30" spans="2:3" ht="12.75">
      <c r="B30" s="2"/>
      <c r="C30" s="76"/>
    </row>
    <row r="31" spans="1:3" ht="12.75">
      <c r="A31" t="s">
        <v>6</v>
      </c>
      <c r="B31" s="23" t="s">
        <v>7</v>
      </c>
      <c r="C31" s="76"/>
    </row>
    <row r="32" spans="1:3" ht="12.75">
      <c r="A32" s="1" t="s">
        <v>22</v>
      </c>
      <c r="B32" s="2">
        <f>B18/B2</f>
        <v>2.08</v>
      </c>
      <c r="C32" s="76"/>
    </row>
    <row r="33" spans="1:3" ht="12.75">
      <c r="A33" t="s">
        <v>23</v>
      </c>
      <c r="B33" s="2">
        <f>B25/B2</f>
        <v>1.2781355932203389</v>
      </c>
      <c r="C33" s="76"/>
    </row>
    <row r="34" spans="1:3" ht="12.75">
      <c r="A34" t="s">
        <v>26</v>
      </c>
      <c r="B34" s="2">
        <f>B27/B2</f>
        <v>3.358135593220339</v>
      </c>
      <c r="C34" s="76"/>
    </row>
  </sheetData>
  <sheetProtection sheet="1" selectLockedCells="1"/>
  <printOptions/>
  <pageMargins left="0.75" right="0.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29" sqref="C29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35</v>
      </c>
      <c r="B1" s="22" t="s">
        <v>0</v>
      </c>
      <c r="C1" s="79" t="s">
        <v>30</v>
      </c>
    </row>
    <row r="2" spans="1:3" ht="12.75">
      <c r="A2" t="s">
        <v>28</v>
      </c>
      <c r="B2" s="9">
        <v>92</v>
      </c>
      <c r="C2" s="76"/>
    </row>
    <row r="3" spans="1:3" ht="12.75">
      <c r="A3" t="s">
        <v>132</v>
      </c>
      <c r="B3" s="12">
        <v>3.8</v>
      </c>
      <c r="C3" s="76"/>
    </row>
    <row r="4" spans="1:3" ht="12.75">
      <c r="A4" t="s">
        <v>27</v>
      </c>
      <c r="B4" s="2">
        <f>B2*B3</f>
        <v>349.59999999999997</v>
      </c>
      <c r="C4" s="76"/>
    </row>
    <row r="5" ht="12.75">
      <c r="C5" s="76"/>
    </row>
    <row r="6" spans="1:3" ht="12.75">
      <c r="A6" t="s">
        <v>1</v>
      </c>
      <c r="C6" s="76"/>
    </row>
    <row r="7" spans="1:3" ht="12.75">
      <c r="A7" s="1" t="s">
        <v>8</v>
      </c>
      <c r="B7" s="11">
        <v>61.87</v>
      </c>
      <c r="C7" s="76"/>
    </row>
    <row r="8" spans="1:3" ht="12.75">
      <c r="A8" s="1" t="s">
        <v>9</v>
      </c>
      <c r="B8" s="11">
        <v>21</v>
      </c>
      <c r="C8" s="76"/>
    </row>
    <row r="9" spans="1:3" ht="12.75">
      <c r="A9" s="1" t="s">
        <v>24</v>
      </c>
      <c r="B9" s="11">
        <v>0</v>
      </c>
      <c r="C9" s="76"/>
    </row>
    <row r="10" spans="1:3" ht="12.75">
      <c r="A10" s="1" t="s">
        <v>10</v>
      </c>
      <c r="B10" s="11">
        <v>0</v>
      </c>
      <c r="C10" s="78"/>
    </row>
    <row r="11" spans="1:3" ht="12.75">
      <c r="A11" s="1" t="s">
        <v>12</v>
      </c>
      <c r="B11" s="11">
        <v>51.77</v>
      </c>
      <c r="C11" s="76"/>
    </row>
    <row r="12" spans="1:3" ht="12.75">
      <c r="A12" s="1" t="s">
        <v>11</v>
      </c>
      <c r="B12" s="11">
        <v>10</v>
      </c>
      <c r="C12" s="78"/>
    </row>
    <row r="13" spans="1:3" ht="12.75">
      <c r="A13" s="1" t="s">
        <v>13</v>
      </c>
      <c r="B13" s="11">
        <v>12.77</v>
      </c>
      <c r="C13" s="76"/>
    </row>
    <row r="14" spans="1:3" ht="12.75">
      <c r="A14" s="1" t="s">
        <v>14</v>
      </c>
      <c r="B14" s="11">
        <v>20.21</v>
      </c>
      <c r="C14" s="76"/>
    </row>
    <row r="15" spans="1:3" ht="12.75">
      <c r="A15" s="1" t="s">
        <v>15</v>
      </c>
      <c r="B15" s="11">
        <v>16.02</v>
      </c>
      <c r="C15" s="76"/>
    </row>
    <row r="16" spans="1:3" ht="12.75">
      <c r="A16" s="1" t="s">
        <v>16</v>
      </c>
      <c r="B16" s="11">
        <v>8.25</v>
      </c>
      <c r="C16" s="76"/>
    </row>
    <row r="17" spans="1:3" ht="12.75">
      <c r="A17" s="1" t="s">
        <v>17</v>
      </c>
      <c r="B17" s="12">
        <v>4.54</v>
      </c>
      <c r="C17" s="76"/>
    </row>
    <row r="18" spans="1:3" ht="12.75">
      <c r="A18" t="s">
        <v>2</v>
      </c>
      <c r="B18" s="2">
        <f>SUM(B7:B17)</f>
        <v>206.43000000000004</v>
      </c>
      <c r="C18" s="76"/>
    </row>
    <row r="19" spans="2:3" ht="12.75">
      <c r="B19" s="2"/>
      <c r="C19" s="76"/>
    </row>
    <row r="20" spans="1:3" ht="12.75">
      <c r="A20" t="s">
        <v>3</v>
      </c>
      <c r="B20" s="2"/>
      <c r="C20" s="76"/>
    </row>
    <row r="21" spans="1:3" ht="12.75">
      <c r="A21" s="1" t="s">
        <v>18</v>
      </c>
      <c r="B21" s="7">
        <v>9.95</v>
      </c>
      <c r="C21" s="76"/>
    </row>
    <row r="22" spans="1:3" ht="12.75">
      <c r="A22" s="1" t="s">
        <v>19</v>
      </c>
      <c r="B22" s="7">
        <v>30.82</v>
      </c>
      <c r="C22" s="76"/>
    </row>
    <row r="23" spans="1:3" ht="12.75">
      <c r="A23" s="1" t="s">
        <v>20</v>
      </c>
      <c r="B23" s="7">
        <v>16.84</v>
      </c>
      <c r="C23" s="76"/>
    </row>
    <row r="24" spans="1:3" ht="12.75">
      <c r="A24" s="1" t="s">
        <v>21</v>
      </c>
      <c r="B24" s="8">
        <v>37</v>
      </c>
      <c r="C24" s="76"/>
    </row>
    <row r="25" spans="1:3" ht="12.75">
      <c r="A25" t="s">
        <v>4</v>
      </c>
      <c r="B25" s="2">
        <f>SUM(B21:B24)</f>
        <v>94.61</v>
      </c>
      <c r="C25" s="76"/>
    </row>
    <row r="26" spans="2:3" ht="12.75">
      <c r="B26" s="2"/>
      <c r="C26" s="76"/>
    </row>
    <row r="27" spans="1:3" ht="12.75">
      <c r="A27" t="s">
        <v>5</v>
      </c>
      <c r="B27" s="2">
        <f>B18+B25</f>
        <v>301.04</v>
      </c>
      <c r="C27" s="76"/>
    </row>
    <row r="28" spans="2:3" ht="12.75">
      <c r="B28" s="2"/>
      <c r="C28" s="76"/>
    </row>
    <row r="29" spans="1:3" ht="12.75">
      <c r="A29" t="s">
        <v>32</v>
      </c>
      <c r="B29" s="94">
        <f>B4-B27</f>
        <v>48.559999999999945</v>
      </c>
      <c r="C29" s="76"/>
    </row>
    <row r="30" spans="2:3" ht="12.75">
      <c r="B30" s="2"/>
      <c r="C30" s="76"/>
    </row>
    <row r="31" spans="1:3" ht="12.75">
      <c r="A31" t="s">
        <v>6</v>
      </c>
      <c r="B31" s="23" t="s">
        <v>7</v>
      </c>
      <c r="C31" s="76"/>
    </row>
    <row r="32" spans="1:3" ht="12.75">
      <c r="A32" s="1" t="s">
        <v>22</v>
      </c>
      <c r="B32" s="2">
        <f>B18/B2</f>
        <v>2.2438043478260874</v>
      </c>
      <c r="C32" s="76"/>
    </row>
    <row r="33" spans="1:3" ht="12.75">
      <c r="A33" t="s">
        <v>23</v>
      </c>
      <c r="B33" s="2">
        <f>B25/B2</f>
        <v>1.0283695652173912</v>
      </c>
      <c r="C33" s="76"/>
    </row>
    <row r="34" spans="1:3" ht="12.75">
      <c r="A34" t="s">
        <v>26</v>
      </c>
      <c r="B34" s="2">
        <f>B27/B2</f>
        <v>3.2721739130434786</v>
      </c>
      <c r="C34" s="76"/>
    </row>
  </sheetData>
  <sheetProtection sheet="1" selectLockedCells="1"/>
  <printOptions/>
  <pageMargins left="0.75" right="0.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29" sqref="C29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137</v>
      </c>
      <c r="B1" s="22" t="s">
        <v>0</v>
      </c>
      <c r="C1" s="80" t="s">
        <v>30</v>
      </c>
    </row>
    <row r="2" spans="1:3" ht="12.75">
      <c r="A2" t="s">
        <v>28</v>
      </c>
      <c r="B2" s="9">
        <v>30</v>
      </c>
      <c r="C2" s="76"/>
    </row>
    <row r="3" spans="1:3" ht="12.75">
      <c r="A3" t="s">
        <v>132</v>
      </c>
      <c r="B3" s="12">
        <v>10.1</v>
      </c>
      <c r="C3" s="76"/>
    </row>
    <row r="4" spans="1:3" ht="12.75">
      <c r="A4" t="s">
        <v>27</v>
      </c>
      <c r="B4" s="2">
        <f>B2*B3</f>
        <v>303</v>
      </c>
      <c r="C4" s="76"/>
    </row>
    <row r="5" ht="12.75">
      <c r="C5" s="76"/>
    </row>
    <row r="6" spans="1:3" ht="12.75">
      <c r="A6" t="s">
        <v>1</v>
      </c>
      <c r="C6" s="76"/>
    </row>
    <row r="7" spans="1:3" ht="12.75">
      <c r="A7" s="1" t="s">
        <v>8</v>
      </c>
      <c r="B7" s="11">
        <v>62.4</v>
      </c>
      <c r="C7" s="78" t="s">
        <v>140</v>
      </c>
    </row>
    <row r="8" spans="1:3" ht="12.75">
      <c r="A8" s="1" t="s">
        <v>9</v>
      </c>
      <c r="B8" s="11">
        <v>20</v>
      </c>
      <c r="C8" s="76"/>
    </row>
    <row r="9" spans="1:3" ht="12.75">
      <c r="A9" s="1" t="s">
        <v>24</v>
      </c>
      <c r="B9" s="11">
        <v>0</v>
      </c>
      <c r="C9" s="76"/>
    </row>
    <row r="10" spans="1:3" ht="12.75">
      <c r="A10" s="1" t="s">
        <v>10</v>
      </c>
      <c r="B10" s="11">
        <v>0</v>
      </c>
      <c r="C10" s="78"/>
    </row>
    <row r="11" spans="1:3" ht="12.75">
      <c r="A11" s="1" t="s">
        <v>12</v>
      </c>
      <c r="B11" s="11">
        <v>2.47</v>
      </c>
      <c r="C11" s="76"/>
    </row>
    <row r="12" spans="1:3" ht="12.75">
      <c r="A12" s="1" t="s">
        <v>11</v>
      </c>
      <c r="B12" s="11">
        <v>6</v>
      </c>
      <c r="C12" s="78" t="s">
        <v>155</v>
      </c>
    </row>
    <row r="13" spans="1:3" ht="12.75">
      <c r="A13" s="1" t="s">
        <v>13</v>
      </c>
      <c r="B13" s="11">
        <v>9.22</v>
      </c>
      <c r="C13" s="76"/>
    </row>
    <row r="14" spans="1:3" ht="12.75">
      <c r="A14" s="1" t="s">
        <v>14</v>
      </c>
      <c r="B14" s="11">
        <v>16.76</v>
      </c>
      <c r="C14" s="76"/>
    </row>
    <row r="15" spans="1:3" ht="12.75">
      <c r="A15" s="1" t="s">
        <v>15</v>
      </c>
      <c r="B15" s="11">
        <v>0</v>
      </c>
      <c r="C15" s="76"/>
    </row>
    <row r="16" spans="1:3" ht="12.75">
      <c r="A16" s="1" t="s">
        <v>16</v>
      </c>
      <c r="B16" s="11">
        <v>5</v>
      </c>
      <c r="C16" s="76"/>
    </row>
    <row r="17" spans="1:3" ht="12.75">
      <c r="A17" s="1" t="s">
        <v>17</v>
      </c>
      <c r="B17" s="12">
        <v>2.74</v>
      </c>
      <c r="C17" s="76"/>
    </row>
    <row r="18" spans="1:3" ht="12.75">
      <c r="A18" t="s">
        <v>2</v>
      </c>
      <c r="B18" s="2">
        <f>SUM(B7:B17)</f>
        <v>124.59</v>
      </c>
      <c r="C18" s="76"/>
    </row>
    <row r="19" spans="2:3" ht="12.75">
      <c r="B19" s="2"/>
      <c r="C19" s="76"/>
    </row>
    <row r="20" spans="1:3" ht="12.75">
      <c r="A20" t="s">
        <v>3</v>
      </c>
      <c r="B20" s="2"/>
      <c r="C20" s="76"/>
    </row>
    <row r="21" spans="1:3" ht="12.75">
      <c r="A21" s="1" t="s">
        <v>18</v>
      </c>
      <c r="B21" s="7">
        <v>7.66</v>
      </c>
      <c r="C21" s="76"/>
    </row>
    <row r="22" spans="1:3" ht="12.75">
      <c r="A22" s="1" t="s">
        <v>19</v>
      </c>
      <c r="B22" s="7">
        <v>19.78</v>
      </c>
      <c r="C22" s="76"/>
    </row>
    <row r="23" spans="1:3" ht="12.75">
      <c r="A23" s="1" t="s">
        <v>20</v>
      </c>
      <c r="B23" s="7">
        <v>11.16</v>
      </c>
      <c r="C23" s="76"/>
    </row>
    <row r="24" spans="1:3" ht="12.75">
      <c r="A24" s="1" t="s">
        <v>21</v>
      </c>
      <c r="B24" s="8">
        <v>37</v>
      </c>
      <c r="C24" s="76"/>
    </row>
    <row r="25" spans="1:3" ht="12.75">
      <c r="A25" t="s">
        <v>4</v>
      </c>
      <c r="B25" s="2">
        <f>SUM(B21:B24)</f>
        <v>75.6</v>
      </c>
      <c r="C25" s="76"/>
    </row>
    <row r="26" spans="2:3" ht="12.75">
      <c r="B26" s="2"/>
      <c r="C26" s="76"/>
    </row>
    <row r="27" spans="1:3" ht="12.75">
      <c r="A27" t="s">
        <v>5</v>
      </c>
      <c r="B27" s="2">
        <f>B18+B25</f>
        <v>200.19</v>
      </c>
      <c r="C27" s="76"/>
    </row>
    <row r="28" spans="2:3" ht="12.75">
      <c r="B28" s="2"/>
      <c r="C28" s="76"/>
    </row>
    <row r="29" spans="1:3" ht="12.75">
      <c r="A29" t="s">
        <v>32</v>
      </c>
      <c r="B29" s="94">
        <f>B4-B27</f>
        <v>102.81</v>
      </c>
      <c r="C29" s="76"/>
    </row>
    <row r="30" spans="2:3" ht="12.75">
      <c r="B30" s="2"/>
      <c r="C30" s="76"/>
    </row>
    <row r="31" spans="1:3" ht="12.75">
      <c r="A31" t="s">
        <v>6</v>
      </c>
      <c r="B31" s="81" t="s">
        <v>7</v>
      </c>
      <c r="C31" s="76"/>
    </row>
    <row r="32" spans="1:3" ht="12.75">
      <c r="A32" s="1" t="s">
        <v>22</v>
      </c>
      <c r="B32" s="2">
        <f>B18/B2</f>
        <v>4.1530000000000005</v>
      </c>
      <c r="C32" s="76"/>
    </row>
    <row r="33" spans="1:3" ht="12.75">
      <c r="A33" t="s">
        <v>23</v>
      </c>
      <c r="B33" s="2">
        <f>B25/B2</f>
        <v>2.52</v>
      </c>
      <c r="C33" s="76"/>
    </row>
    <row r="34" spans="1:3" ht="12.75">
      <c r="A34" t="s">
        <v>26</v>
      </c>
      <c r="B34" s="2">
        <f>B27/B2</f>
        <v>6.673</v>
      </c>
      <c r="C34" s="76"/>
    </row>
  </sheetData>
  <sheetProtection sheet="1" selectLockedCells="1"/>
  <printOptions/>
  <pageMargins left="0.75" right="0.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29" sqref="C29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37</v>
      </c>
      <c r="B1" s="22" t="s">
        <v>0</v>
      </c>
      <c r="C1" s="80" t="s">
        <v>30</v>
      </c>
    </row>
    <row r="2" spans="1:3" ht="12.75">
      <c r="A2" t="s">
        <v>28</v>
      </c>
      <c r="B2" s="9">
        <v>1500</v>
      </c>
      <c r="C2" s="76"/>
    </row>
    <row r="3" spans="1:3" ht="12.75">
      <c r="A3" t="s">
        <v>132</v>
      </c>
      <c r="B3" s="24">
        <v>0.198</v>
      </c>
      <c r="C3" s="76"/>
    </row>
    <row r="4" spans="1:3" ht="12.75">
      <c r="A4" t="s">
        <v>27</v>
      </c>
      <c r="B4" s="2">
        <f>B2*B3</f>
        <v>297</v>
      </c>
      <c r="C4" s="76"/>
    </row>
    <row r="5" ht="12.75">
      <c r="C5" s="76"/>
    </row>
    <row r="6" spans="1:3" ht="12.75">
      <c r="A6" t="s">
        <v>1</v>
      </c>
      <c r="C6" s="76"/>
    </row>
    <row r="7" spans="1:3" ht="12.75">
      <c r="A7" s="1" t="s">
        <v>8</v>
      </c>
      <c r="B7" s="11">
        <v>32.55</v>
      </c>
      <c r="C7" s="78"/>
    </row>
    <row r="8" spans="1:3" ht="12.75">
      <c r="A8" s="1" t="s">
        <v>9</v>
      </c>
      <c r="B8" s="11">
        <v>34</v>
      </c>
      <c r="C8" s="76"/>
    </row>
    <row r="9" spans="1:3" ht="12.75">
      <c r="A9" s="1" t="s">
        <v>24</v>
      </c>
      <c r="B9" s="11">
        <v>0</v>
      </c>
      <c r="C9" s="76" t="s">
        <v>133</v>
      </c>
    </row>
    <row r="10" spans="1:3" ht="12.75">
      <c r="A10" s="1" t="s">
        <v>10</v>
      </c>
      <c r="B10" s="11">
        <v>5</v>
      </c>
      <c r="C10" s="78" t="s">
        <v>129</v>
      </c>
    </row>
    <row r="11" spans="1:3" ht="12.75">
      <c r="A11" s="1" t="s">
        <v>12</v>
      </c>
      <c r="B11" s="11">
        <v>28.37</v>
      </c>
      <c r="C11" s="76"/>
    </row>
    <row r="12" spans="1:3" ht="12.75">
      <c r="A12" s="1" t="s">
        <v>11</v>
      </c>
      <c r="B12" s="11">
        <v>7</v>
      </c>
      <c r="C12" s="76"/>
    </row>
    <row r="13" spans="1:3" ht="12.75">
      <c r="A13" s="1" t="s">
        <v>13</v>
      </c>
      <c r="B13" s="11">
        <v>9.86</v>
      </c>
      <c r="C13" s="76"/>
    </row>
    <row r="14" spans="1:3" ht="12.75">
      <c r="A14" s="1" t="s">
        <v>14</v>
      </c>
      <c r="B14" s="11">
        <v>17.54</v>
      </c>
      <c r="C14" s="76"/>
    </row>
    <row r="15" spans="1:3" ht="12.75">
      <c r="A15" s="1" t="s">
        <v>15</v>
      </c>
      <c r="B15" s="11">
        <v>4.59</v>
      </c>
      <c r="C15" s="76"/>
    </row>
    <row r="16" spans="1:3" ht="12.75">
      <c r="A16" s="1" t="s">
        <v>16</v>
      </c>
      <c r="B16" s="11">
        <v>16.75</v>
      </c>
      <c r="C16" s="76"/>
    </row>
    <row r="17" spans="1:3" ht="12.75">
      <c r="A17" s="1" t="s">
        <v>17</v>
      </c>
      <c r="B17" s="12">
        <v>3.5</v>
      </c>
      <c r="C17" s="76"/>
    </row>
    <row r="18" spans="1:3" ht="12.75">
      <c r="A18" t="s">
        <v>2</v>
      </c>
      <c r="B18" s="2">
        <f>SUM(B7:B17)</f>
        <v>159.16</v>
      </c>
      <c r="C18" s="76"/>
    </row>
    <row r="19" spans="2:3" ht="12.75">
      <c r="B19" s="2"/>
      <c r="C19" s="76"/>
    </row>
    <row r="20" spans="1:3" ht="12.75">
      <c r="A20" t="s">
        <v>3</v>
      </c>
      <c r="B20" s="2"/>
      <c r="C20" s="76"/>
    </row>
    <row r="21" spans="1:3" ht="12.75">
      <c r="A21" s="1" t="s">
        <v>18</v>
      </c>
      <c r="B21" s="7">
        <v>8.16</v>
      </c>
      <c r="C21" s="76"/>
    </row>
    <row r="22" spans="1:3" ht="12.75">
      <c r="A22" s="1" t="s">
        <v>19</v>
      </c>
      <c r="B22" s="7">
        <v>21.41</v>
      </c>
      <c r="C22" s="76"/>
    </row>
    <row r="23" spans="1:3" ht="12.75">
      <c r="A23" s="1" t="s">
        <v>20</v>
      </c>
      <c r="B23" s="7">
        <v>12.22</v>
      </c>
      <c r="C23" s="76"/>
    </row>
    <row r="24" spans="1:3" ht="12.75">
      <c r="A24" s="1" t="s">
        <v>21</v>
      </c>
      <c r="B24" s="8">
        <v>37</v>
      </c>
      <c r="C24" s="76"/>
    </row>
    <row r="25" spans="1:3" ht="12.75">
      <c r="A25" t="s">
        <v>4</v>
      </c>
      <c r="B25" s="2">
        <f>SUM(B21:B24)</f>
        <v>78.78999999999999</v>
      </c>
      <c r="C25" s="76"/>
    </row>
    <row r="26" spans="2:3" ht="12.75">
      <c r="B26" s="2"/>
      <c r="C26" s="76"/>
    </row>
    <row r="27" spans="1:3" ht="12.75">
      <c r="A27" t="s">
        <v>5</v>
      </c>
      <c r="B27" s="2">
        <f>B18+B25</f>
        <v>237.95</v>
      </c>
      <c r="C27" s="76"/>
    </row>
    <row r="28" spans="2:3" ht="12.75">
      <c r="B28" s="2"/>
      <c r="C28" s="76"/>
    </row>
    <row r="29" spans="1:3" ht="12.75">
      <c r="A29" t="s">
        <v>32</v>
      </c>
      <c r="B29" s="94">
        <f>B4-B27</f>
        <v>59.05000000000001</v>
      </c>
      <c r="C29" s="76"/>
    </row>
    <row r="30" spans="2:3" ht="12.75">
      <c r="B30" s="2"/>
      <c r="C30" s="76"/>
    </row>
    <row r="31" spans="1:3" ht="12.75">
      <c r="A31" t="s">
        <v>6</v>
      </c>
      <c r="B31" s="23" t="s">
        <v>36</v>
      </c>
      <c r="C31" s="76"/>
    </row>
    <row r="32" spans="1:3" ht="12.75">
      <c r="A32" s="1" t="s">
        <v>22</v>
      </c>
      <c r="B32" s="13">
        <f>B18/B2</f>
        <v>0.10610666666666667</v>
      </c>
      <c r="C32" s="76"/>
    </row>
    <row r="33" spans="1:3" ht="12.75">
      <c r="A33" t="s">
        <v>23</v>
      </c>
      <c r="B33" s="13">
        <f>B25/B2</f>
        <v>0.05252666666666666</v>
      </c>
      <c r="C33" s="76"/>
    </row>
    <row r="34" spans="1:3" ht="12.75">
      <c r="A34" t="s">
        <v>26</v>
      </c>
      <c r="B34" s="13">
        <f>B27/B2</f>
        <v>0.15863333333333332</v>
      </c>
      <c r="C34" s="76"/>
    </row>
  </sheetData>
  <sheetProtection sheet="1" selectLockedCells="1"/>
  <printOptions/>
  <pageMargins left="0.75" right="0.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29" sqref="C29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81</v>
      </c>
      <c r="B1" s="22" t="s">
        <v>0</v>
      </c>
      <c r="C1" s="79" t="s">
        <v>30</v>
      </c>
    </row>
    <row r="2" spans="1:3" ht="12.75">
      <c r="A2" t="s">
        <v>28</v>
      </c>
      <c r="B2" s="9">
        <v>1290</v>
      </c>
      <c r="C2" s="76"/>
    </row>
    <row r="3" spans="1:3" ht="12.75">
      <c r="A3" t="s">
        <v>132</v>
      </c>
      <c r="B3" s="24">
        <v>0.262</v>
      </c>
      <c r="C3" s="76"/>
    </row>
    <row r="4" spans="1:3" ht="12.75">
      <c r="A4" t="s">
        <v>27</v>
      </c>
      <c r="B4" s="2">
        <f>B2*B3</f>
        <v>337.98</v>
      </c>
      <c r="C4" s="76"/>
    </row>
    <row r="5" ht="12.75">
      <c r="C5" s="76"/>
    </row>
    <row r="6" spans="1:3" ht="12.75">
      <c r="A6" t="s">
        <v>1</v>
      </c>
      <c r="C6" s="76"/>
    </row>
    <row r="7" spans="1:3" ht="12.75">
      <c r="A7" s="1" t="s">
        <v>8</v>
      </c>
      <c r="B7" s="11">
        <v>49.5</v>
      </c>
      <c r="C7" s="78"/>
    </row>
    <row r="8" spans="1:3" ht="12.75">
      <c r="A8" s="1" t="s">
        <v>9</v>
      </c>
      <c r="B8" s="11">
        <v>36.2</v>
      </c>
      <c r="C8" s="76"/>
    </row>
    <row r="9" spans="1:3" ht="12.75">
      <c r="A9" s="1" t="s">
        <v>24</v>
      </c>
      <c r="B9" s="11">
        <v>0</v>
      </c>
      <c r="C9" s="76" t="s">
        <v>133</v>
      </c>
    </row>
    <row r="10" spans="1:3" ht="12.75">
      <c r="A10" s="1" t="s">
        <v>10</v>
      </c>
      <c r="B10" s="11">
        <v>10</v>
      </c>
      <c r="C10" s="78" t="s">
        <v>130</v>
      </c>
    </row>
    <row r="11" spans="1:3" ht="12.75">
      <c r="A11" s="1" t="s">
        <v>12</v>
      </c>
      <c r="B11" s="11">
        <v>22.26</v>
      </c>
      <c r="C11" s="76"/>
    </row>
    <row r="12" spans="1:3" ht="12.75">
      <c r="A12" s="1" t="s">
        <v>11</v>
      </c>
      <c r="B12" s="11">
        <v>16.5</v>
      </c>
      <c r="C12" s="76"/>
    </row>
    <row r="13" spans="1:3" ht="12.75">
      <c r="A13" s="1" t="s">
        <v>13</v>
      </c>
      <c r="B13" s="11">
        <v>9.57</v>
      </c>
      <c r="C13" s="76"/>
    </row>
    <row r="14" spans="1:3" ht="12.75">
      <c r="A14" s="1" t="s">
        <v>14</v>
      </c>
      <c r="B14" s="11">
        <v>17.35</v>
      </c>
      <c r="C14" s="76"/>
    </row>
    <row r="15" spans="1:3" ht="12.75">
      <c r="A15" s="1" t="s">
        <v>15</v>
      </c>
      <c r="B15" s="11">
        <v>4.02</v>
      </c>
      <c r="C15" s="76"/>
    </row>
    <row r="16" spans="1:3" ht="12.75">
      <c r="A16" s="1" t="s">
        <v>16</v>
      </c>
      <c r="B16" s="11">
        <v>25.25</v>
      </c>
      <c r="C16" s="76"/>
    </row>
    <row r="17" spans="1:3" ht="12.75">
      <c r="A17" s="1" t="s">
        <v>17</v>
      </c>
      <c r="B17" s="12">
        <v>4.29</v>
      </c>
      <c r="C17" s="76"/>
    </row>
    <row r="18" spans="1:3" ht="12.75">
      <c r="A18" t="s">
        <v>2</v>
      </c>
      <c r="B18" s="2">
        <f>SUM(B7:B17)</f>
        <v>194.94</v>
      </c>
      <c r="C18" s="76"/>
    </row>
    <row r="19" spans="2:3" ht="12.75">
      <c r="B19" s="2"/>
      <c r="C19" s="76"/>
    </row>
    <row r="20" spans="1:3" ht="12.75">
      <c r="A20" t="s">
        <v>3</v>
      </c>
      <c r="B20" s="2"/>
      <c r="C20" s="76"/>
    </row>
    <row r="21" spans="1:3" ht="12.75">
      <c r="A21" s="1" t="s">
        <v>18</v>
      </c>
      <c r="B21" s="7">
        <v>8.03</v>
      </c>
      <c r="C21" s="76"/>
    </row>
    <row r="22" spans="1:3" ht="12.75">
      <c r="A22" s="1" t="s">
        <v>19</v>
      </c>
      <c r="B22" s="7">
        <v>21.05</v>
      </c>
      <c r="C22" s="76"/>
    </row>
    <row r="23" spans="1:3" ht="12.75">
      <c r="A23" s="1" t="s">
        <v>20</v>
      </c>
      <c r="B23" s="7">
        <v>12.03</v>
      </c>
      <c r="C23" s="76"/>
    </row>
    <row r="24" spans="1:3" ht="12.75">
      <c r="A24" s="1" t="s">
        <v>21</v>
      </c>
      <c r="B24" s="8">
        <v>37</v>
      </c>
      <c r="C24" s="76"/>
    </row>
    <row r="25" spans="1:3" ht="12.75">
      <c r="A25" t="s">
        <v>4</v>
      </c>
      <c r="B25" s="2">
        <f>SUM(B21:B24)</f>
        <v>78.11</v>
      </c>
      <c r="C25" s="76"/>
    </row>
    <row r="26" spans="2:3" ht="12.75">
      <c r="B26" s="2"/>
      <c r="C26" s="76"/>
    </row>
    <row r="27" spans="1:3" ht="12.75">
      <c r="A27" t="s">
        <v>5</v>
      </c>
      <c r="B27" s="2">
        <f>B18+B25</f>
        <v>273.05</v>
      </c>
      <c r="C27" s="76"/>
    </row>
    <row r="28" spans="2:3" ht="12.75">
      <c r="B28" s="2"/>
      <c r="C28" s="76"/>
    </row>
    <row r="29" spans="1:3" ht="12.75">
      <c r="A29" t="s">
        <v>32</v>
      </c>
      <c r="B29" s="94">
        <f>B4-B27</f>
        <v>64.93</v>
      </c>
      <c r="C29" s="76"/>
    </row>
    <row r="30" spans="2:3" ht="12.75">
      <c r="B30" s="2"/>
      <c r="C30" s="76"/>
    </row>
    <row r="31" spans="1:3" ht="12.75">
      <c r="A31" t="s">
        <v>6</v>
      </c>
      <c r="B31" s="23" t="s">
        <v>36</v>
      </c>
      <c r="C31" s="76"/>
    </row>
    <row r="32" spans="1:3" ht="12.75">
      <c r="A32" s="1" t="s">
        <v>22</v>
      </c>
      <c r="B32" s="13">
        <f>B18/B2</f>
        <v>0.15111627906976743</v>
      </c>
      <c r="C32" s="76"/>
    </row>
    <row r="33" spans="1:3" ht="12.75">
      <c r="A33" t="s">
        <v>23</v>
      </c>
      <c r="B33" s="13">
        <f>B25/B2</f>
        <v>0.06055038759689922</v>
      </c>
      <c r="C33" s="76"/>
    </row>
    <row r="34" spans="1:3" ht="12.75">
      <c r="A34" t="s">
        <v>26</v>
      </c>
      <c r="B34" s="13">
        <f>B27/B2</f>
        <v>0.21166666666666667</v>
      </c>
      <c r="C34" s="76"/>
    </row>
  </sheetData>
  <sheetProtection sheet="1" selectLockedCells="1"/>
  <printOptions/>
  <pageMargins left="0.75" right="0.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Paulann Haakenson</dc:creator>
  <cp:keywords/>
  <dc:description/>
  <cp:lastModifiedBy>Paulann Haakenson</cp:lastModifiedBy>
  <cp:lastPrinted>2009-12-11T23:15:57Z</cp:lastPrinted>
  <dcterms:created xsi:type="dcterms:W3CDTF">2005-01-10T15:34:54Z</dcterms:created>
  <dcterms:modified xsi:type="dcterms:W3CDTF">2021-01-22T16:03:13Z</dcterms:modified>
  <cp:category/>
  <cp:version/>
  <cp:contentType/>
  <cp:contentStatus/>
</cp:coreProperties>
</file>