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Sheet1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<sst xmlns="http://schemas.openxmlformats.org/spreadsheetml/2006/main" count="644" uniqueCount="156">
  <si>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</si>
  <si>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</si>
  <si>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</si>
  <si>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</si>
  <si>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</si>
  <si>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</si>
  <si>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</si>
  <si>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</si>
  <si>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</si>
  <si>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</si>
  <si>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</si>
  <si>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</si>
  <si>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</si>
  <si>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</si>
  <si>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</si>
  <si>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</si>
  <si>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</si>
  <si>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</si>
  <si>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</si>
  <si>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</si>
  <si>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</si>
  <si>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</si>
  <si>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</si>
  <si>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</si>
  <si>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</si>
  <si>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</si>
  <si>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</si>
  <si>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</si>
  <si>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</si>
  <si>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</si>
  <si>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</si>
  <si>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</si>
  <si>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</si>
  <si>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</si>
  <si>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</si>
  <si>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</si>
  <si>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</si>
  <si>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</si>
  <si>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</si>
  <si>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</si>
  <si>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</si>
  <si>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</si>
  <si>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</si>
  <si>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</si>
  <si>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</si>
  <si>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</si>
  <si>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</si>
  <si>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</si>
  <si>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</si>
  <si>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</si>
  <si>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</si>
  <si>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</si>
  <si>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</si>
  <si>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</si>
  <si>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</si>
  <si>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</si>
  <si>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</si>
  <si>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</si>
  <si>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</si>
  <si>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</si>
  <si>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</si>
  <si>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</si>
  <si>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</si>
  <si>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</si>
  <si>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</si>
  <si>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</si>
  <si>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</si>
  <si>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</si>
  <si>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</si>
  <si>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</si>
  <si>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</si>
  <si>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</si>
  <si>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</si>
  <si>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</si>
  <si>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</si>
  <si>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</si>
  <si>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</si>
  <si>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</si>
  <si>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</si>
  <si>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</si>
  <si>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</si>
  <si>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</si>
  <si>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</si>
  <si>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</si>
  <si>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</si>
  <si>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</si>
  <si>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</si>
  <si>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</si>
  <si>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</si>
  <si>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</si>
  <si>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</si>
  <si>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</si>
  <si>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</si>
  <si>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</si>
  <si>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</si>
  <si>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</si>
  <si>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</si>
  <si>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</si>
  <si>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</si>
  <si>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</si>
  <si>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</si>
  <si>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</si>
  <si>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</si>
  <si>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</si>
  <si>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</si>
  <si>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</si>
  <si>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</si>
  <si>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</si>
  <si>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</si>
  <si>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</si>
  <si>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</si>
  <si>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</si>
  <si>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</si>
  <si>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</si>
  <si>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</si>
  <si>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</si>
  <si>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</si>
  <si>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</si>
  <si>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</si>
  <si>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</si>
  <si>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</si>
  <si>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</si>
  <si>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</si>
  <si>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</si>
  <si>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</si>
  <si>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</si>
  <si>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</si>
  <si>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</si>
  <si>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</si>
  <si>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</si>
  <si>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</si>
  <si>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</si>
  <si>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</si>
  <si>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</si>
  <si>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</si>
  <si>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</si>
  <si>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</si>
  <si>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</si>
  <si>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</si>
  <si>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North Dakota 2010 Projected Crop Budgets - North East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</si>
  <si>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</si>
  <si>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</si>
  <si>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</si>
  <si>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Seed treatment and early season foliar fungicide</t>
  </si>
  <si>
    <t>Malt price, feed quality occurs 50%, price est. is $2.726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</si>
  <si>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</si>
  <si>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</si>
  <si>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</si>
  <si>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</si>
  <si>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</si>
  <si>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</si>
  <si>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Food quality price</t>
  </si>
  <si>
    <t>Insecticide seed treatment for flea beetles</t>
  </si>
  <si>
    <t>Name:</t>
  </si>
  <si>
    <t>Wheat midge &amp; cereal grain aphid insect. would be $6</t>
  </si>
  <si>
    <t>Includes seed treatment for wireworn &amp; flea beetle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</si>
</sst>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1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1" t="s">
        <v>139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70" t="s">
        <v>103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104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105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106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107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108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109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110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70" t="s">
        <v>111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112</v>
      </c>
      <c r="B14" s="39"/>
      <c r="C14" s="39"/>
      <c r="D14" s="39"/>
      <c r="E14" s="39"/>
      <c r="F14" s="39"/>
      <c r="G14" s="39"/>
      <c r="H14" s="39"/>
    </row>
    <row r="15" spans="1:8" ht="12.75">
      <c r="A15" s="17" t="s">
        <v>113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114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115</v>
      </c>
      <c r="B17" s="39"/>
      <c r="C17" s="39"/>
      <c r="D17" s="39"/>
      <c r="E17" s="39"/>
      <c r="F17" s="39"/>
      <c r="G17" s="39"/>
      <c r="H17" s="39"/>
    </row>
    <row r="18" spans="1:8" ht="12.75">
      <c r="A18" s="47" t="s">
        <v>140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116</v>
      </c>
      <c r="B19" s="39"/>
      <c r="C19" s="39"/>
      <c r="E19" s="39"/>
      <c r="F19" s="39"/>
      <c r="G19" s="39"/>
      <c r="H19" s="39"/>
    </row>
    <row r="20" spans="1:8" ht="12.75">
      <c r="A20" s="17" t="s">
        <v>117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118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119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70" t="s">
        <v>120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121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122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123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124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125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6" t="s">
        <v>133</v>
      </c>
      <c r="B32" s="37" t="s">
        <v>134</v>
      </c>
      <c r="C32" s="37"/>
      <c r="D32" s="41"/>
      <c r="E32" s="37" t="s">
        <v>135</v>
      </c>
      <c r="F32" s="37"/>
      <c r="G32" s="37"/>
      <c r="H32" s="37"/>
    </row>
    <row r="33" spans="1:11" ht="12.75">
      <c r="A33" s="37" t="s">
        <v>136</v>
      </c>
      <c r="B33" s="73" t="s">
        <v>137</v>
      </c>
      <c r="C33" s="74"/>
      <c r="D33" s="74"/>
      <c r="E33" s="74"/>
      <c r="F33" s="74"/>
      <c r="G33" s="74"/>
      <c r="H33" s="37" t="s">
        <v>138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1250</v>
      </c>
      <c r="C2" s="81"/>
      <c r="D2" s="81"/>
      <c r="E2" s="81"/>
      <c r="F2" s="81"/>
      <c r="G2" s="81"/>
    </row>
    <row r="3" spans="1:7" ht="12.75">
      <c r="A3" t="s">
        <v>87</v>
      </c>
      <c r="B3" s="10">
        <v>0.233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291.25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38.95</v>
      </c>
      <c r="C7" s="86" t="s">
        <v>155</v>
      </c>
      <c r="D7" s="81"/>
      <c r="E7" s="81"/>
      <c r="F7" s="81"/>
      <c r="G7" s="81"/>
    </row>
    <row r="8" spans="1:7" ht="12.75">
      <c r="A8" s="1" t="s">
        <v>9</v>
      </c>
      <c r="B8" s="11">
        <v>23.5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12</v>
      </c>
      <c r="C10" s="81" t="s">
        <v>149</v>
      </c>
      <c r="D10" s="81"/>
      <c r="E10" s="81"/>
      <c r="F10" s="81"/>
      <c r="G10" s="81"/>
    </row>
    <row r="11" spans="1:7" ht="12.75">
      <c r="A11" s="1" t="s">
        <v>12</v>
      </c>
      <c r="B11" s="11">
        <v>24.76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16.1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15.26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14.35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2.5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13.5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4.22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165.14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5.69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18.02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11.16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77.07000000000001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242.20999999999998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49.04000000000002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0.13211199999999998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0.061656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0.193768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1530</v>
      </c>
      <c r="C2" s="81"/>
      <c r="D2" s="81"/>
      <c r="E2" s="81"/>
      <c r="F2" s="81"/>
      <c r="G2" s="81"/>
    </row>
    <row r="3" spans="1:7" ht="12.75">
      <c r="A3" t="s">
        <v>87</v>
      </c>
      <c r="B3" s="12">
        <v>0.168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257.04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40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 t="s">
        <v>150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53.27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16.3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12.35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13.95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3.97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155.34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5.08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16.12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9.42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72.82000000000001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228.16000000000003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28.879999999999995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0.10152941176470588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0.04759477124183007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0.14912418300653596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21</v>
      </c>
      <c r="C2" s="81"/>
      <c r="D2" s="81"/>
      <c r="E2" s="81"/>
      <c r="F2" s="81"/>
      <c r="G2" s="81"/>
    </row>
    <row r="3" spans="1:7" ht="12.75">
      <c r="A3" t="s">
        <v>87</v>
      </c>
      <c r="B3" s="10">
        <v>8.52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178.92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10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17.5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24.04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6.9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14.13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15.2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2.34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91.61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5.42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17.23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10.78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75.63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167.24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11.679999999999978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4.362380952380953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3.6014285714285714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7.963809523809524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35</v>
      </c>
      <c r="C2" s="81"/>
      <c r="D2" s="81"/>
      <c r="E2" s="81"/>
      <c r="F2" s="81"/>
      <c r="G2" s="81"/>
    </row>
    <row r="3" spans="1:7" ht="12.75">
      <c r="A3" t="s">
        <v>87</v>
      </c>
      <c r="B3" s="12">
        <v>6</v>
      </c>
      <c r="C3" s="81" t="s">
        <v>151</v>
      </c>
      <c r="D3" s="81"/>
      <c r="E3" s="81"/>
      <c r="F3" s="81"/>
      <c r="G3" s="81"/>
    </row>
    <row r="4" spans="1:7" ht="12.75">
      <c r="A4" t="s">
        <v>28</v>
      </c>
      <c r="B4" s="2">
        <f>B2*B3</f>
        <v>210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31.5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24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9.17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9.7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14.66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16.03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7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2.94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115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5.56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18.6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10.84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77.2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192.2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17.80000000000001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3.2857142857142856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2.205714285714286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5.491428571428571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64</v>
      </c>
      <c r="C2" s="81"/>
      <c r="D2" s="81"/>
      <c r="E2" s="81"/>
      <c r="F2" s="81"/>
      <c r="G2" s="81"/>
    </row>
    <row r="3" spans="1:7" ht="12.75">
      <c r="A3" t="s">
        <v>87</v>
      </c>
      <c r="B3" s="12">
        <v>2.2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140.8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8.5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37.17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7.6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16.44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16.27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2.4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93.88000000000001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5.94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18.77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11.28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78.19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172.07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-31.269999999999982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1.4668750000000002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1.22171875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2.68859375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950</v>
      </c>
      <c r="C2" s="81"/>
      <c r="D2" s="81"/>
      <c r="E2" s="81"/>
      <c r="F2" s="81"/>
      <c r="G2" s="81"/>
    </row>
    <row r="3" spans="1:7" ht="12.75">
      <c r="A3" t="s">
        <v>87</v>
      </c>
      <c r="B3" s="12">
        <v>0.235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223.25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11.4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11.5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6</v>
      </c>
      <c r="C10" s="81" t="s">
        <v>152</v>
      </c>
      <c r="D10" s="81"/>
      <c r="E10" s="81"/>
      <c r="F10" s="81"/>
      <c r="G10" s="81"/>
    </row>
    <row r="11" spans="1:7" ht="12.75">
      <c r="A11" s="1" t="s">
        <v>12</v>
      </c>
      <c r="B11" s="11">
        <v>26.1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10.3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13.02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14.35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2.47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96.63999999999999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5.11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16.44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9.87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73.62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170.26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52.99000000000001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0.10172631578947366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0.07749473684210527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0.17922105263157895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950</v>
      </c>
      <c r="C2" s="81"/>
      <c r="D2" s="81"/>
      <c r="E2" s="81"/>
      <c r="F2" s="81"/>
      <c r="G2" s="81"/>
    </row>
    <row r="3" spans="1:7" ht="12.75">
      <c r="A3" t="s">
        <v>30</v>
      </c>
      <c r="B3" s="10">
        <v>0.196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186.20000000000002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25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10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15.81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0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15.31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15.66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2.19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85.47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5.49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17.75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76.44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161.91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24.29000000000002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0.08996842105263157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0.08046315789473683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0.1704315789473684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1600</v>
      </c>
      <c r="C2" s="81"/>
      <c r="D2" s="81"/>
      <c r="E2" s="81"/>
      <c r="F2" s="81"/>
      <c r="G2" s="81"/>
    </row>
    <row r="3" spans="1:7" ht="12.75">
      <c r="A3" t="s">
        <v>30</v>
      </c>
      <c r="B3" s="10">
        <v>0.065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104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2.5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21.54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0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14.64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15.28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1.59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62.050000000000004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5.45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17.41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10.55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75.61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137.66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-33.66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0.03878125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0.04725625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0.0860375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50</v>
      </c>
      <c r="C2" s="81"/>
      <c r="D2" s="81"/>
      <c r="E2" s="81"/>
      <c r="F2" s="81"/>
      <c r="G2" s="81"/>
    </row>
    <row r="3" spans="1:7" ht="12.75">
      <c r="A3" t="s">
        <v>88</v>
      </c>
      <c r="B3" s="10">
        <v>4.83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241.5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9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16.8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9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58.97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12.8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11.93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13.54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3.62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141.66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5.07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15.37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8.78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71.42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213.07999999999998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28.420000000000016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2.8331999999999997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1.4284000000000001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4.2616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8"/>
      <c r="B1" s="49" t="s">
        <v>65</v>
      </c>
      <c r="C1" s="49" t="s">
        <v>67</v>
      </c>
      <c r="D1" s="49" t="s">
        <v>126</v>
      </c>
      <c r="E1" s="68" t="s">
        <v>75</v>
      </c>
      <c r="F1" s="49" t="s">
        <v>79</v>
      </c>
      <c r="G1" s="49" t="s">
        <v>80</v>
      </c>
      <c r="H1" s="50" t="s">
        <v>70</v>
      </c>
    </row>
    <row r="2" spans="1:8" ht="12.75">
      <c r="A2" s="51" t="s">
        <v>64</v>
      </c>
      <c r="B2" s="15" t="s">
        <v>66</v>
      </c>
      <c r="C2" s="15" t="s">
        <v>68</v>
      </c>
      <c r="D2" s="42" t="s">
        <v>127</v>
      </c>
      <c r="E2" s="69" t="s">
        <v>76</v>
      </c>
      <c r="F2" s="15" t="s">
        <v>76</v>
      </c>
      <c r="G2" s="15" t="s">
        <v>76</v>
      </c>
      <c r="H2" s="52" t="s">
        <v>69</v>
      </c>
    </row>
    <row r="3" spans="1:8" ht="12.75">
      <c r="A3" s="53" t="s">
        <v>51</v>
      </c>
      <c r="B3" s="43">
        <f>HRSW!B4</f>
        <v>220</v>
      </c>
      <c r="C3" s="43">
        <f>HRSW!B18</f>
        <v>129.29</v>
      </c>
      <c r="D3" s="16">
        <f>B3-C3</f>
        <v>90.71000000000001</v>
      </c>
      <c r="E3" s="18">
        <v>800</v>
      </c>
      <c r="F3" s="19">
        <f aca="true" t="shared" si="0" ref="F3:F18">B3*E3</f>
        <v>176000</v>
      </c>
      <c r="G3" s="19">
        <f aca="true" t="shared" si="1" ref="G3:G18">E3*C3</f>
        <v>103432</v>
      </c>
      <c r="H3" s="30">
        <f>F3-G3</f>
        <v>72568</v>
      </c>
    </row>
    <row r="4" spans="1:8" ht="12.75">
      <c r="A4" s="53" t="s">
        <v>52</v>
      </c>
      <c r="B4" s="43">
        <f>Durum!B4</f>
        <v>243.75</v>
      </c>
      <c r="C4" s="43">
        <f>Durum!B18</f>
        <v>128.81</v>
      </c>
      <c r="D4" s="16">
        <f aca="true" t="shared" si="2" ref="D4:D18">B4-C4</f>
        <v>114.94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3" t="s">
        <v>53</v>
      </c>
      <c r="B5" s="43">
        <f>Barley!B4</f>
        <v>200.01000000000002</v>
      </c>
      <c r="C5" s="43">
        <f>Barley!B18</f>
        <v>111.94999999999999</v>
      </c>
      <c r="D5" s="16">
        <f t="shared" si="2"/>
        <v>88.06000000000003</v>
      </c>
      <c r="E5" s="18">
        <v>500</v>
      </c>
      <c r="F5" s="19">
        <f t="shared" si="0"/>
        <v>100005.00000000001</v>
      </c>
      <c r="G5" s="19">
        <f t="shared" si="1"/>
        <v>55974.99999999999</v>
      </c>
      <c r="H5" s="30">
        <f t="shared" si="3"/>
        <v>44030.00000000002</v>
      </c>
    </row>
    <row r="6" spans="1:8" ht="12.75">
      <c r="A6" s="53" t="s">
        <v>26</v>
      </c>
      <c r="B6" s="43">
        <f>Corn!B4</f>
        <v>326.89</v>
      </c>
      <c r="C6" s="43">
        <f>Corn!B18</f>
        <v>235.27</v>
      </c>
      <c r="D6" s="16">
        <f t="shared" si="2"/>
        <v>91.61999999999998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3" t="s">
        <v>25</v>
      </c>
      <c r="B7" s="43">
        <f>Soyb!B4</f>
        <v>226.98000000000002</v>
      </c>
      <c r="C7" s="43">
        <f>Soyb!B18</f>
        <v>134.84</v>
      </c>
      <c r="D7" s="16">
        <f t="shared" si="2"/>
        <v>92.14000000000001</v>
      </c>
      <c r="E7" s="18">
        <v>500</v>
      </c>
      <c r="F7" s="19">
        <f t="shared" si="0"/>
        <v>113490.00000000001</v>
      </c>
      <c r="G7" s="19">
        <f t="shared" si="1"/>
        <v>67420</v>
      </c>
      <c r="H7" s="30">
        <f t="shared" si="3"/>
        <v>46070.000000000015</v>
      </c>
    </row>
    <row r="8" spans="1:8" ht="12.75">
      <c r="A8" s="53" t="s">
        <v>85</v>
      </c>
      <c r="B8" s="43">
        <f>Drybean!B4</f>
        <v>366.6</v>
      </c>
      <c r="C8" s="43">
        <f>Drybean!B18</f>
        <v>201.15</v>
      </c>
      <c r="D8" s="16">
        <f t="shared" si="2"/>
        <v>165.45000000000002</v>
      </c>
      <c r="E8" s="18">
        <v>200</v>
      </c>
      <c r="F8" s="19">
        <f t="shared" si="0"/>
        <v>73320</v>
      </c>
      <c r="G8" s="19">
        <f t="shared" si="1"/>
        <v>40230</v>
      </c>
      <c r="H8" s="30">
        <f t="shared" si="3"/>
        <v>33090</v>
      </c>
    </row>
    <row r="9" spans="1:8" ht="12.75">
      <c r="A9" s="53" t="s">
        <v>54</v>
      </c>
      <c r="B9" s="43">
        <f>Oil_SF!B4</f>
        <v>226.3</v>
      </c>
      <c r="C9" s="43">
        <f>Oil_SF!B18</f>
        <v>141</v>
      </c>
      <c r="D9" s="16">
        <f t="shared" si="2"/>
        <v>85.30000000000001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55</v>
      </c>
      <c r="B10" s="43">
        <f>Conf_SF!B4</f>
        <v>291.25</v>
      </c>
      <c r="C10" s="43">
        <f>Conf_SF!B18</f>
        <v>165.14</v>
      </c>
      <c r="D10" s="16">
        <f t="shared" si="2"/>
        <v>126.11000000000001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56</v>
      </c>
      <c r="B11" s="43">
        <f>Canola!B4</f>
        <v>257.04</v>
      </c>
      <c r="C11" s="43">
        <f>Canola!B18</f>
        <v>155.34</v>
      </c>
      <c r="D11" s="16">
        <f t="shared" si="2"/>
        <v>101.70000000000002</v>
      </c>
      <c r="E11" s="18">
        <v>200</v>
      </c>
      <c r="F11" s="19">
        <f t="shared" si="0"/>
        <v>51408.00000000001</v>
      </c>
      <c r="G11" s="19">
        <f t="shared" si="1"/>
        <v>31068</v>
      </c>
      <c r="H11" s="30">
        <f t="shared" si="3"/>
        <v>20340.000000000007</v>
      </c>
    </row>
    <row r="12" spans="1:8" ht="12.75">
      <c r="A12" s="53" t="s">
        <v>57</v>
      </c>
      <c r="B12" s="43">
        <f>Flax!B4</f>
        <v>178.92</v>
      </c>
      <c r="C12" s="43">
        <f>Flax!B18</f>
        <v>91.61</v>
      </c>
      <c r="D12" s="16">
        <f t="shared" si="2"/>
        <v>87.30999999999999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3" t="s">
        <v>60</v>
      </c>
      <c r="B13" s="43">
        <f>Peas!B4</f>
        <v>210</v>
      </c>
      <c r="C13" s="43">
        <f>Peas!B18</f>
        <v>115</v>
      </c>
      <c r="D13" s="16">
        <f t="shared" si="2"/>
        <v>95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3" t="s">
        <v>61</v>
      </c>
      <c r="B14" s="43">
        <f>Oats!B4</f>
        <v>140.8</v>
      </c>
      <c r="C14" s="43">
        <f>Oats!B18</f>
        <v>93.88000000000001</v>
      </c>
      <c r="D14" s="16">
        <f t="shared" si="2"/>
        <v>46.92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58</v>
      </c>
      <c r="B15" s="43">
        <f>Mustard!B4</f>
        <v>223.25</v>
      </c>
      <c r="C15" s="43">
        <f>Mustard!B18</f>
        <v>96.63999999999999</v>
      </c>
      <c r="D15" s="16">
        <f t="shared" si="2"/>
        <v>126.61000000000001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59</v>
      </c>
      <c r="B16" s="43">
        <f>Buckwht!B4</f>
        <v>186.20000000000002</v>
      </c>
      <c r="C16" s="43">
        <f>Buckwht!B18</f>
        <v>85.47</v>
      </c>
      <c r="D16" s="16">
        <f t="shared" si="2"/>
        <v>100.73000000000002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62</v>
      </c>
      <c r="B17" s="43">
        <f>Millet!B4</f>
        <v>104</v>
      </c>
      <c r="C17" s="43">
        <f>Millet!B18</f>
        <v>62.050000000000004</v>
      </c>
      <c r="D17" s="16">
        <f t="shared" si="2"/>
        <v>41.949999999999996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3" t="s">
        <v>63</v>
      </c>
      <c r="B18" s="43">
        <f>'Wint.Wht'!B4</f>
        <v>241.5</v>
      </c>
      <c r="C18" s="43">
        <f>'Wint.Wht'!B18</f>
        <v>141.66</v>
      </c>
      <c r="D18" s="44">
        <f t="shared" si="2"/>
        <v>99.84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81</v>
      </c>
      <c r="B19" s="14"/>
      <c r="C19" s="14"/>
      <c r="D19" s="14"/>
      <c r="E19" s="20">
        <f>SUM(E3:E18)</f>
        <v>2200</v>
      </c>
      <c r="F19" s="20">
        <f>SUM(F3:F18)</f>
        <v>514223</v>
      </c>
      <c r="G19" s="20">
        <f>SUM(G3:G18)</f>
        <v>298125</v>
      </c>
      <c r="H19" s="34">
        <f>SUM(H3:H18)</f>
        <v>216098.00000000006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75" t="s">
        <v>50</v>
      </c>
      <c r="D21" s="75"/>
      <c r="E21" s="75"/>
      <c r="F21" s="4"/>
      <c r="G21" s="4"/>
      <c r="H21" s="4"/>
    </row>
    <row r="22" spans="1:8" ht="12.75">
      <c r="A22" s="67" t="s">
        <v>77</v>
      </c>
      <c r="B22" s="66"/>
      <c r="C22" s="66"/>
      <c r="D22" s="64"/>
      <c r="E22" s="66" t="s">
        <v>78</v>
      </c>
      <c r="F22" s="66"/>
      <c r="G22" s="66"/>
      <c r="H22" s="65"/>
    </row>
    <row r="23" spans="1:8" ht="12.75">
      <c r="A23" s="53" t="s">
        <v>86</v>
      </c>
      <c r="B23" s="4"/>
      <c r="C23" s="19">
        <f>F19</f>
        <v>514223</v>
      </c>
      <c r="D23" s="4"/>
      <c r="E23" s="4" t="s">
        <v>72</v>
      </c>
      <c r="F23" s="4"/>
      <c r="G23" s="19">
        <f>G19</f>
        <v>298125</v>
      </c>
      <c r="H23" s="55"/>
    </row>
    <row r="24" spans="1:8" ht="12.75">
      <c r="A24" s="76" t="s">
        <v>82</v>
      </c>
      <c r="B24" s="77"/>
      <c r="C24" s="18">
        <v>25300</v>
      </c>
      <c r="D24" s="59" t="s">
        <v>74</v>
      </c>
      <c r="E24" s="77" t="s">
        <v>128</v>
      </c>
      <c r="F24" s="77"/>
      <c r="G24" s="18">
        <v>39900</v>
      </c>
      <c r="H24" s="60" t="s">
        <v>74</v>
      </c>
    </row>
    <row r="25" spans="1:11" ht="12.75">
      <c r="A25" s="78"/>
      <c r="B25" s="79"/>
      <c r="C25" s="18">
        <v>0</v>
      </c>
      <c r="D25" s="4"/>
      <c r="E25" s="77" t="s">
        <v>71</v>
      </c>
      <c r="F25" s="77"/>
      <c r="G25" s="18">
        <v>92840</v>
      </c>
      <c r="H25" s="57"/>
      <c r="K25" s="61"/>
    </row>
    <row r="26" spans="1:8" ht="12.75">
      <c r="A26" s="78"/>
      <c r="B26" s="79"/>
      <c r="C26" s="18">
        <v>0</v>
      </c>
      <c r="D26" s="4"/>
      <c r="E26" s="77" t="s">
        <v>129</v>
      </c>
      <c r="F26" s="77"/>
      <c r="G26" s="18">
        <v>0</v>
      </c>
      <c r="H26" s="57"/>
    </row>
    <row r="27" spans="1:8" ht="12.75">
      <c r="A27" s="78"/>
      <c r="B27" s="79"/>
      <c r="C27" s="18">
        <v>0</v>
      </c>
      <c r="D27" s="4"/>
      <c r="E27" s="77" t="s">
        <v>73</v>
      </c>
      <c r="F27" s="77"/>
      <c r="G27" s="18">
        <v>0</v>
      </c>
      <c r="H27" s="57"/>
    </row>
    <row r="28" spans="1:8" ht="12.75">
      <c r="A28" s="78"/>
      <c r="B28" s="79"/>
      <c r="C28" s="18">
        <v>0</v>
      </c>
      <c r="D28" s="4"/>
      <c r="E28" s="79"/>
      <c r="F28" s="79"/>
      <c r="G28" s="18">
        <v>0</v>
      </c>
      <c r="H28" s="57"/>
    </row>
    <row r="29" spans="1:8" ht="12.75">
      <c r="A29" s="78"/>
      <c r="B29" s="79"/>
      <c r="C29" s="18">
        <v>0</v>
      </c>
      <c r="D29" s="4"/>
      <c r="E29" s="79"/>
      <c r="F29" s="79"/>
      <c r="G29" s="18">
        <v>0</v>
      </c>
      <c r="H29" s="57"/>
    </row>
    <row r="30" spans="1:8" ht="12.75">
      <c r="A30" s="78" t="s">
        <v>84</v>
      </c>
      <c r="B30" s="79"/>
      <c r="C30" s="22">
        <v>0</v>
      </c>
      <c r="D30" s="56"/>
      <c r="E30" s="79" t="s">
        <v>83</v>
      </c>
      <c r="F30" s="79"/>
      <c r="G30" s="22">
        <v>10500</v>
      </c>
      <c r="H30" s="57"/>
    </row>
    <row r="31" spans="1:8" ht="12.75">
      <c r="A31" s="53" t="s">
        <v>70</v>
      </c>
      <c r="B31" s="4"/>
      <c r="C31" s="19">
        <f>SUM(C23:C30)</f>
        <v>539523</v>
      </c>
      <c r="D31" s="4"/>
      <c r="E31" s="4" t="s">
        <v>70</v>
      </c>
      <c r="F31" s="4"/>
      <c r="G31" s="19">
        <f>SUM(G23:G30)</f>
        <v>441365</v>
      </c>
      <c r="H31" s="55"/>
    </row>
    <row r="32" spans="1:8" ht="12.75">
      <c r="A32" s="58" t="s">
        <v>130</v>
      </c>
      <c r="B32" s="3"/>
      <c r="C32" s="3"/>
      <c r="D32" s="3"/>
      <c r="E32" s="3"/>
      <c r="F32" s="3"/>
      <c r="G32" s="62">
        <f>C31-G31</f>
        <v>98158</v>
      </c>
      <c r="H32" s="54"/>
    </row>
    <row r="33" ht="12.75">
      <c r="G33" s="6"/>
    </row>
    <row r="34" spans="1:8" ht="12.75">
      <c r="A34" s="47" t="s">
        <v>153</v>
      </c>
      <c r="B34" s="84"/>
      <c r="C34" s="84"/>
      <c r="D34" s="84"/>
      <c r="E34" s="84"/>
      <c r="F34" s="63" t="s">
        <v>141</v>
      </c>
      <c r="G34" s="85"/>
      <c r="H34" s="85"/>
    </row>
    <row r="35" spans="3:6" ht="12.75">
      <c r="C35" s="45"/>
      <c r="D35" s="45"/>
      <c r="E35" s="45"/>
      <c r="F35" s="45"/>
    </row>
    <row r="36" spans="1:12" ht="12.75">
      <c r="A36" t="s">
        <v>31</v>
      </c>
      <c r="B36" s="80" t="s">
        <v>142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2:12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2:1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40" ht="12.75">
      <c r="A40" t="s">
        <v>131</v>
      </c>
    </row>
    <row r="41" spans="1:12" ht="12.75">
      <c r="A41" s="25" t="s">
        <v>89</v>
      </c>
      <c r="B41" s="26" t="s">
        <v>90</v>
      </c>
      <c r="C41" s="26" t="s">
        <v>91</v>
      </c>
      <c r="D41" s="26" t="s">
        <v>92</v>
      </c>
      <c r="E41" s="26" t="s">
        <v>93</v>
      </c>
      <c r="F41" s="26" t="s">
        <v>94</v>
      </c>
      <c r="G41" s="26" t="s">
        <v>95</v>
      </c>
      <c r="H41" s="26" t="s">
        <v>96</v>
      </c>
      <c r="I41" s="26" t="s">
        <v>97</v>
      </c>
      <c r="J41" s="26" t="s">
        <v>98</v>
      </c>
      <c r="K41" s="26" t="s">
        <v>99</v>
      </c>
      <c r="L41" s="27" t="s">
        <v>100</v>
      </c>
    </row>
    <row r="42" spans="1:12" ht="12.75">
      <c r="A42" s="4" t="s">
        <v>51</v>
      </c>
      <c r="B42" s="28">
        <f>$E3*HRSW!$B7</f>
        <v>11760</v>
      </c>
      <c r="C42" s="28">
        <f>$E3*HRSW!$B8</f>
        <v>14160</v>
      </c>
      <c r="D42" s="28">
        <f>$E3*HRSW!$B9</f>
        <v>4400</v>
      </c>
      <c r="E42" s="28">
        <f>$E3*HRSW!$B10</f>
        <v>0</v>
      </c>
      <c r="F42" s="28">
        <f>$E3*HRSW!$B11</f>
        <v>36104</v>
      </c>
      <c r="G42" s="28">
        <f>$E3*HRSW!$B12</f>
        <v>10240</v>
      </c>
      <c r="H42" s="28">
        <f>$E3*HRSW!$B13</f>
        <v>11152</v>
      </c>
      <c r="I42" s="28">
        <f>$E3*HRSW!$B14</f>
        <v>11768</v>
      </c>
      <c r="J42" s="28">
        <f>$E3*HRSW!$B15</f>
        <v>0</v>
      </c>
      <c r="K42" s="28">
        <f>$E3*HRSW!$B16</f>
        <v>1200</v>
      </c>
      <c r="L42" s="29">
        <f>$E3*HRSW!$B17</f>
        <v>2648</v>
      </c>
    </row>
    <row r="43" spans="1:12" ht="12.75">
      <c r="A43" s="4" t="s">
        <v>52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53</v>
      </c>
      <c r="B44" s="19">
        <f>$E5*Barley!$B7</f>
        <v>6600</v>
      </c>
      <c r="C44" s="19">
        <f>$E5*Barley!$B8</f>
        <v>7350</v>
      </c>
      <c r="D44" s="19">
        <f>$E5*Barley!$B9</f>
        <v>750</v>
      </c>
      <c r="E44" s="19">
        <f>$E5*Barley!$B10</f>
        <v>0</v>
      </c>
      <c r="F44" s="19">
        <f>$E5*Barley!$B11</f>
        <v>20410</v>
      </c>
      <c r="G44" s="19">
        <f>$E5*Barley!$B12</f>
        <v>2550</v>
      </c>
      <c r="H44" s="19">
        <f>$E5*Barley!$B13</f>
        <v>8080</v>
      </c>
      <c r="I44" s="19">
        <f>$E5*Barley!$B14</f>
        <v>8055</v>
      </c>
      <c r="J44" s="19">
        <f>$E5*Barley!$B15</f>
        <v>0</v>
      </c>
      <c r="K44" s="19">
        <f>$E5*Barley!$B16</f>
        <v>750</v>
      </c>
      <c r="L44" s="30">
        <f>$E5*Barley!$B17</f>
        <v>1430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24935</v>
      </c>
      <c r="C46" s="19">
        <f>$E7*Soyb!$B8</f>
        <v>7000</v>
      </c>
      <c r="D46" s="19">
        <f>$E7*Soyb!$B9</f>
        <v>0</v>
      </c>
      <c r="E46" s="19">
        <f>$E7*Soyb!$B10</f>
        <v>4000</v>
      </c>
      <c r="F46" s="19">
        <f>$E7*Soyb!$B11</f>
        <v>3840</v>
      </c>
      <c r="G46" s="19">
        <f>$E7*Soyb!$B12</f>
        <v>8000</v>
      </c>
      <c r="H46" s="19">
        <f>$E7*Soyb!$B13</f>
        <v>7090</v>
      </c>
      <c r="I46" s="19">
        <f>$E7*Soyb!$B14</f>
        <v>7830</v>
      </c>
      <c r="J46" s="19">
        <f>$E7*Soyb!$B15</f>
        <v>0</v>
      </c>
      <c r="K46" s="19">
        <f>$E7*Soyb!$B16</f>
        <v>3000</v>
      </c>
      <c r="L46" s="30">
        <f>$E7*Soyb!$B17</f>
        <v>1725</v>
      </c>
    </row>
    <row r="47" spans="1:12" ht="12.75">
      <c r="A47" s="4" t="s">
        <v>85</v>
      </c>
      <c r="B47" s="19">
        <f>$E8*Drybean!$B7</f>
        <v>8400</v>
      </c>
      <c r="C47" s="19">
        <f>$E8*Drybean!$B8</f>
        <v>7100</v>
      </c>
      <c r="D47" s="19">
        <f>$E8*Drybean!$B9</f>
        <v>3600</v>
      </c>
      <c r="E47" s="19">
        <f>$E8*Drybean!$B10</f>
        <v>0</v>
      </c>
      <c r="F47" s="19">
        <f>$E8*Drybean!$B11</f>
        <v>6148</v>
      </c>
      <c r="G47" s="19">
        <f>$E8*Drybean!$B12</f>
        <v>6320</v>
      </c>
      <c r="H47" s="19">
        <f>$E8*Drybean!$B13</f>
        <v>3332</v>
      </c>
      <c r="I47" s="19">
        <f>$E8*Drybean!$B14</f>
        <v>3500</v>
      </c>
      <c r="J47" s="19">
        <f>$E8*Drybean!$B15</f>
        <v>0</v>
      </c>
      <c r="K47" s="19">
        <f>$E8*Drybean!$B16</f>
        <v>800</v>
      </c>
      <c r="L47" s="30">
        <f>$E8*Drybean!$B17</f>
        <v>1030</v>
      </c>
    </row>
    <row r="48" spans="1:12" ht="12.75">
      <c r="A48" s="4" t="s">
        <v>54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55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56</v>
      </c>
      <c r="B50" s="19">
        <f>$E11*Canola!$B7</f>
        <v>8000</v>
      </c>
      <c r="C50" s="19">
        <f>$E11*Canola!$B8</f>
        <v>2800</v>
      </c>
      <c r="D50" s="19">
        <f>$E11*Canola!$B9</f>
        <v>0</v>
      </c>
      <c r="E50" s="19">
        <f>$E11*Canola!$B10</f>
        <v>0</v>
      </c>
      <c r="F50" s="19">
        <f>$E11*Canola!$B11</f>
        <v>10654</v>
      </c>
      <c r="G50" s="19">
        <f>$E11*Canola!$B12</f>
        <v>3260</v>
      </c>
      <c r="H50" s="19">
        <f>$E11*Canola!$B13</f>
        <v>2470</v>
      </c>
      <c r="I50" s="19">
        <f>$E11*Canola!$B14</f>
        <v>2790</v>
      </c>
      <c r="J50" s="19">
        <f>$E11*Canola!$B15</f>
        <v>0</v>
      </c>
      <c r="K50" s="19">
        <f>$E11*Canola!$B16</f>
        <v>300</v>
      </c>
      <c r="L50" s="30">
        <f>$E11*Canola!$B17</f>
        <v>794</v>
      </c>
    </row>
    <row r="51" spans="1:12" ht="12.75">
      <c r="A51" s="4" t="s">
        <v>57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60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61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58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59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62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63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81</v>
      </c>
      <c r="B58" s="20">
        <f aca="true" t="shared" si="4" ref="B58:L58">SUM(B42:B57)</f>
        <v>59695</v>
      </c>
      <c r="C58" s="20">
        <f t="shared" si="4"/>
        <v>38410</v>
      </c>
      <c r="D58" s="20">
        <f t="shared" si="4"/>
        <v>8750</v>
      </c>
      <c r="E58" s="20">
        <f t="shared" si="4"/>
        <v>4000</v>
      </c>
      <c r="F58" s="20">
        <f t="shared" si="4"/>
        <v>77156</v>
      </c>
      <c r="G58" s="20">
        <f t="shared" si="4"/>
        <v>30370</v>
      </c>
      <c r="H58" s="20">
        <f t="shared" si="4"/>
        <v>32124</v>
      </c>
      <c r="I58" s="20">
        <f t="shared" si="4"/>
        <v>33943</v>
      </c>
      <c r="J58" s="20">
        <f t="shared" si="4"/>
        <v>0</v>
      </c>
      <c r="K58" s="20">
        <f t="shared" si="4"/>
        <v>6050</v>
      </c>
      <c r="L58" s="34">
        <f t="shared" si="4"/>
        <v>7627</v>
      </c>
    </row>
    <row r="59" spans="1:12" ht="12.75">
      <c r="A59" s="33" t="s">
        <v>101</v>
      </c>
      <c r="B59" s="20"/>
      <c r="C59" s="34"/>
      <c r="D59" s="35">
        <f>SUM(B58:L58)</f>
        <v>298125</v>
      </c>
      <c r="E59" s="21"/>
      <c r="F59" s="21"/>
      <c r="G59" s="21"/>
      <c r="H59" s="21"/>
      <c r="I59" s="21"/>
      <c r="J59" s="21"/>
      <c r="K59" s="21"/>
      <c r="L59" s="21"/>
    </row>
  </sheetData>
  <sheetProtection sheet="1" objects="1" scenarios="1"/>
  <mergeCells count="20">
    <mergeCell ref="B38:L38"/>
    <mergeCell ref="A29:B29"/>
    <mergeCell ref="E29:F29"/>
    <mergeCell ref="A30:B30"/>
    <mergeCell ref="E30:F30"/>
    <mergeCell ref="B34:E34"/>
    <mergeCell ref="G34:H34"/>
    <mergeCell ref="A27:B27"/>
    <mergeCell ref="E27:F27"/>
    <mergeCell ref="A28:B28"/>
    <mergeCell ref="E28:F28"/>
    <mergeCell ref="B36:L36"/>
    <mergeCell ref="B37:L37"/>
    <mergeCell ref="C21:E21"/>
    <mergeCell ref="A24:B24"/>
    <mergeCell ref="E24:F24"/>
    <mergeCell ref="A25:B25"/>
    <mergeCell ref="E25:F25"/>
    <mergeCell ref="A26:B26"/>
    <mergeCell ref="E26:F2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3" t="s">
        <v>0</v>
      </c>
      <c r="C1" s="82" t="s">
        <v>31</v>
      </c>
      <c r="D1" s="82"/>
      <c r="E1" s="82"/>
      <c r="F1" s="82"/>
      <c r="G1" s="82"/>
    </row>
    <row r="2" spans="1:7" ht="12.75">
      <c r="A2" t="s">
        <v>29</v>
      </c>
      <c r="B2" s="9">
        <v>40</v>
      </c>
      <c r="C2" s="81"/>
      <c r="D2" s="81"/>
      <c r="E2" s="81"/>
      <c r="F2" s="81"/>
      <c r="G2" s="81"/>
    </row>
    <row r="3" spans="1:7" ht="12.75">
      <c r="A3" t="s">
        <v>87</v>
      </c>
      <c r="B3" s="10">
        <v>5.5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220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14.7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17.7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5.5</v>
      </c>
      <c r="C9" s="81" t="s">
        <v>143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 t="s">
        <v>154</v>
      </c>
      <c r="D10" s="81"/>
      <c r="E10" s="81"/>
      <c r="F10" s="81"/>
      <c r="G10" s="81"/>
    </row>
    <row r="11" spans="1:7" ht="12.75">
      <c r="A11" s="1" t="s">
        <v>12</v>
      </c>
      <c r="B11" s="11">
        <v>45.13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12.8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13.94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14.71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3.31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129.29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5.27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16.42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9.74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73.63</v>
      </c>
      <c r="C25" s="81"/>
      <c r="D25" s="81"/>
      <c r="E25" s="81"/>
      <c r="F25" s="81"/>
      <c r="G25" s="81"/>
    </row>
    <row r="26" spans="2:7" ht="12.75" customHeight="1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202.92</v>
      </c>
      <c r="C27" s="81"/>
      <c r="D27" s="81"/>
      <c r="E27" s="81"/>
      <c r="F27" s="81"/>
      <c r="G27" s="81"/>
    </row>
    <row r="28" spans="2:7" ht="12.75" customHeight="1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17.080000000000013</v>
      </c>
      <c r="C29" s="81"/>
      <c r="D29" s="81"/>
      <c r="E29" s="81"/>
      <c r="F29" s="81"/>
      <c r="G29" s="81"/>
    </row>
    <row r="30" spans="2:7" ht="12.75" customHeight="1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3.2322499999999996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1.8407499999999999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5.0729999999999995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C8:G8"/>
    <mergeCell ref="C9:G9"/>
    <mergeCell ref="C10:G10"/>
    <mergeCell ref="C11:G11"/>
    <mergeCell ref="C12:G12"/>
    <mergeCell ref="C13:G13"/>
    <mergeCell ref="C2:G2"/>
    <mergeCell ref="C3:G3"/>
    <mergeCell ref="C4:G4"/>
    <mergeCell ref="C5:G5"/>
    <mergeCell ref="C6:G6"/>
    <mergeCell ref="C7:G7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3" t="s">
        <v>0</v>
      </c>
      <c r="C1" s="82" t="s">
        <v>31</v>
      </c>
      <c r="D1" s="82"/>
      <c r="E1" s="82"/>
      <c r="F1" s="82"/>
      <c r="G1" s="82"/>
    </row>
    <row r="2" spans="1:7" ht="12.75">
      <c r="A2" t="s">
        <v>29</v>
      </c>
      <c r="B2" s="9">
        <v>39</v>
      </c>
      <c r="C2" s="81"/>
      <c r="D2" s="81"/>
      <c r="E2" s="81"/>
      <c r="F2" s="81"/>
      <c r="G2" s="81"/>
    </row>
    <row r="3" spans="1:7" ht="12.75">
      <c r="A3" t="s">
        <v>87</v>
      </c>
      <c r="B3" s="10">
        <v>6.25</v>
      </c>
      <c r="C3" s="81" t="s">
        <v>132</v>
      </c>
      <c r="D3" s="81"/>
      <c r="E3" s="81"/>
      <c r="F3" s="81"/>
      <c r="G3" s="81"/>
    </row>
    <row r="4" spans="1:7" ht="12.75">
      <c r="A4" t="s">
        <v>28</v>
      </c>
      <c r="B4">
        <f>B2*B3</f>
        <v>243.75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16.5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17.7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5.5</v>
      </c>
      <c r="C9" s="81" t="s">
        <v>143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 t="s">
        <v>154</v>
      </c>
      <c r="D10" s="81"/>
      <c r="E10" s="81"/>
      <c r="F10" s="81"/>
      <c r="G10" s="81"/>
    </row>
    <row r="11" spans="1:7" ht="12.75">
      <c r="A11" s="1" t="s">
        <v>12</v>
      </c>
      <c r="B11" s="11">
        <v>43.75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12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13.89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14.68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3.29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128.81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5.26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16.38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9.71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73.55000000000001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202.36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41.389999999999986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3.302820512820513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1.885897435897436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5.188717948717949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59</v>
      </c>
      <c r="C2" s="81"/>
      <c r="D2" s="81"/>
      <c r="E2" s="81"/>
      <c r="F2" s="81"/>
      <c r="G2" s="81"/>
    </row>
    <row r="3" spans="1:7" ht="12.75">
      <c r="A3" t="s">
        <v>87</v>
      </c>
      <c r="B3" s="10">
        <v>3.39</v>
      </c>
      <c r="C3" s="81" t="s">
        <v>144</v>
      </c>
      <c r="D3" s="81"/>
      <c r="E3" s="81"/>
      <c r="F3" s="81"/>
      <c r="G3" s="81"/>
    </row>
    <row r="4" spans="1:7" ht="12.75">
      <c r="A4" t="s">
        <v>28</v>
      </c>
      <c r="B4" s="2">
        <f>B2*B3</f>
        <v>200.01000000000002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13.2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14.7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1.5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40.82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5.1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16.16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16.11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2.86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111.94999999999999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5.87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18.56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11.17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77.80000000000001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189.75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10.26000000000002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1.8974576271186439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1.3186440677966103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3.2161016949152543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97</v>
      </c>
      <c r="C2" s="81"/>
      <c r="D2" s="81"/>
      <c r="E2" s="81"/>
      <c r="F2" s="81"/>
      <c r="G2" s="81"/>
    </row>
    <row r="3" spans="1:7" ht="12.75">
      <c r="A3" t="s">
        <v>87</v>
      </c>
      <c r="B3" s="10">
        <v>3.37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326.89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68.15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58.84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28.2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20.59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18.57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19.4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6.02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235.27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7.28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25.52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14.93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89.93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325.20000000000005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1.6899999999999409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2.4254639175257733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0.9271134020618558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3.3525773195876294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26</v>
      </c>
      <c r="C2" s="81"/>
      <c r="D2" s="81"/>
      <c r="E2" s="81"/>
      <c r="F2" s="81"/>
      <c r="G2" s="81"/>
    </row>
    <row r="3" spans="1:7" ht="12.75">
      <c r="A3" t="s">
        <v>87</v>
      </c>
      <c r="B3" s="10">
        <v>8.73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226.98000000000002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49.87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8</v>
      </c>
      <c r="C10" s="81" t="s">
        <v>145</v>
      </c>
      <c r="D10" s="81"/>
      <c r="E10" s="81"/>
      <c r="F10" s="81"/>
      <c r="G10" s="81"/>
    </row>
    <row r="11" spans="1:7" ht="12.75">
      <c r="A11" s="1" t="s">
        <v>12</v>
      </c>
      <c r="B11" s="11">
        <v>7.68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16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14.18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15.66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3.45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134.84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5.4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17.48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10.57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75.65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210.49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16.49000000000001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5.186153846153847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2.909615384615385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8.095769230769232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1410</v>
      </c>
      <c r="C2" s="81"/>
      <c r="D2" s="81"/>
      <c r="E2" s="81"/>
      <c r="F2" s="81"/>
      <c r="G2" s="81"/>
    </row>
    <row r="3" spans="1:7" ht="12.75">
      <c r="A3" t="s">
        <v>30</v>
      </c>
      <c r="B3" s="10">
        <v>0.26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366.6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42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35.5</v>
      </c>
      <c r="C8" s="81" t="s">
        <v>146</v>
      </c>
      <c r="D8" s="81"/>
      <c r="E8" s="81"/>
      <c r="F8" s="81"/>
      <c r="G8" s="81"/>
    </row>
    <row r="9" spans="1:7" ht="12.75">
      <c r="A9" s="1" t="s">
        <v>24</v>
      </c>
      <c r="B9" s="11">
        <v>18</v>
      </c>
      <c r="C9" s="81" t="s">
        <v>147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30.74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31.6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16.66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17.5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4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5.15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201.15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6.02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21.48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12.7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82.4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283.55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83.05000000000001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0.1426595744680851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0.058439716312056744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0.20109929078014185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1460</v>
      </c>
      <c r="C2" s="81"/>
      <c r="D2" s="81"/>
      <c r="E2" s="81"/>
      <c r="F2" s="81"/>
      <c r="G2" s="81"/>
    </row>
    <row r="3" spans="1:7" ht="12.75">
      <c r="A3" t="s">
        <v>87</v>
      </c>
      <c r="B3" s="10">
        <v>0.155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226.3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25.74</v>
      </c>
      <c r="C7" s="86" t="s">
        <v>155</v>
      </c>
      <c r="D7" s="81"/>
      <c r="E7" s="81"/>
      <c r="F7" s="81"/>
      <c r="G7" s="81"/>
    </row>
    <row r="8" spans="1:7" ht="12.75">
      <c r="A8" s="1" t="s">
        <v>9</v>
      </c>
      <c r="B8" s="11">
        <v>23.5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6</v>
      </c>
      <c r="C10" s="81" t="s">
        <v>148</v>
      </c>
      <c r="D10" s="81"/>
      <c r="E10" s="81"/>
      <c r="F10" s="81"/>
      <c r="G10" s="81"/>
    </row>
    <row r="11" spans="1:7" ht="12.75">
      <c r="A11" s="1" t="s">
        <v>12</v>
      </c>
      <c r="B11" s="11">
        <v>30.63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10.9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15.64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14.56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2.92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7.5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3.61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141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5.79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18.31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11.31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42.2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77.61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218.61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7.689999999999998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4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0.09657534246575343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0.05315753424657534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0.14973287671232877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2009-12-11T22:13:50Z</cp:lastPrinted>
  <dcterms:created xsi:type="dcterms:W3CDTF">2005-01-10T15:34:54Z</dcterms:created>
  <dcterms:modified xsi:type="dcterms:W3CDTF">2009-12-11T22:20:45Z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