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Mustard" sheetId="14" r:id="rId14"/>
    <sheet name="Buckwht" sheetId="15" r:id="rId15"/>
    <sheet name="Millet" sheetId="16" r:id="rId16"/>
    <sheet name="Wint.Wht" sheetId="17" r:id="rId17"/>
  </sheets>
  <definedNames/>
  <calcPr fullCalcOnLoad="1"/>
</workbook>
</file>

<file path=xl/sharedStrings.xml><?xml version="1.0" encoding="utf-8"?>
<sst xmlns="http://schemas.openxmlformats.org/spreadsheetml/2006/main" count="565" uniqueCount="93">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</sst>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65</v>
      </c>
      <c r="C1" s="26" t="s">
        <v>67</v>
      </c>
      <c r="D1" s="27" t="s">
        <v>75</v>
      </c>
      <c r="E1" s="26" t="s">
        <v>80</v>
      </c>
      <c r="F1" s="26" t="s">
        <v>81</v>
      </c>
      <c r="G1" s="26" t="s">
        <v>70</v>
      </c>
    </row>
    <row r="2" spans="1:7" ht="12.75">
      <c r="A2" s="16" t="s">
        <v>64</v>
      </c>
      <c r="B2" s="16" t="s">
        <v>66</v>
      </c>
      <c r="C2" s="16" t="s">
        <v>68</v>
      </c>
      <c r="D2" s="17" t="s">
        <v>76</v>
      </c>
      <c r="E2" s="16" t="s">
        <v>76</v>
      </c>
      <c r="F2" s="16" t="s">
        <v>76</v>
      </c>
      <c r="G2" s="16" t="s">
        <v>69</v>
      </c>
    </row>
    <row r="3" spans="1:7" ht="12.75">
      <c r="A3" s="4" t="s">
        <v>51</v>
      </c>
      <c r="B3" s="24">
        <f>HRSW!B4</f>
        <v>127.08</v>
      </c>
      <c r="C3" s="24">
        <f>HRSW!B18</f>
        <v>87.92</v>
      </c>
      <c r="D3" s="28">
        <v>1000</v>
      </c>
      <c r="E3" s="29">
        <f>B3*D3</f>
        <v>127080</v>
      </c>
      <c r="F3" s="29">
        <f>D3*C3</f>
        <v>87920</v>
      </c>
      <c r="G3" s="29">
        <f>E3-F3</f>
        <v>39160</v>
      </c>
    </row>
    <row r="4" spans="1:7" ht="12.75">
      <c r="A4" s="4" t="s">
        <v>52</v>
      </c>
      <c r="B4" s="24">
        <f>Durum!B4</f>
        <v>102.36999999999999</v>
      </c>
      <c r="C4" s="24">
        <f>Durum!B18</f>
        <v>78.77</v>
      </c>
      <c r="D4" s="28">
        <v>0</v>
      </c>
      <c r="E4" s="29">
        <f aca="true" t="shared" si="0" ref="E4:E18">B4*D4</f>
        <v>0</v>
      </c>
      <c r="F4" s="29">
        <f aca="true" t="shared" si="1" ref="F4:F18">D4*C4</f>
        <v>0</v>
      </c>
      <c r="G4" s="29">
        <f aca="true" t="shared" si="2" ref="G4:G18">E4-F4</f>
        <v>0</v>
      </c>
    </row>
    <row r="5" spans="1:7" ht="12.75">
      <c r="A5" s="4" t="s">
        <v>53</v>
      </c>
      <c r="B5" s="24">
        <f>Barley!B4</f>
        <v>119.9</v>
      </c>
      <c r="C5" s="24">
        <f>Barley!B18</f>
        <v>81.22</v>
      </c>
      <c r="D5" s="28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2.75">
      <c r="A6" s="4" t="s">
        <v>26</v>
      </c>
      <c r="B6" s="24">
        <f>Corn!B4</f>
        <v>166.53</v>
      </c>
      <c r="C6" s="24">
        <f>Corn!B18</f>
        <v>147.98999999999998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138.32</v>
      </c>
      <c r="C7" s="24">
        <f>Soyb!B18</f>
        <v>79.41999999999999</v>
      </c>
      <c r="D7" s="28">
        <v>400</v>
      </c>
      <c r="E7" s="29">
        <f t="shared" si="0"/>
        <v>55328</v>
      </c>
      <c r="F7" s="29">
        <f t="shared" si="1"/>
        <v>31767.999999999996</v>
      </c>
      <c r="G7" s="29">
        <f t="shared" si="2"/>
        <v>23560.000000000004</v>
      </c>
    </row>
    <row r="8" spans="1:7" ht="12.75">
      <c r="A8" s="4" t="s">
        <v>88</v>
      </c>
      <c r="B8" s="24">
        <f>Drybean!B4</f>
        <v>221.65</v>
      </c>
      <c r="C8" s="24">
        <f>Drybean!B18</f>
        <v>128.37</v>
      </c>
      <c r="D8" s="28">
        <v>300</v>
      </c>
      <c r="E8" s="29">
        <f t="shared" si="0"/>
        <v>66495</v>
      </c>
      <c r="F8" s="29">
        <f t="shared" si="1"/>
        <v>38511</v>
      </c>
      <c r="G8" s="29">
        <f t="shared" si="2"/>
        <v>27984</v>
      </c>
    </row>
    <row r="9" spans="1:7" ht="12.75">
      <c r="A9" s="4" t="s">
        <v>54</v>
      </c>
      <c r="B9" s="24">
        <f>Oil_SF!B4</f>
        <v>156.18</v>
      </c>
      <c r="C9" s="24">
        <f>Oil_SF!B18</f>
        <v>97.52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55</v>
      </c>
      <c r="B10" s="24">
        <f>Conf_SF!B4</f>
        <v>183.92</v>
      </c>
      <c r="C10" s="24">
        <f>Conf_SF!B18</f>
        <v>115.45</v>
      </c>
      <c r="D10" s="28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2.75">
      <c r="A11" s="4" t="s">
        <v>56</v>
      </c>
      <c r="B11" s="24">
        <f>Canola!B4</f>
        <v>146</v>
      </c>
      <c r="C11" s="24">
        <f>Canola!B18</f>
        <v>114.03999999999999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57</v>
      </c>
      <c r="B12" s="24">
        <f>Flax!B4</f>
        <v>125.80999999999999</v>
      </c>
      <c r="C12" s="24">
        <f>Flax!B18</f>
        <v>68.71000000000001</v>
      </c>
      <c r="D12" s="28">
        <v>300</v>
      </c>
      <c r="E12" s="29">
        <f t="shared" si="0"/>
        <v>37743</v>
      </c>
      <c r="F12" s="29">
        <f t="shared" si="1"/>
        <v>20613.000000000004</v>
      </c>
      <c r="G12" s="29">
        <f t="shared" si="2"/>
        <v>17129.999999999996</v>
      </c>
    </row>
    <row r="13" spans="1:7" ht="12.75">
      <c r="A13" s="4" t="s">
        <v>60</v>
      </c>
      <c r="B13" s="24">
        <f>Peas!B4</f>
        <v>126</v>
      </c>
      <c r="C13" s="24">
        <f>Peas!B18</f>
        <v>76.66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4" t="s">
        <v>61</v>
      </c>
      <c r="B14" s="24">
        <f>Oats!B4</f>
        <v>88.19999999999999</v>
      </c>
      <c r="C14" s="24">
        <f>Oats!B18</f>
        <v>69.79999999999998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58</v>
      </c>
      <c r="B15" s="24">
        <f>Mustard!B4</f>
        <v>123.5</v>
      </c>
      <c r="C15" s="24">
        <f>Mustard!B18</f>
        <v>56.73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59</v>
      </c>
      <c r="B16" s="24">
        <f>Buckwht!B4</f>
        <v>110.2</v>
      </c>
      <c r="C16" s="24">
        <f>Buckwht!B18</f>
        <v>50.15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4" t="s">
        <v>62</v>
      </c>
      <c r="B17" s="24">
        <f>Millet!B4</f>
        <v>104</v>
      </c>
      <c r="C17" s="24">
        <f>Millet!B18</f>
        <v>46.40999999999999</v>
      </c>
      <c r="D17" s="28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2.75">
      <c r="A18" s="4" t="s">
        <v>63</v>
      </c>
      <c r="B18" s="24">
        <f>'Wint.Wht'!B4</f>
        <v>142.65</v>
      </c>
      <c r="C18" s="24">
        <f>'Wint.Wht'!B18</f>
        <v>86.84999999999998</v>
      </c>
      <c r="D18" s="28">
        <v>0</v>
      </c>
      <c r="E18" s="29">
        <f t="shared" si="0"/>
        <v>0</v>
      </c>
      <c r="F18" s="29">
        <f t="shared" si="1"/>
        <v>0</v>
      </c>
      <c r="G18" s="29">
        <f t="shared" si="2"/>
        <v>0</v>
      </c>
    </row>
    <row r="19" spans="1:7" ht="12.75">
      <c r="A19" s="14" t="s">
        <v>82</v>
      </c>
      <c r="B19" s="14"/>
      <c r="C19" s="14"/>
      <c r="D19" s="30">
        <f>SUM(D3:D18)</f>
        <v>2000</v>
      </c>
      <c r="E19" s="30">
        <f>SUM(E3:E18)</f>
        <v>286646</v>
      </c>
      <c r="F19" s="30">
        <f>SUM(F3:F18)</f>
        <v>178812</v>
      </c>
      <c r="G19" s="30">
        <f>SUM(G3:G18)</f>
        <v>107834</v>
      </c>
    </row>
    <row r="20" spans="1:7" ht="12.75">
      <c r="A20" s="4"/>
      <c r="B20" s="4"/>
      <c r="C20" s="4"/>
      <c r="D20" s="4"/>
      <c r="E20" s="18"/>
      <c r="F20" s="18"/>
      <c r="G20" s="18"/>
    </row>
    <row r="21" spans="1:8" ht="12.75">
      <c r="A21" s="3"/>
      <c r="B21" s="3"/>
      <c r="C21" s="37" t="s">
        <v>50</v>
      </c>
      <c r="D21" s="37"/>
      <c r="E21" s="37"/>
      <c r="F21" s="3"/>
      <c r="G21" s="3"/>
      <c r="H21" s="3"/>
    </row>
    <row r="22" spans="1:8" ht="12.75">
      <c r="A22" s="19" t="s">
        <v>78</v>
      </c>
      <c r="B22" s="19"/>
      <c r="C22" s="19"/>
      <c r="D22" s="20"/>
      <c r="E22" s="19" t="s">
        <v>79</v>
      </c>
      <c r="F22" s="19"/>
      <c r="G22" s="19"/>
      <c r="H22" s="3"/>
    </row>
    <row r="23" spans="1:7" ht="12.75">
      <c r="A23" t="s">
        <v>89</v>
      </c>
      <c r="C23" s="31">
        <f>E19</f>
        <v>286646</v>
      </c>
      <c r="E23" t="s">
        <v>72</v>
      </c>
      <c r="G23" s="15">
        <f>F19</f>
        <v>178812</v>
      </c>
    </row>
    <row r="24" spans="1:8" ht="12.75">
      <c r="A24" t="s">
        <v>83</v>
      </c>
      <c r="C24" s="32">
        <v>27500</v>
      </c>
      <c r="D24" s="1" t="s">
        <v>74</v>
      </c>
      <c r="E24" t="s">
        <v>84</v>
      </c>
      <c r="G24" s="21">
        <v>28000</v>
      </c>
      <c r="H24" s="1" t="s">
        <v>74</v>
      </c>
    </row>
    <row r="25" spans="1:8" ht="12.75">
      <c r="A25" t="s">
        <v>87</v>
      </c>
      <c r="C25" s="33">
        <v>0</v>
      </c>
      <c r="D25" s="1" t="s">
        <v>74</v>
      </c>
      <c r="E25" t="s">
        <v>71</v>
      </c>
      <c r="G25" s="21">
        <v>70600</v>
      </c>
      <c r="H25" s="1" t="s">
        <v>74</v>
      </c>
    </row>
    <row r="26" spans="1:8" ht="12.75">
      <c r="A26" t="s">
        <v>70</v>
      </c>
      <c r="C26" s="31">
        <f>SUM(C23:C25)</f>
        <v>314146</v>
      </c>
      <c r="E26" t="s">
        <v>85</v>
      </c>
      <c r="G26" s="21">
        <v>0</v>
      </c>
      <c r="H26" s="1" t="s">
        <v>74</v>
      </c>
    </row>
    <row r="27" spans="5:8" ht="12.75">
      <c r="E27" t="s">
        <v>73</v>
      </c>
      <c r="G27" s="21">
        <v>0</v>
      </c>
      <c r="H27" s="1" t="s">
        <v>74</v>
      </c>
    </row>
    <row r="28" spans="5:8" ht="12.75">
      <c r="E28" t="s">
        <v>86</v>
      </c>
      <c r="G28" s="22">
        <v>7000</v>
      </c>
      <c r="H28" s="1" t="s">
        <v>74</v>
      </c>
    </row>
    <row r="29" spans="5:7" ht="13.5" thickBot="1">
      <c r="E29" t="s">
        <v>70</v>
      </c>
      <c r="G29" s="23">
        <f>SUM(G23:G28)</f>
        <v>284412</v>
      </c>
    </row>
    <row r="30" spans="1:8" ht="13.5" thickBot="1">
      <c r="A30" s="3" t="s">
        <v>77</v>
      </c>
      <c r="B30" s="3"/>
      <c r="C30" s="3"/>
      <c r="D30" s="3"/>
      <c r="E30" s="3"/>
      <c r="F30" s="3"/>
      <c r="G30" s="34">
        <f>C26-G29</f>
        <v>29734</v>
      </c>
      <c r="H30" s="3"/>
    </row>
    <row r="31" ht="12.75">
      <c r="G31" s="6"/>
    </row>
    <row r="33" ht="12.75">
      <c r="E33" t="s">
        <v>92</v>
      </c>
    </row>
  </sheetData>
  <sheetProtection sheet="1" objects="1" scenarios="1" selectLockedCells="1"/>
  <mergeCells count="1">
    <mergeCell ref="C21:E2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1460</v>
      </c>
      <c r="C2" s="38"/>
      <c r="D2" s="38"/>
      <c r="E2" s="38"/>
      <c r="F2" s="38"/>
      <c r="G2" s="38"/>
    </row>
    <row r="3" spans="1:7" ht="12.75">
      <c r="A3" t="s">
        <v>90</v>
      </c>
      <c r="B3" s="12">
        <v>0.1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146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17.6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17.5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6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43.04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5.3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9.92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9.43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4.25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114.03999999999999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3.32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11.91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57.53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171.57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-25.569999999999993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0.07810958904109588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0.03940410958904109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0.11751369863013698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23</v>
      </c>
      <c r="C2" s="38"/>
      <c r="D2" s="38"/>
      <c r="E2" s="38"/>
      <c r="F2" s="38"/>
      <c r="G2" s="38"/>
    </row>
    <row r="3" spans="1:7" ht="12.75">
      <c r="A3" t="s">
        <v>90</v>
      </c>
      <c r="B3" s="10">
        <v>5.47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125.80999999999999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7.2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14.71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15.64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5.5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11.63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10.47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2.56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68.71000000000001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3.56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12.88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7.92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59.66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128.37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-2.5600000000000165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2.9873913043478266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2.5939130434782607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5.581304347826087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36</v>
      </c>
      <c r="C2" s="38"/>
      <c r="D2" s="38"/>
      <c r="E2" s="38"/>
      <c r="F2" s="38"/>
      <c r="G2" s="38"/>
    </row>
    <row r="3" spans="1:7" ht="12.75">
      <c r="A3" t="s">
        <v>90</v>
      </c>
      <c r="B3" s="12">
        <v>3.5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126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17.25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16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7.37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7.4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12.36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11.42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2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2.86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76.66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3.86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14.52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8.54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62.22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138.88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-12.879999999999995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2.1294444444444443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1.7283333333333333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3.8577777777777778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63</v>
      </c>
      <c r="C2" s="38"/>
      <c r="D2" s="38"/>
      <c r="E2" s="38"/>
      <c r="F2" s="38"/>
      <c r="G2" s="38"/>
    </row>
    <row r="3" spans="1:7" ht="12.75">
      <c r="A3" t="s">
        <v>90</v>
      </c>
      <c r="B3" s="12">
        <v>1.4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88.19999999999999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6.5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1.88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29.41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4.5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12.87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11.04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69.79999999999998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4.07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14.07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8.51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61.949999999999996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131.74999999999997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-43.54999999999998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1.1079365079365078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0.9833333333333333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2.091269841269841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950</v>
      </c>
      <c r="C2" s="38"/>
      <c r="D2" s="38"/>
      <c r="E2" s="38"/>
      <c r="F2" s="38"/>
      <c r="G2" s="38"/>
    </row>
    <row r="3" spans="1:7" ht="12.75">
      <c r="A3" t="s">
        <v>90</v>
      </c>
      <c r="B3" s="12">
        <v>0.13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123.5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7.8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5.95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19.53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10.64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9.69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2.12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56.73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3.25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11.81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7.06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57.42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114.15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9.349999999999994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0.05971578947368421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0.060442105263157894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0.12015789473684212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950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0.116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110.2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14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0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9.84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12.6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10.84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1.87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50.15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13.05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60.05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110.19999999999999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0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0.052789473684210525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0.06321052631578947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0.11599999999999999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1600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0.065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104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4.25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1.5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15.44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0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10.59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1.73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46.40999999999999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3.68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13.15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8.05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60.18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106.58999999999999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-2.589999999999989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0.029006249999999994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0.0376125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0.06661874999999999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45</v>
      </c>
      <c r="C2" s="38"/>
      <c r="D2" s="38"/>
      <c r="E2" s="38"/>
      <c r="F2" s="38"/>
      <c r="G2" s="38"/>
    </row>
    <row r="3" spans="1:7" ht="12.75">
      <c r="A3" t="s">
        <v>91</v>
      </c>
      <c r="B3" s="10">
        <v>3.17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142.65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5.7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6.5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44.37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4.6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11.21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10.13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1.1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3.24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86.84999999999998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3.68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12.94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7.71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59.629999999999995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146.47999999999996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-3.8299999999999557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1.9299999999999995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1.325111111111111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3.2551111111111104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1" sqref="B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39" t="s">
        <v>31</v>
      </c>
      <c r="D1" s="39"/>
      <c r="E1" s="39"/>
      <c r="F1" s="39"/>
      <c r="G1" s="39"/>
    </row>
    <row r="2" spans="1:7" ht="12.75">
      <c r="A2" t="s">
        <v>29</v>
      </c>
      <c r="B2" s="9">
        <v>36</v>
      </c>
      <c r="C2" s="38"/>
      <c r="D2" s="38"/>
      <c r="E2" s="38"/>
      <c r="F2" s="38"/>
      <c r="G2" s="38"/>
    </row>
    <row r="3" spans="1:7" ht="12.75">
      <c r="A3" t="s">
        <v>90</v>
      </c>
      <c r="B3" s="10">
        <v>3.53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127.08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10.15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12.1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32.62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5.6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11.4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10.27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3.28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87.92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3.61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12.86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7.71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59.48</v>
      </c>
      <c r="C25" s="38"/>
      <c r="D25" s="38"/>
      <c r="E25" s="38"/>
      <c r="F25" s="38"/>
      <c r="G25" s="38"/>
    </row>
    <row r="26" spans="2:7" ht="12.75" customHeight="1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147.4</v>
      </c>
      <c r="C27" s="38"/>
      <c r="D27" s="38"/>
      <c r="E27" s="38"/>
      <c r="F27" s="38"/>
      <c r="G27" s="38"/>
    </row>
    <row r="28" spans="2:7" ht="12.75" customHeight="1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-20.320000000000007</v>
      </c>
      <c r="C29" s="38"/>
      <c r="D29" s="38"/>
      <c r="E29" s="38"/>
      <c r="F29" s="38"/>
      <c r="G29" s="38"/>
    </row>
    <row r="30" spans="2:7" ht="12.75" customHeight="1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2.442222222222222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1.652222222222222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4.094444444444445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39" t="s">
        <v>31</v>
      </c>
      <c r="D1" s="39"/>
      <c r="E1" s="39"/>
      <c r="F1" s="39"/>
      <c r="G1" s="39"/>
    </row>
    <row r="2" spans="1:7" ht="12.75">
      <c r="A2" t="s">
        <v>29</v>
      </c>
      <c r="B2" s="9">
        <v>29</v>
      </c>
      <c r="C2" s="38"/>
      <c r="D2" s="38"/>
      <c r="E2" s="38"/>
      <c r="F2" s="38"/>
      <c r="G2" s="38"/>
    </row>
    <row r="3" spans="1:7" ht="12.75">
      <c r="A3" t="s">
        <v>90</v>
      </c>
      <c r="B3" s="10">
        <v>3.53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102.36999999999999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12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12.1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23.47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4.4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11.19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10.17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2.94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78.77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3.52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12.65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7.61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59.08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137.85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-35.480000000000004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2.716206896551724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2.0372413793103448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4.753448275862069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55</v>
      </c>
      <c r="C2" s="38"/>
      <c r="D2" s="38"/>
      <c r="E2" s="38"/>
      <c r="F2" s="38"/>
      <c r="G2" s="38"/>
    </row>
    <row r="3" spans="1:7" ht="12.75">
      <c r="A3" t="s">
        <v>90</v>
      </c>
      <c r="B3" s="10">
        <v>2.18</v>
      </c>
      <c r="C3" s="38"/>
      <c r="D3" s="38"/>
      <c r="E3" s="38"/>
      <c r="F3" s="38"/>
      <c r="G3" s="38"/>
    </row>
    <row r="4" spans="1:7" ht="12.75">
      <c r="A4" t="s">
        <v>28</v>
      </c>
      <c r="B4" s="2">
        <f>B2*B3</f>
        <v>119.9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8.4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10.3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1.25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30.19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3.5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12.62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10.93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3.03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81.22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3.97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13.83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8.39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61.489999999999995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142.70999999999998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-22.809999999999974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1.4767272727272727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1.1179999999999999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2.5947272727272725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91</v>
      </c>
      <c r="C2" s="38"/>
      <c r="D2" s="38"/>
      <c r="E2" s="38"/>
      <c r="F2" s="38"/>
      <c r="G2" s="38"/>
    </row>
    <row r="3" spans="1:7" ht="12.75">
      <c r="A3" t="s">
        <v>90</v>
      </c>
      <c r="B3" s="10">
        <v>1.83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166.53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37.18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7.75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46.05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7.8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16.3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14.1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12.29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5.52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147.98999999999998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5.36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20.76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12.22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73.64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221.63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-55.099999999999994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1.626263736263736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0.8092307692307692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2.4354945054945056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26</v>
      </c>
      <c r="C2" s="38"/>
      <c r="D2" s="38"/>
      <c r="E2" s="38"/>
      <c r="F2" s="38"/>
      <c r="G2" s="38"/>
    </row>
    <row r="3" spans="1:7" ht="12.75">
      <c r="A3" t="s">
        <v>90</v>
      </c>
      <c r="B3" s="10">
        <v>5.32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138.32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32.01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7.75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6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7.7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11.09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10.41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1.5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2.96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79.41999999999999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3.61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13.15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8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60.06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139.48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-1.1599999999999966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7</v>
      </c>
      <c r="C31" s="38"/>
      <c r="D31" s="38"/>
      <c r="E31" s="38"/>
      <c r="F31" s="38"/>
      <c r="G31" s="38"/>
    </row>
    <row r="32" spans="1:7" ht="12.75">
      <c r="A32" s="1" t="s">
        <v>22</v>
      </c>
      <c r="B32" s="2">
        <f>B18/B2</f>
        <v>3.054615384615384</v>
      </c>
      <c r="C32" s="38"/>
      <c r="D32" s="38"/>
      <c r="E32" s="38"/>
      <c r="F32" s="38"/>
      <c r="G32" s="38"/>
    </row>
    <row r="33" spans="1:7" ht="12.75">
      <c r="A33" t="s">
        <v>23</v>
      </c>
      <c r="B33" s="2">
        <f>B25/B2</f>
        <v>2.31</v>
      </c>
      <c r="C33" s="38"/>
      <c r="D33" s="38"/>
      <c r="E33" s="38"/>
      <c r="F33" s="38"/>
      <c r="G33" s="38"/>
    </row>
    <row r="34" spans="1:7" ht="12.75">
      <c r="A34" t="s">
        <v>27</v>
      </c>
      <c r="B34" s="2">
        <f>B27/B2</f>
        <v>5.364615384615385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1430</v>
      </c>
      <c r="C2" s="38"/>
      <c r="D2" s="38"/>
      <c r="E2" s="38"/>
      <c r="F2" s="38"/>
      <c r="G2" s="38"/>
    </row>
    <row r="3" spans="1:7" ht="12.75">
      <c r="A3" t="s">
        <v>30</v>
      </c>
      <c r="B3" s="10">
        <v>0.155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221.65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31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23.25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0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23.83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17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14.59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12.91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0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4.79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128.37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4.51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16.78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11.05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67.64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196.01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25.640000000000015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0.08976923076923077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0.0473006993006993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0.13706993006993007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1370</v>
      </c>
      <c r="C2" s="38"/>
      <c r="D2" s="38"/>
      <c r="E2" s="38"/>
      <c r="F2" s="38"/>
      <c r="G2" s="38"/>
    </row>
    <row r="3" spans="1:7" ht="12.75">
      <c r="A3" t="s">
        <v>90</v>
      </c>
      <c r="B3" s="10">
        <v>0.114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156.18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14.52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5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21.7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8.4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13.69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11.83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2.74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1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3.64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97.52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4.33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15.64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9.95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65.22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162.74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-6.560000000000002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0.07118248175182482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0.04760583941605839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0.11878832116788322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1210</v>
      </c>
      <c r="C2" s="38"/>
      <c r="D2" s="38"/>
      <c r="E2" s="38"/>
      <c r="F2" s="38"/>
      <c r="G2" s="38"/>
    </row>
    <row r="3" spans="1:7" ht="12.75">
      <c r="A3" t="s">
        <v>90</v>
      </c>
      <c r="B3" s="10">
        <v>0.152</v>
      </c>
      <c r="C3" s="38"/>
      <c r="D3" s="38"/>
      <c r="E3" s="38"/>
      <c r="F3" s="38"/>
      <c r="G3" s="38"/>
    </row>
    <row r="4" spans="1:7" ht="12.75">
      <c r="A4" t="s">
        <v>28</v>
      </c>
      <c r="B4">
        <f>B2*B3</f>
        <v>183.92</v>
      </c>
      <c r="C4" s="38"/>
      <c r="D4" s="38"/>
      <c r="E4" s="38"/>
      <c r="F4" s="38"/>
      <c r="G4" s="38"/>
    </row>
    <row r="5" spans="3:7" ht="12.75">
      <c r="C5" s="38"/>
      <c r="D5" s="38"/>
      <c r="E5" s="38"/>
      <c r="F5" s="38"/>
      <c r="G5" s="38"/>
    </row>
    <row r="6" spans="1:7" ht="12.75">
      <c r="A6" t="s">
        <v>1</v>
      </c>
      <c r="C6" s="38"/>
      <c r="D6" s="38"/>
      <c r="E6" s="38"/>
      <c r="F6" s="38"/>
      <c r="G6" s="38"/>
    </row>
    <row r="7" spans="1:7" ht="12.75">
      <c r="A7" s="1" t="s">
        <v>8</v>
      </c>
      <c r="B7" s="11">
        <v>20.9</v>
      </c>
      <c r="C7" s="38"/>
      <c r="D7" s="38"/>
      <c r="E7" s="38"/>
      <c r="F7" s="38"/>
      <c r="G7" s="38"/>
    </row>
    <row r="8" spans="1:7" ht="12.75">
      <c r="A8" s="1" t="s">
        <v>9</v>
      </c>
      <c r="B8" s="11">
        <v>15</v>
      </c>
      <c r="C8" s="38"/>
      <c r="D8" s="38"/>
      <c r="E8" s="38"/>
      <c r="F8" s="38"/>
      <c r="G8" s="38"/>
    </row>
    <row r="9" spans="1:7" ht="12.75">
      <c r="A9" s="1" t="s">
        <v>24</v>
      </c>
      <c r="B9" s="11">
        <v>0</v>
      </c>
      <c r="C9" s="38"/>
      <c r="D9" s="38"/>
      <c r="E9" s="38"/>
      <c r="F9" s="38"/>
      <c r="G9" s="38"/>
    </row>
    <row r="10" spans="1:7" ht="12.75">
      <c r="A10" s="1" t="s">
        <v>10</v>
      </c>
      <c r="B10" s="11">
        <v>11</v>
      </c>
      <c r="C10" s="38"/>
      <c r="D10" s="38"/>
      <c r="E10" s="38"/>
      <c r="F10" s="38"/>
      <c r="G10" s="38"/>
    </row>
    <row r="11" spans="1:7" ht="12.75">
      <c r="A11" s="1" t="s">
        <v>12</v>
      </c>
      <c r="B11" s="11">
        <v>17.49</v>
      </c>
      <c r="C11" s="38"/>
      <c r="D11" s="38"/>
      <c r="E11" s="38"/>
      <c r="F11" s="38"/>
      <c r="G11" s="38"/>
    </row>
    <row r="12" spans="1:7" ht="12.75">
      <c r="A12" s="1" t="s">
        <v>11</v>
      </c>
      <c r="B12" s="11">
        <v>12.5</v>
      </c>
      <c r="C12" s="38"/>
      <c r="D12" s="38"/>
      <c r="E12" s="38"/>
      <c r="F12" s="38"/>
      <c r="G12" s="38"/>
    </row>
    <row r="13" spans="1:7" ht="12.75">
      <c r="A13" s="1" t="s">
        <v>13</v>
      </c>
      <c r="B13" s="11">
        <v>14.08</v>
      </c>
      <c r="C13" s="38"/>
      <c r="D13" s="38"/>
      <c r="E13" s="38"/>
      <c r="F13" s="38"/>
      <c r="G13" s="38"/>
    </row>
    <row r="14" spans="1:7" ht="12.75">
      <c r="A14" s="1" t="s">
        <v>14</v>
      </c>
      <c r="B14" s="11">
        <v>12</v>
      </c>
      <c r="C14" s="38"/>
      <c r="D14" s="38"/>
      <c r="E14" s="38"/>
      <c r="F14" s="38"/>
      <c r="G14" s="38"/>
    </row>
    <row r="15" spans="1:7" ht="12.75">
      <c r="A15" s="1" t="s">
        <v>15</v>
      </c>
      <c r="B15" s="11">
        <v>2.42</v>
      </c>
      <c r="C15" s="38"/>
      <c r="D15" s="38"/>
      <c r="E15" s="38"/>
      <c r="F15" s="38"/>
      <c r="G15" s="38"/>
    </row>
    <row r="16" spans="1:7" ht="12.75">
      <c r="A16" s="1" t="s">
        <v>16</v>
      </c>
      <c r="B16" s="11">
        <v>5.75</v>
      </c>
      <c r="C16" s="38"/>
      <c r="D16" s="38"/>
      <c r="E16" s="38"/>
      <c r="F16" s="38"/>
      <c r="G16" s="38"/>
    </row>
    <row r="17" spans="1:7" ht="12.75">
      <c r="A17" s="1" t="s">
        <v>17</v>
      </c>
      <c r="B17" s="12">
        <v>4.31</v>
      </c>
      <c r="C17" s="38"/>
      <c r="D17" s="38"/>
      <c r="E17" s="38"/>
      <c r="F17" s="38"/>
      <c r="G17" s="38"/>
    </row>
    <row r="18" spans="1:7" ht="12.75">
      <c r="A18" t="s">
        <v>2</v>
      </c>
      <c r="B18" s="2">
        <f>SUM(B7:B17)</f>
        <v>115.45</v>
      </c>
      <c r="C18" s="38"/>
      <c r="D18" s="38"/>
      <c r="E18" s="38"/>
      <c r="F18" s="38"/>
      <c r="G18" s="38"/>
    </row>
    <row r="19" spans="2:7" ht="12.75">
      <c r="B19" s="2"/>
      <c r="C19" s="38"/>
      <c r="D19" s="38"/>
      <c r="E19" s="38"/>
      <c r="F19" s="38"/>
      <c r="G19" s="38"/>
    </row>
    <row r="20" spans="1:7" ht="12.75">
      <c r="A20" t="s">
        <v>3</v>
      </c>
      <c r="B20" s="2"/>
      <c r="C20" s="38"/>
      <c r="D20" s="38"/>
      <c r="E20" s="38"/>
      <c r="F20" s="38"/>
      <c r="G20" s="38"/>
    </row>
    <row r="21" spans="1:7" ht="12.75">
      <c r="A21" s="1" t="s">
        <v>18</v>
      </c>
      <c r="B21" s="7">
        <v>4.37</v>
      </c>
      <c r="C21" s="38"/>
      <c r="D21" s="38"/>
      <c r="E21" s="38"/>
      <c r="F21" s="38"/>
      <c r="G21" s="38"/>
    </row>
    <row r="22" spans="1:7" ht="12.75">
      <c r="A22" s="1" t="s">
        <v>19</v>
      </c>
      <c r="B22" s="7">
        <v>15.82</v>
      </c>
      <c r="C22" s="38"/>
      <c r="D22" s="38"/>
      <c r="E22" s="38"/>
      <c r="F22" s="38"/>
      <c r="G22" s="38"/>
    </row>
    <row r="23" spans="1:7" ht="12.75">
      <c r="A23" s="1" t="s">
        <v>20</v>
      </c>
      <c r="B23" s="7">
        <v>10.2</v>
      </c>
      <c r="C23" s="38"/>
      <c r="D23" s="38"/>
      <c r="E23" s="38"/>
      <c r="F23" s="38"/>
      <c r="G23" s="38"/>
    </row>
    <row r="24" spans="1:7" ht="12.75">
      <c r="A24" s="1" t="s">
        <v>21</v>
      </c>
      <c r="B24" s="8">
        <v>35.3</v>
      </c>
      <c r="C24" s="38"/>
      <c r="D24" s="38"/>
      <c r="E24" s="38"/>
      <c r="F24" s="38"/>
      <c r="G24" s="38"/>
    </row>
    <row r="25" spans="1:7" ht="12.75">
      <c r="A25" t="s">
        <v>4</v>
      </c>
      <c r="B25" s="2">
        <f>SUM(B21:B24)</f>
        <v>65.69</v>
      </c>
      <c r="C25" s="38"/>
      <c r="D25" s="38"/>
      <c r="E25" s="38"/>
      <c r="F25" s="38"/>
      <c r="G25" s="38"/>
    </row>
    <row r="26" spans="2:7" ht="12.75">
      <c r="B26" s="2"/>
      <c r="C26" s="38"/>
      <c r="D26" s="38"/>
      <c r="E26" s="38"/>
      <c r="F26" s="38"/>
      <c r="G26" s="38"/>
    </row>
    <row r="27" spans="1:7" ht="12.75">
      <c r="A27" t="s">
        <v>5</v>
      </c>
      <c r="B27" s="2">
        <f>B18+B25</f>
        <v>181.14</v>
      </c>
      <c r="C27" s="38"/>
      <c r="D27" s="38"/>
      <c r="E27" s="38"/>
      <c r="F27" s="38"/>
      <c r="G27" s="38"/>
    </row>
    <row r="28" spans="2:7" ht="12.75">
      <c r="B28" s="2"/>
      <c r="C28" s="38"/>
      <c r="D28" s="38"/>
      <c r="E28" s="38"/>
      <c r="F28" s="38"/>
      <c r="G28" s="38"/>
    </row>
    <row r="29" spans="1:7" ht="12.75">
      <c r="A29" t="s">
        <v>33</v>
      </c>
      <c r="B29" s="2">
        <f>B4-B27</f>
        <v>2.780000000000001</v>
      </c>
      <c r="C29" s="38"/>
      <c r="D29" s="38"/>
      <c r="E29" s="38"/>
      <c r="F29" s="38"/>
      <c r="G29" s="38"/>
    </row>
    <row r="30" spans="2:7" ht="12.75">
      <c r="B30" s="2"/>
      <c r="C30" s="38"/>
      <c r="D30" s="38"/>
      <c r="E30" s="38"/>
      <c r="F30" s="38"/>
      <c r="G30" s="38"/>
    </row>
    <row r="31" spans="1:7" ht="12.75">
      <c r="A31" t="s">
        <v>6</v>
      </c>
      <c r="B31" s="36" t="s">
        <v>39</v>
      </c>
      <c r="C31" s="38"/>
      <c r="D31" s="38"/>
      <c r="E31" s="38"/>
      <c r="F31" s="38"/>
      <c r="G31" s="38"/>
    </row>
    <row r="32" spans="1:7" ht="12.75">
      <c r="A32" s="1" t="s">
        <v>22</v>
      </c>
      <c r="B32" s="13">
        <f>B18/B2</f>
        <v>0.09541322314049587</v>
      </c>
      <c r="C32" s="38"/>
      <c r="D32" s="38"/>
      <c r="E32" s="38"/>
      <c r="F32" s="38"/>
      <c r="G32" s="38"/>
    </row>
    <row r="33" spans="1:7" ht="12.75">
      <c r="A33" t="s">
        <v>23</v>
      </c>
      <c r="B33" s="13">
        <f>B25/B2</f>
        <v>0.054289256198347104</v>
      </c>
      <c r="C33" s="38"/>
      <c r="D33" s="38"/>
      <c r="E33" s="38"/>
      <c r="F33" s="38"/>
      <c r="G33" s="38"/>
    </row>
    <row r="34" spans="1:7" ht="12.75">
      <c r="A34" t="s">
        <v>27</v>
      </c>
      <c r="B34" s="13">
        <f>B27/B2</f>
        <v>0.14970247933884295</v>
      </c>
      <c r="C34" s="38"/>
      <c r="D34" s="38"/>
      <c r="E34" s="38"/>
      <c r="F34" s="38"/>
      <c r="G34" s="38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2005-12-23T04:05:43Z</cp:lastPrinted>
  <dcterms:created xsi:type="dcterms:W3CDTF">2005-01-10T15:34:54Z</dcterms:created>
  <dcterms:modified xsi:type="dcterms:W3CDTF">2005-12-23T04:10:42Z</dcterms:modified>
  <cp:category/>
  <cp:version/>
  <cp:contentType/>
  <cp:contentStatus/>
</cp:coreProperties>
</file>