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<sst xmlns="http://schemas.openxmlformats.org/spreadsheetml/2006/main" count="584" uniqueCount="156">
  <si>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</si>
  <si>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</si>
  <si>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</si>
  <si>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</si>
  <si>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</si>
  <si>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</si>
  <si>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</si>
  <si>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</si>
  <si>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</si>
  <si>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</si>
  <si>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</si>
  <si>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</si>
  <si>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</si>
  <si>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</si>
  <si>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</si>
  <si>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</si>
  <si>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</si>
  <si>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</si>
  <si>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</si>
  <si>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</si>
  <si>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</si>
  <si>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</si>
  <si>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</si>
  <si>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</si>
  <si>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</si>
  <si>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</si>
  <si>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</si>
  <si>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</si>
  <si>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</si>
  <si>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</si>
  <si>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</si>
  <si>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</si>
  <si>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</si>
  <si>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</si>
  <si>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</si>
  <si>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</si>
  <si>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</si>
  <si>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</si>
  <si>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</si>
  <si>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</si>
  <si>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</si>
  <si>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</si>
  <si>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</si>
  <si>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</si>
  <si>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</si>
  <si>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</si>
  <si>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</si>
  <si>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</si>
  <si>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</si>
  <si>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</si>
  <si>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</si>
  <si>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</si>
  <si>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</si>
  <si>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</si>
  <si>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</si>
  <si>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</si>
  <si>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</si>
  <si>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</si>
  <si>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</si>
  <si>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</si>
  <si>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</si>
  <si>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</si>
  <si>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</si>
  <si>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</si>
  <si>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</si>
  <si>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</si>
  <si>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</si>
  <si>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</si>
  <si>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</si>
  <si>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</si>
  <si>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</si>
  <si>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</si>
  <si>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</si>
  <si>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</si>
  <si>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</si>
  <si>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</si>
  <si>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</si>
  <si>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</si>
  <si>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</si>
  <si>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</si>
  <si>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</si>
  <si>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</si>
  <si>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</si>
  <si>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</si>
  <si>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</si>
  <si>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</si>
  <si>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</si>
  <si>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</si>
  <si>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</si>
  <si>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</si>
  <si>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</si>
  <si>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</si>
  <si>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</si>
  <si>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</si>
  <si>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</si>
  <si>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</si>
  <si>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</si>
  <si>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</si>
  <si>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</si>
  <si>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</si>
  <si>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</si>
  <si>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</si>
  <si>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</si>
  <si>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</si>
  <si>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</si>
  <si>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</si>
  <si>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</si>
  <si>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</si>
  <si>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</si>
  <si>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</si>
  <si>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</si>
  <si>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</si>
  <si>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</si>
  <si>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</si>
  <si>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</si>
  <si>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</si>
  <si>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</si>
  <si>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</si>
  <si>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</si>
  <si>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</si>
  <si>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</si>
  <si>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</si>
  <si>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</si>
  <si>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</si>
  <si>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</si>
  <si>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</si>
  <si>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</si>
  <si>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</si>
  <si>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</si>
  <si>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</si>
  <si>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</si>
  <si>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</si>
  <si>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</si>
  <si>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</si>
  <si>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</si>
  <si>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Seed treatment and early season foliar fungicide</t>
  </si>
  <si>
    <t>Two sprayings for head feeding insects</t>
  </si>
  <si>
    <t>White mold fungicide would cost about $18</t>
  </si>
  <si>
    <t>Insecticide seed treatment for flea beetles</t>
  </si>
  <si>
    <t>Name:</t>
  </si>
  <si>
    <t>Includes seed treatment for wireworm and flea beetle</t>
  </si>
  <si>
    <t>Market</t>
  </si>
  <si>
    <t xml:space="preserve">  Market Price</t>
  </si>
  <si>
    <t>Wheat midge &amp; cereal grain aphid insect would cost $6 each</t>
  </si>
  <si>
    <t>Fungicide for rust would cost $4 plus application</t>
  </si>
  <si>
    <t>Yellow pea seed cost, use $54 cost/acre for green pea seed.</t>
  </si>
  <si>
    <t>seed treatment</t>
  </si>
  <si>
    <t>inoculant, rock roller rent, soil testing</t>
  </si>
  <si>
    <t>Cost includes $8 for inoculant and fungicide seed treatment</t>
  </si>
  <si>
    <t>North Dakota 2014 Projected Crop Budgets - North Red River Valley</t>
  </si>
  <si>
    <t xml:space="preserve">the whole farm cashflow.  This worksheet consists of three tables.  The first table lists the market </t>
  </si>
  <si>
    <t>Malt price, feed quality occurs 60%, price est. is $3.38</t>
  </si>
  <si>
    <t>Fungicide for white mold. A secpnd treatment may be needed.</t>
  </si>
  <si>
    <t>Yellow pea food quality. Estimate $9.25 green pea food quality</t>
  </si>
  <si>
    <t>and about $5.00 per bu. for feed quality.</t>
  </si>
  <si>
    <t>Insurance is not available in this region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</si>
</sst>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8" t="s">
        <v>99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100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101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102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103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116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104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105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8" t="s">
        <v>106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115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9" t="s">
        <v>150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107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117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130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118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108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109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119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8" t="s">
        <v>110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97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123</v>
      </c>
      <c r="B32" s="39" t="s">
        <v>124</v>
      </c>
      <c r="C32" s="39"/>
      <c r="D32" s="43"/>
      <c r="E32" s="39" t="s">
        <v>125</v>
      </c>
      <c r="F32" s="39"/>
      <c r="G32" s="39"/>
      <c r="H32" s="39"/>
    </row>
    <row r="33" spans="1:10" ht="12.75">
      <c r="A33" s="39" t="s">
        <v>126</v>
      </c>
      <c r="B33" s="78" t="s">
        <v>127</v>
      </c>
      <c r="C33" s="79"/>
      <c r="D33" s="79"/>
      <c r="E33" s="79"/>
      <c r="F33" s="79"/>
      <c r="G33" s="79"/>
      <c r="H33" s="39" t="s">
        <v>128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1170</v>
      </c>
      <c r="C2" s="70"/>
    </row>
    <row r="3" spans="1:3" ht="12.75">
      <c r="A3" t="s">
        <v>142</v>
      </c>
      <c r="B3" s="10">
        <v>0.313</v>
      </c>
      <c r="C3" s="70"/>
    </row>
    <row r="4" spans="1:3" ht="12.75">
      <c r="A4" t="s">
        <v>28</v>
      </c>
      <c r="B4" s="2">
        <f>B2*B3</f>
        <v>366.21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49</v>
      </c>
      <c r="C7" s="71" t="s">
        <v>140</v>
      </c>
    </row>
    <row r="8" spans="1:3" ht="12.75">
      <c r="A8" s="1" t="s">
        <v>9</v>
      </c>
      <c r="B8" s="11">
        <v>28.9</v>
      </c>
      <c r="C8" s="70"/>
    </row>
    <row r="9" spans="1:3" ht="12.75">
      <c r="A9" s="1" t="s">
        <v>24</v>
      </c>
      <c r="B9" s="11">
        <v>0</v>
      </c>
      <c r="C9" s="70" t="s">
        <v>144</v>
      </c>
    </row>
    <row r="10" spans="1:3" ht="12.75">
      <c r="A10" s="1" t="s">
        <v>10</v>
      </c>
      <c r="B10" s="11">
        <v>14</v>
      </c>
      <c r="C10" s="70" t="s">
        <v>136</v>
      </c>
    </row>
    <row r="11" spans="1:3" ht="12.75">
      <c r="A11" s="1" t="s">
        <v>12</v>
      </c>
      <c r="B11" s="11">
        <v>24.77</v>
      </c>
      <c r="C11" s="70"/>
    </row>
    <row r="12" spans="1:3" ht="12.75">
      <c r="A12" s="1" t="s">
        <v>11</v>
      </c>
      <c r="B12" s="11">
        <v>20.75</v>
      </c>
      <c r="C12" s="70"/>
    </row>
    <row r="13" spans="1:3" ht="12.75">
      <c r="A13" s="1" t="s">
        <v>13</v>
      </c>
      <c r="B13" s="11">
        <v>20.81</v>
      </c>
      <c r="C13" s="70"/>
    </row>
    <row r="14" spans="1:3" ht="12.75">
      <c r="A14" s="1" t="s">
        <v>14</v>
      </c>
      <c r="B14" s="11">
        <v>18.32</v>
      </c>
      <c r="C14" s="70"/>
    </row>
    <row r="15" spans="1:3" ht="12.75">
      <c r="A15" s="1" t="s">
        <v>15</v>
      </c>
      <c r="B15" s="11">
        <v>3.51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4.33</v>
      </c>
      <c r="C17" s="70"/>
    </row>
    <row r="18" spans="1:3" ht="12.75">
      <c r="A18" t="s">
        <v>2</v>
      </c>
      <c r="B18" s="2">
        <f>SUM(B7:B17)</f>
        <v>207.89000000000001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7.72</v>
      </c>
      <c r="C21" s="70"/>
    </row>
    <row r="22" spans="1:3" ht="12.75">
      <c r="A22" s="1" t="s">
        <v>19</v>
      </c>
      <c r="B22" s="7">
        <v>23.5</v>
      </c>
      <c r="C22" s="70"/>
    </row>
    <row r="23" spans="1:3" ht="12.75">
      <c r="A23" s="1" t="s">
        <v>20</v>
      </c>
      <c r="B23" s="7">
        <v>14.23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138.15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346.04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20.16999999999996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0.17768376068376068</v>
      </c>
      <c r="C32" s="70"/>
    </row>
    <row r="33" spans="1:3" ht="12.75">
      <c r="A33" t="s">
        <v>23</v>
      </c>
      <c r="B33" s="13">
        <f>B25/B2</f>
        <v>0.11807692307692308</v>
      </c>
      <c r="C33" s="70"/>
    </row>
    <row r="34" spans="1:3" ht="12.75">
      <c r="A34" t="s">
        <v>27</v>
      </c>
      <c r="B34" s="13">
        <f>B27/B2</f>
        <v>0.29576068376068376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1630</v>
      </c>
      <c r="C2" s="70"/>
    </row>
    <row r="3" spans="1:3" ht="12.75">
      <c r="A3" t="s">
        <v>142</v>
      </c>
      <c r="B3" s="10">
        <v>0.197</v>
      </c>
      <c r="C3" s="70"/>
    </row>
    <row r="4" spans="1:3" ht="12.75">
      <c r="A4" t="s">
        <v>28</v>
      </c>
      <c r="B4" s="2">
        <f>B2*B3</f>
        <v>321.11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48.5</v>
      </c>
      <c r="C7" s="70"/>
    </row>
    <row r="8" spans="1:3" ht="12.75">
      <c r="A8" s="1" t="s">
        <v>9</v>
      </c>
      <c r="B8" s="11">
        <v>20.5</v>
      </c>
      <c r="C8" s="70"/>
    </row>
    <row r="9" spans="1:3" ht="12.75">
      <c r="A9" s="1" t="s">
        <v>24</v>
      </c>
      <c r="B9" s="11">
        <v>0</v>
      </c>
      <c r="C9" s="70" t="s">
        <v>137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67.98</v>
      </c>
      <c r="C11" s="70"/>
    </row>
    <row r="12" spans="1:3" ht="12.75">
      <c r="A12" s="1" t="s">
        <v>11</v>
      </c>
      <c r="B12" s="11">
        <v>16.53</v>
      </c>
      <c r="C12" s="70"/>
    </row>
    <row r="13" spans="1:3" ht="12.75">
      <c r="A13" s="1" t="s">
        <v>13</v>
      </c>
      <c r="B13" s="11">
        <v>18.95</v>
      </c>
      <c r="C13" s="70"/>
    </row>
    <row r="14" spans="1:3" ht="12.75">
      <c r="A14" s="1" t="s">
        <v>14</v>
      </c>
      <c r="B14" s="11">
        <v>17.33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4.19</v>
      </c>
      <c r="C17" s="70"/>
    </row>
    <row r="18" spans="1:3" ht="12.75">
      <c r="A18" t="s">
        <v>2</v>
      </c>
      <c r="B18" s="2">
        <f>SUM(B7:B17)</f>
        <v>201.48000000000002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6.97</v>
      </c>
      <c r="C21" s="70"/>
    </row>
    <row r="22" spans="1:3" ht="12.75">
      <c r="A22" s="1" t="s">
        <v>19</v>
      </c>
      <c r="B22" s="7">
        <v>20.09</v>
      </c>
      <c r="C22" s="70"/>
    </row>
    <row r="23" spans="1:3" ht="12.75">
      <c r="A23" s="1" t="s">
        <v>20</v>
      </c>
      <c r="B23" s="7">
        <v>11.94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131.7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333.18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-12.069999999999993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0.1236073619631902</v>
      </c>
      <c r="C32" s="70"/>
    </row>
    <row r="33" spans="1:3" ht="12.75">
      <c r="A33" t="s">
        <v>23</v>
      </c>
      <c r="B33" s="13">
        <f>B25/B2</f>
        <v>0.08079754601226993</v>
      </c>
      <c r="C33" s="70"/>
    </row>
    <row r="34" spans="1:3" ht="12.75">
      <c r="A34" t="s">
        <v>27</v>
      </c>
      <c r="B34" s="13">
        <f>B27/B2</f>
        <v>0.20440490797546013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23</v>
      </c>
      <c r="C2" s="70"/>
    </row>
    <row r="3" spans="1:3" ht="12.75">
      <c r="A3" t="s">
        <v>142</v>
      </c>
      <c r="B3" s="10">
        <v>13.14</v>
      </c>
      <c r="C3" s="70"/>
    </row>
    <row r="4" spans="1:3" ht="12.75">
      <c r="A4" t="s">
        <v>28</v>
      </c>
      <c r="B4" s="2">
        <f>B2*B3</f>
        <v>302.22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15.2</v>
      </c>
      <c r="C7" s="70"/>
    </row>
    <row r="8" spans="1:3" ht="12.75">
      <c r="A8" s="1" t="s">
        <v>9</v>
      </c>
      <c r="B8" s="11">
        <v>19.6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31.15</v>
      </c>
      <c r="C11" s="70"/>
    </row>
    <row r="12" spans="1:3" ht="12.75">
      <c r="A12" s="1" t="s">
        <v>11</v>
      </c>
      <c r="B12" s="11">
        <v>12.24</v>
      </c>
      <c r="C12" s="70"/>
    </row>
    <row r="13" spans="1:3" ht="12.75">
      <c r="A13" s="1" t="s">
        <v>13</v>
      </c>
      <c r="B13" s="11">
        <v>21.77</v>
      </c>
      <c r="C13" s="70"/>
    </row>
    <row r="14" spans="1:3" ht="12.75">
      <c r="A14" s="1" t="s">
        <v>14</v>
      </c>
      <c r="B14" s="11">
        <v>19.77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2.58</v>
      </c>
      <c r="C17" s="70"/>
    </row>
    <row r="18" spans="1:3" ht="12.75">
      <c r="A18" t="s">
        <v>2</v>
      </c>
      <c r="B18" s="2">
        <f>SUM(B7:B17)</f>
        <v>123.80999999999997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7.44</v>
      </c>
      <c r="C21" s="70"/>
    </row>
    <row r="22" spans="1:3" ht="12.75">
      <c r="A22" s="1" t="s">
        <v>19</v>
      </c>
      <c r="B22" s="7">
        <v>22.26</v>
      </c>
      <c r="C22" s="70"/>
    </row>
    <row r="23" spans="1:3" ht="12.75">
      <c r="A23" s="1" t="s">
        <v>20</v>
      </c>
      <c r="B23" s="7">
        <v>13.74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136.14000000000001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259.95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42.27000000000004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5.383043478260868</v>
      </c>
      <c r="C32" s="70"/>
    </row>
    <row r="33" spans="1:3" ht="12.75">
      <c r="A33" t="s">
        <v>23</v>
      </c>
      <c r="B33" s="2">
        <f>B25/B2</f>
        <v>5.919130434782609</v>
      </c>
      <c r="C33" s="70"/>
    </row>
    <row r="34" spans="1:3" ht="12.75">
      <c r="A34" t="s">
        <v>27</v>
      </c>
      <c r="B34" s="2">
        <f>B27/B2</f>
        <v>11.302173913043477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142</v>
      </c>
      <c r="B3" s="12">
        <v>7.2</v>
      </c>
      <c r="C3" s="70" t="s">
        <v>153</v>
      </c>
    </row>
    <row r="4" spans="1:3" ht="12.75">
      <c r="A4" t="s">
        <v>28</v>
      </c>
      <c r="B4" s="2">
        <f>B2*B3</f>
        <v>266.40000000000003</v>
      </c>
      <c r="C4" s="70" t="s">
        <v>154</v>
      </c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 t="s">
        <v>145</v>
      </c>
    </row>
    <row r="8" spans="1:3" ht="12.75">
      <c r="A8" s="1" t="s">
        <v>9</v>
      </c>
      <c r="B8" s="11">
        <v>27.8</v>
      </c>
      <c r="C8" s="70"/>
    </row>
    <row r="9" spans="1:3" ht="12.75">
      <c r="A9" s="1" t="s">
        <v>24</v>
      </c>
      <c r="B9" s="11">
        <v>1.5</v>
      </c>
      <c r="C9" s="70" t="s">
        <v>146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7.39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21.34</v>
      </c>
      <c r="C13" s="70"/>
    </row>
    <row r="14" spans="1:3" ht="12.75">
      <c r="A14" s="1" t="s">
        <v>14</v>
      </c>
      <c r="B14" s="11">
        <v>20.1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6</v>
      </c>
      <c r="C16" s="70" t="s">
        <v>147</v>
      </c>
    </row>
    <row r="17" spans="1:3" ht="12.75">
      <c r="A17" s="1" t="s">
        <v>17</v>
      </c>
      <c r="B17" s="12">
        <v>2.92</v>
      </c>
      <c r="C17" s="70"/>
    </row>
    <row r="18" spans="1:3" ht="12.75">
      <c r="A18" t="s">
        <v>2</v>
      </c>
      <c r="B18" s="2">
        <f>SUM(B7:B17)</f>
        <v>140.54999999999998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7.47</v>
      </c>
      <c r="C21" s="70"/>
    </row>
    <row r="22" spans="1:3" ht="12.75">
      <c r="A22" s="1" t="s">
        <v>19</v>
      </c>
      <c r="B22" s="7">
        <v>23.42</v>
      </c>
      <c r="C22" s="70"/>
    </row>
    <row r="23" spans="1:3" ht="12.75">
      <c r="A23" s="1" t="s">
        <v>20</v>
      </c>
      <c r="B23" s="7">
        <v>13.39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136.98000000000002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277.53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-11.129999999999939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3.798648648648648</v>
      </c>
      <c r="C32" s="70"/>
    </row>
    <row r="33" spans="1:3" ht="12.75">
      <c r="A33" t="s">
        <v>23</v>
      </c>
      <c r="B33" s="2">
        <f>B25/B2</f>
        <v>3.7021621621621628</v>
      </c>
      <c r="C33" s="70"/>
    </row>
    <row r="34" spans="1:3" ht="12.75">
      <c r="A34" t="s">
        <v>27</v>
      </c>
      <c r="B34" s="2">
        <f>B27/B2</f>
        <v>7.50081081081081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69</v>
      </c>
      <c r="C2" s="70"/>
    </row>
    <row r="3" spans="1:3" ht="12.75">
      <c r="A3" t="s">
        <v>142</v>
      </c>
      <c r="B3" s="12">
        <v>3.03</v>
      </c>
      <c r="C3" s="70"/>
    </row>
    <row r="4" spans="1:3" ht="12.75">
      <c r="A4" t="s">
        <v>28</v>
      </c>
      <c r="B4" s="2">
        <f>B2*B3</f>
        <v>209.07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</v>
      </c>
      <c r="C7" s="70"/>
    </row>
    <row r="8" spans="1:3" ht="12.75">
      <c r="A8" s="1" t="s">
        <v>9</v>
      </c>
      <c r="B8" s="11">
        <v>5.2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46.82</v>
      </c>
      <c r="C11" s="70"/>
    </row>
    <row r="12" spans="1:3" ht="12.75">
      <c r="A12" s="1" t="s">
        <v>11</v>
      </c>
      <c r="B12" s="11">
        <v>10.84</v>
      </c>
      <c r="C12" s="70"/>
    </row>
    <row r="13" spans="1:3" ht="12.75">
      <c r="A13" s="1" t="s">
        <v>13</v>
      </c>
      <c r="B13" s="11">
        <v>24.69</v>
      </c>
      <c r="C13" s="70"/>
    </row>
    <row r="14" spans="1:3" ht="12.75">
      <c r="A14" s="1" t="s">
        <v>14</v>
      </c>
      <c r="B14" s="11">
        <v>19.91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2.74</v>
      </c>
      <c r="C17" s="70"/>
    </row>
    <row r="18" spans="1:3" ht="12.75">
      <c r="A18" t="s">
        <v>2</v>
      </c>
      <c r="B18" s="2">
        <f>SUM(B7:B17)</f>
        <v>131.7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7.98</v>
      </c>
      <c r="C21" s="70"/>
    </row>
    <row r="22" spans="1:3" ht="12.75">
      <c r="A22" s="1" t="s">
        <v>19</v>
      </c>
      <c r="B22" s="7">
        <v>23.37</v>
      </c>
      <c r="C22" s="70"/>
    </row>
    <row r="23" spans="1:3" ht="12.75">
      <c r="A23" s="1" t="s">
        <v>20</v>
      </c>
      <c r="B23" s="7">
        <v>14.07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138.12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269.82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-60.75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1.908695652173913</v>
      </c>
      <c r="C32" s="70"/>
    </row>
    <row r="33" spans="1:3" ht="12.75">
      <c r="A33" t="s">
        <v>23</v>
      </c>
      <c r="B33" s="2">
        <f>B25/B2</f>
        <v>2.0017391304347827</v>
      </c>
      <c r="C33" s="70"/>
    </row>
    <row r="34" spans="1:3" ht="12.75">
      <c r="A34" t="s">
        <v>27</v>
      </c>
      <c r="B34" s="2">
        <f>B27/B2</f>
        <v>3.9104347826086956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1000</v>
      </c>
      <c r="C2" s="70"/>
    </row>
    <row r="3" spans="1:3" ht="12.75">
      <c r="A3" t="s">
        <v>142</v>
      </c>
      <c r="B3" s="10">
        <v>0.388</v>
      </c>
      <c r="C3" s="70"/>
    </row>
    <row r="4" spans="1:3" ht="12.75">
      <c r="A4" t="s">
        <v>28</v>
      </c>
      <c r="B4" s="2">
        <f>B2*B3</f>
        <v>388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20.4</v>
      </c>
      <c r="C7" s="70"/>
    </row>
    <row r="8" spans="1:3" ht="12.75">
      <c r="A8" s="1" t="s">
        <v>9</v>
      </c>
      <c r="B8" s="11">
        <v>13.5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6</v>
      </c>
      <c r="C10" s="70" t="s">
        <v>138</v>
      </c>
    </row>
    <row r="11" spans="1:3" ht="12.75">
      <c r="A11" s="1" t="s">
        <v>12</v>
      </c>
      <c r="B11" s="11">
        <v>30.87</v>
      </c>
      <c r="C11" s="70"/>
    </row>
    <row r="12" spans="1:3" ht="12.75">
      <c r="A12" s="1" t="s">
        <v>11</v>
      </c>
      <c r="B12" s="11">
        <v>0</v>
      </c>
      <c r="C12" s="70" t="s">
        <v>155</v>
      </c>
    </row>
    <row r="13" spans="1:3" ht="12.75">
      <c r="A13" s="1" t="s">
        <v>13</v>
      </c>
      <c r="B13" s="11">
        <v>17.44</v>
      </c>
      <c r="C13" s="70"/>
    </row>
    <row r="14" spans="1:3" ht="12.75">
      <c r="A14" s="1" t="s">
        <v>14</v>
      </c>
      <c r="B14" s="11">
        <v>16.86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2.26</v>
      </c>
      <c r="C17" s="70"/>
    </row>
    <row r="18" spans="1:3" ht="12.75">
      <c r="A18" t="s">
        <v>2</v>
      </c>
      <c r="B18" s="2">
        <f>SUM(B7:B17)</f>
        <v>108.83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6.71</v>
      </c>
      <c r="C21" s="70"/>
    </row>
    <row r="22" spans="1:3" ht="12.75">
      <c r="A22" s="1" t="s">
        <v>19</v>
      </c>
      <c r="B22" s="7">
        <v>19.25</v>
      </c>
      <c r="C22" s="70"/>
    </row>
    <row r="23" spans="1:3" ht="12.75">
      <c r="A23" s="1" t="s">
        <v>20</v>
      </c>
      <c r="B23" s="7">
        <v>11.48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130.14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238.96999999999997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149.03000000000003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0.10883</v>
      </c>
      <c r="C32" s="70"/>
    </row>
    <row r="33" spans="1:3" ht="12.75">
      <c r="A33" t="s">
        <v>23</v>
      </c>
      <c r="B33" s="13">
        <f>B25/B2</f>
        <v>0.13013999999999998</v>
      </c>
      <c r="C33" s="70"/>
    </row>
    <row r="34" spans="1:3" ht="12.75">
      <c r="A34" t="s">
        <v>27</v>
      </c>
      <c r="B34" s="13">
        <f>B27/B2</f>
        <v>0.23896999999999996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122</v>
      </c>
      <c r="B1" s="23" t="s">
        <v>0</v>
      </c>
      <c r="C1" s="72" t="s">
        <v>30</v>
      </c>
    </row>
    <row r="2" spans="1:3" ht="12.75">
      <c r="A2" t="s">
        <v>29</v>
      </c>
      <c r="B2" s="9">
        <v>52</v>
      </c>
      <c r="C2" s="70"/>
    </row>
    <row r="3" spans="1:3" ht="12.75">
      <c r="A3" t="s">
        <v>142</v>
      </c>
      <c r="B3" s="10">
        <v>6.25</v>
      </c>
      <c r="C3" s="70"/>
    </row>
    <row r="4" spans="1:3" ht="12.75">
      <c r="A4" t="s">
        <v>28</v>
      </c>
      <c r="B4" s="2">
        <f>B2*B3</f>
        <v>325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14.95</v>
      </c>
      <c r="C7" s="70"/>
    </row>
    <row r="8" spans="1:3" ht="12.75">
      <c r="A8" s="1" t="s">
        <v>9</v>
      </c>
      <c r="B8" s="11">
        <v>23.7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73.49</v>
      </c>
      <c r="C11" s="70"/>
    </row>
    <row r="12" spans="1:3" ht="12.75">
      <c r="A12" s="1" t="s">
        <v>11</v>
      </c>
      <c r="B12" s="11">
        <v>16.68</v>
      </c>
      <c r="C12" s="70"/>
    </row>
    <row r="13" spans="1:3" ht="12.75">
      <c r="A13" s="1" t="s">
        <v>13</v>
      </c>
      <c r="B13" s="11">
        <v>20.57</v>
      </c>
      <c r="C13" s="70"/>
    </row>
    <row r="14" spans="1:3" ht="12.75">
      <c r="A14" s="1" t="s">
        <v>14</v>
      </c>
      <c r="B14" s="11">
        <v>18.33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3.91</v>
      </c>
      <c r="C17" s="70"/>
    </row>
    <row r="18" spans="1:3" ht="12.75">
      <c r="A18" t="s">
        <v>2</v>
      </c>
      <c r="B18" s="2">
        <f>SUM(B7:B17)</f>
        <v>188.12999999999997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7.25</v>
      </c>
      <c r="C21" s="70"/>
    </row>
    <row r="22" spans="1:3" ht="12.75">
      <c r="A22" s="1" t="s">
        <v>19</v>
      </c>
      <c r="B22" s="7">
        <v>21.36</v>
      </c>
      <c r="C22" s="70"/>
    </row>
    <row r="23" spans="1:3" ht="12.75">
      <c r="A23" s="1" t="s">
        <v>20</v>
      </c>
      <c r="B23" s="7">
        <v>12.17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133.48000000000002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321.61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3.3899999999999864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3.617884615384615</v>
      </c>
      <c r="C32" s="70"/>
    </row>
    <row r="33" spans="1:3" ht="12.75">
      <c r="A33" t="s">
        <v>23</v>
      </c>
      <c r="B33" s="13">
        <f>B25/B2</f>
        <v>2.5669230769230773</v>
      </c>
      <c r="C33" s="70"/>
    </row>
    <row r="34" spans="1:3" ht="12.75">
      <c r="A34" t="s">
        <v>27</v>
      </c>
      <c r="B34" s="13">
        <f>B27/B2</f>
        <v>6.184807692307692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1"/>
      <c r="B1" s="75" t="s">
        <v>141</v>
      </c>
      <c r="C1" s="48" t="s">
        <v>60</v>
      </c>
      <c r="D1" s="48" t="s">
        <v>92</v>
      </c>
      <c r="E1" s="49" t="s">
        <v>68</v>
      </c>
      <c r="F1" s="48" t="s">
        <v>72</v>
      </c>
      <c r="G1" s="48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38" t="s">
        <v>93</v>
      </c>
      <c r="E2" s="47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31" t="s">
        <v>47</v>
      </c>
      <c r="B3" s="36">
        <f>HRSW!B4</f>
        <v>343.5</v>
      </c>
      <c r="C3" s="36">
        <f>HRSW!B18</f>
        <v>190.72</v>
      </c>
      <c r="D3" s="16">
        <f>B3-C3</f>
        <v>152.78</v>
      </c>
      <c r="E3" s="18">
        <v>800</v>
      </c>
      <c r="F3" s="19">
        <f aca="true" t="shared" si="0" ref="F3:F16">B3*E3</f>
        <v>274800</v>
      </c>
      <c r="G3" s="19">
        <f aca="true" t="shared" si="1" ref="G3:G16">E3*C3</f>
        <v>152576</v>
      </c>
      <c r="H3" s="32">
        <f>F3-G3</f>
        <v>122224</v>
      </c>
    </row>
    <row r="4" spans="1:8" ht="12.75">
      <c r="A4" s="31" t="s">
        <v>48</v>
      </c>
      <c r="B4" s="36">
        <f>Durum!B4</f>
        <v>315.48</v>
      </c>
      <c r="C4" s="36">
        <f>Durum!B18</f>
        <v>176.34999999999997</v>
      </c>
      <c r="D4" s="16">
        <f aca="true" t="shared" si="2" ref="D4:D16">B4-C4</f>
        <v>139.13000000000005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330.24</v>
      </c>
      <c r="C5" s="36">
        <f>Barley!B18</f>
        <v>170.72</v>
      </c>
      <c r="D5" s="16">
        <f t="shared" si="2"/>
        <v>159.52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484</v>
      </c>
      <c r="C6" s="36">
        <f>Corn!B18</f>
        <v>333.90000000000003</v>
      </c>
      <c r="D6" s="16">
        <f t="shared" si="2"/>
        <v>150.09999999999997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341.62</v>
      </c>
      <c r="C7" s="36">
        <f>Soyb!B18</f>
        <v>159.3</v>
      </c>
      <c r="D7" s="16">
        <f t="shared" si="2"/>
        <v>182.32</v>
      </c>
      <c r="E7" s="18">
        <v>800</v>
      </c>
      <c r="F7" s="19">
        <f t="shared" si="0"/>
        <v>273296</v>
      </c>
      <c r="G7" s="19">
        <f t="shared" si="1"/>
        <v>127440.00000000001</v>
      </c>
      <c r="H7" s="32">
        <f t="shared" si="3"/>
        <v>145856</v>
      </c>
    </row>
    <row r="8" spans="1:8" ht="12.75">
      <c r="A8" s="31" t="s">
        <v>78</v>
      </c>
      <c r="B8" s="36">
        <f>Drybean!B4</f>
        <v>486.7</v>
      </c>
      <c r="C8" s="36">
        <f>Drybean!B18</f>
        <v>247.6</v>
      </c>
      <c r="D8" s="16">
        <f t="shared" si="2"/>
        <v>239.1</v>
      </c>
      <c r="E8" s="18">
        <v>200</v>
      </c>
      <c r="F8" s="19">
        <f t="shared" si="0"/>
        <v>97340</v>
      </c>
      <c r="G8" s="19">
        <f t="shared" si="1"/>
        <v>49520</v>
      </c>
      <c r="H8" s="32">
        <f t="shared" si="3"/>
        <v>47820</v>
      </c>
    </row>
    <row r="9" spans="1:8" ht="12.75">
      <c r="A9" s="31" t="s">
        <v>50</v>
      </c>
      <c r="B9" s="36">
        <f>Oil_SF!B4</f>
        <v>296.8</v>
      </c>
      <c r="C9" s="36">
        <f>Oil_SF!B18</f>
        <v>177.46999999999997</v>
      </c>
      <c r="D9" s="16">
        <f t="shared" si="2"/>
        <v>119.33000000000004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366.21</v>
      </c>
      <c r="C10" s="36">
        <f>Conf_SF!B18</f>
        <v>207.89000000000001</v>
      </c>
      <c r="D10" s="16">
        <f t="shared" si="2"/>
        <v>158.31999999999996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321.11</v>
      </c>
      <c r="C11" s="36">
        <f>Canola!B18</f>
        <v>201.48000000000002</v>
      </c>
      <c r="D11" s="16">
        <f t="shared" si="2"/>
        <v>119.63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302.22</v>
      </c>
      <c r="C12" s="36">
        <f>Flax!B18</f>
        <v>123.80999999999997</v>
      </c>
      <c r="D12" s="16">
        <f t="shared" si="2"/>
        <v>178.41000000000005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266.40000000000003</v>
      </c>
      <c r="C13" s="36">
        <f>Peas!B18</f>
        <v>140.54999999999998</v>
      </c>
      <c r="D13" s="16">
        <f t="shared" si="2"/>
        <v>125.85000000000005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209.07</v>
      </c>
      <c r="C14" s="36">
        <f>Oats!B18</f>
        <v>131.7</v>
      </c>
      <c r="D14" s="16">
        <f t="shared" si="2"/>
        <v>77.37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388</v>
      </c>
      <c r="C15" s="36">
        <f>Mustard!B18</f>
        <v>108.83</v>
      </c>
      <c r="D15" s="16">
        <f t="shared" si="2"/>
        <v>279.17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121</v>
      </c>
      <c r="B16" s="36">
        <f>'Wint.Wht'!B4</f>
        <v>325</v>
      </c>
      <c r="C16" s="36">
        <f>'Wint.Wht'!B18</f>
        <v>188.12999999999997</v>
      </c>
      <c r="D16" s="37">
        <f t="shared" si="2"/>
        <v>136.87000000000003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74</v>
      </c>
      <c r="B17" s="14"/>
      <c r="C17" s="14"/>
      <c r="D17" s="14"/>
      <c r="E17" s="20">
        <f>SUM(E3:E16)</f>
        <v>1800</v>
      </c>
      <c r="F17" s="20">
        <f>SUM(F3:F16)</f>
        <v>645436</v>
      </c>
      <c r="G17" s="20">
        <f>SUM(G3:G16)</f>
        <v>329536</v>
      </c>
      <c r="H17" s="34">
        <f>SUM(H3:H16)</f>
        <v>315900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46</v>
      </c>
      <c r="D19" s="82"/>
      <c r="E19" s="82"/>
      <c r="F19" s="3"/>
      <c r="G19" s="3"/>
      <c r="H19" s="3"/>
    </row>
    <row r="20" spans="1:8" ht="12.75">
      <c r="A20" s="55" t="s">
        <v>70</v>
      </c>
      <c r="B20" s="56"/>
      <c r="C20" s="56"/>
      <c r="D20" s="57"/>
      <c r="E20" s="56" t="s">
        <v>71</v>
      </c>
      <c r="F20" s="56"/>
      <c r="G20" s="56"/>
      <c r="H20" s="58"/>
    </row>
    <row r="21" spans="1:14" ht="12.75">
      <c r="A21" s="83" t="s">
        <v>28</v>
      </c>
      <c r="B21" s="84"/>
      <c r="C21" s="19">
        <f>F17</f>
        <v>645436</v>
      </c>
      <c r="D21" s="4"/>
      <c r="E21" s="84" t="s">
        <v>65</v>
      </c>
      <c r="F21" s="84"/>
      <c r="G21" s="19">
        <f>G17</f>
        <v>329536</v>
      </c>
      <c r="H21" s="59"/>
      <c r="N21" s="4"/>
    </row>
    <row r="22" spans="1:8" ht="12.75">
      <c r="A22" s="85" t="s">
        <v>75</v>
      </c>
      <c r="B22" s="86"/>
      <c r="C22" s="18">
        <v>0</v>
      </c>
      <c r="D22" s="60" t="s">
        <v>67</v>
      </c>
      <c r="E22" s="86" t="s">
        <v>95</v>
      </c>
      <c r="F22" s="86"/>
      <c r="G22" s="18">
        <v>46700</v>
      </c>
      <c r="H22" s="61" t="s">
        <v>67</v>
      </c>
    </row>
    <row r="23" spans="1:11" ht="12.75">
      <c r="A23" s="80"/>
      <c r="B23" s="81"/>
      <c r="C23" s="18">
        <v>0</v>
      </c>
      <c r="D23" s="4"/>
      <c r="E23" s="86" t="s">
        <v>64</v>
      </c>
      <c r="F23" s="86"/>
      <c r="G23" s="18">
        <v>166860</v>
      </c>
      <c r="H23" s="62"/>
      <c r="K23" s="66"/>
    </row>
    <row r="24" spans="1:8" ht="12.75">
      <c r="A24" s="80"/>
      <c r="B24" s="81"/>
      <c r="C24" s="18">
        <v>0</v>
      </c>
      <c r="D24" s="4"/>
      <c r="E24" s="86" t="s">
        <v>94</v>
      </c>
      <c r="F24" s="86"/>
      <c r="G24" s="18">
        <v>0</v>
      </c>
      <c r="H24" s="62"/>
    </row>
    <row r="25" spans="1:8" ht="12.75">
      <c r="A25" s="80"/>
      <c r="B25" s="81"/>
      <c r="C25" s="18">
        <v>0</v>
      </c>
      <c r="D25" s="4"/>
      <c r="E25" s="86" t="s">
        <v>66</v>
      </c>
      <c r="F25" s="86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1"/>
      <c r="F26" s="81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/>
      <c r="F27" s="81"/>
      <c r="G27" s="18">
        <v>0</v>
      </c>
      <c r="H27" s="62"/>
    </row>
    <row r="28" spans="1:8" ht="12.75">
      <c r="A28" s="80" t="s">
        <v>77</v>
      </c>
      <c r="B28" s="81"/>
      <c r="C28" s="22">
        <v>0</v>
      </c>
      <c r="D28" s="63"/>
      <c r="E28" s="81" t="s">
        <v>76</v>
      </c>
      <c r="F28" s="81"/>
      <c r="G28" s="22">
        <v>13400</v>
      </c>
      <c r="H28" s="62"/>
    </row>
    <row r="29" spans="1:8" ht="12.75">
      <c r="A29" s="31" t="s">
        <v>63</v>
      </c>
      <c r="B29" s="4"/>
      <c r="C29" s="19">
        <f>SUM(C21:C28)</f>
        <v>645436</v>
      </c>
      <c r="D29" s="4"/>
      <c r="E29" s="4" t="s">
        <v>63</v>
      </c>
      <c r="F29" s="4"/>
      <c r="G29" s="29">
        <f>SUM(G21:G28)</f>
        <v>556496</v>
      </c>
      <c r="H29" s="59"/>
    </row>
    <row r="30" spans="1:8" ht="12.75">
      <c r="A30" s="64" t="s">
        <v>120</v>
      </c>
      <c r="B30" s="3"/>
      <c r="C30" s="3"/>
      <c r="D30" s="3"/>
      <c r="E30" s="3"/>
      <c r="F30" s="3"/>
      <c r="G30" s="67">
        <f>C29-G29</f>
        <v>88940</v>
      </c>
      <c r="H30" s="65"/>
    </row>
    <row r="31" ht="12.75">
      <c r="G31" s="6"/>
    </row>
    <row r="32" spans="1:8" ht="12.75">
      <c r="A32" s="69" t="s">
        <v>139</v>
      </c>
      <c r="B32" s="89"/>
      <c r="C32" s="89"/>
      <c r="D32" s="89"/>
      <c r="E32" s="89"/>
      <c r="F32" s="50" t="s">
        <v>131</v>
      </c>
      <c r="G32" s="88"/>
      <c r="H32" s="88"/>
    </row>
    <row r="33" spans="3:6" ht="12.75">
      <c r="C33" s="46"/>
      <c r="D33" s="46"/>
      <c r="E33" s="46"/>
      <c r="F33" s="46"/>
    </row>
    <row r="34" spans="1:12" ht="12.75">
      <c r="A34" t="s">
        <v>30</v>
      </c>
      <c r="B34" s="87" t="s">
        <v>132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 ht="12.7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ht="12.75">
      <c r="A39" t="s">
        <v>96</v>
      </c>
    </row>
    <row r="40" spans="1:12" ht="12.75">
      <c r="A40" s="25" t="s">
        <v>79</v>
      </c>
      <c r="B40" s="26" t="s">
        <v>80</v>
      </c>
      <c r="C40" s="26" t="s">
        <v>81</v>
      </c>
      <c r="D40" s="26" t="s">
        <v>82</v>
      </c>
      <c r="E40" s="26" t="s">
        <v>83</v>
      </c>
      <c r="F40" s="26" t="s">
        <v>84</v>
      </c>
      <c r="G40" s="26" t="s">
        <v>85</v>
      </c>
      <c r="H40" s="26" t="s">
        <v>86</v>
      </c>
      <c r="I40" s="26" t="s">
        <v>87</v>
      </c>
      <c r="J40" s="26" t="s">
        <v>88</v>
      </c>
      <c r="K40" s="26" t="s">
        <v>89</v>
      </c>
      <c r="L40" s="27" t="s">
        <v>90</v>
      </c>
    </row>
    <row r="41" spans="1:12" ht="12.75">
      <c r="A41" s="28" t="s">
        <v>47</v>
      </c>
      <c r="B41" s="29">
        <f>$E3*HRSW!$B7</f>
        <v>19600</v>
      </c>
      <c r="C41" s="29">
        <f>$E3*HRSW!$B8</f>
        <v>17440</v>
      </c>
      <c r="D41" s="29">
        <f>$E3*HRSW!$B9</f>
        <v>4400</v>
      </c>
      <c r="E41" s="29">
        <f>$E3*HRSW!$B10</f>
        <v>0</v>
      </c>
      <c r="F41" s="29">
        <f>$E3*HRSW!$B11</f>
        <v>56048</v>
      </c>
      <c r="G41" s="29">
        <f>$E3*HRSW!$B12</f>
        <v>13119.999999999998</v>
      </c>
      <c r="H41" s="29">
        <f>$E3*HRSW!$B13</f>
        <v>17704</v>
      </c>
      <c r="I41" s="29">
        <f>$E3*HRSW!$B14</f>
        <v>15088</v>
      </c>
      <c r="J41" s="29">
        <f>$E3*HRSW!$B15</f>
        <v>0</v>
      </c>
      <c r="K41" s="29">
        <f>$E3*HRSW!$B16</f>
        <v>6000</v>
      </c>
      <c r="L41" s="30">
        <f>$E3*HRSW!$B17</f>
        <v>3176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55679.99999999999</v>
      </c>
      <c r="C45" s="19">
        <f>$E7*Soyb!$B8</f>
        <v>16000</v>
      </c>
      <c r="D45" s="19">
        <f>$E7*Soyb!$B9</f>
        <v>0</v>
      </c>
      <c r="E45" s="19">
        <f>$E7*Soyb!$B10</f>
        <v>5600</v>
      </c>
      <c r="F45" s="19">
        <f>$E7*Soyb!$B11</f>
        <v>2032</v>
      </c>
      <c r="G45" s="19">
        <f>$E7*Soyb!$B12</f>
        <v>14656</v>
      </c>
      <c r="H45" s="19">
        <f>$E7*Soyb!$B13</f>
        <v>15000</v>
      </c>
      <c r="I45" s="19">
        <f>$E7*Soyb!$B14</f>
        <v>14624</v>
      </c>
      <c r="J45" s="19">
        <f>$E7*Soyb!$B15</f>
        <v>0</v>
      </c>
      <c r="K45" s="19">
        <f>$E7*Soyb!$B16</f>
        <v>1200</v>
      </c>
      <c r="L45" s="32">
        <f>$E7*Soyb!$B17</f>
        <v>2648</v>
      </c>
    </row>
    <row r="46" spans="1:12" ht="12.75">
      <c r="A46" s="31" t="s">
        <v>78</v>
      </c>
      <c r="B46" s="19">
        <f>$E8*Drybean!$B7</f>
        <v>9000</v>
      </c>
      <c r="C46" s="19">
        <f>$E8*Drybean!$B8</f>
        <v>8240</v>
      </c>
      <c r="D46" s="19">
        <f>$E8*Drybean!$B9</f>
        <v>4000</v>
      </c>
      <c r="E46" s="19">
        <f>$E8*Drybean!$B10</f>
        <v>0</v>
      </c>
      <c r="F46" s="19">
        <f>$E8*Drybean!$B11</f>
        <v>7823.999999999999</v>
      </c>
      <c r="G46" s="19">
        <f>$E8*Drybean!$B12</f>
        <v>6698</v>
      </c>
      <c r="H46" s="19">
        <f>$E8*Drybean!$B13</f>
        <v>5006</v>
      </c>
      <c r="I46" s="19">
        <f>$E8*Drybean!$B14</f>
        <v>4622</v>
      </c>
      <c r="J46" s="19">
        <f>$E8*Drybean!$B15</f>
        <v>0</v>
      </c>
      <c r="K46" s="19">
        <f>$E8*Drybean!$B16</f>
        <v>3100</v>
      </c>
      <c r="L46" s="32">
        <f>$E8*Drybean!$B17</f>
        <v>1030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74</v>
      </c>
      <c r="B55" s="20">
        <f>SUM(B41:B54)</f>
        <v>84280</v>
      </c>
      <c r="C55" s="20">
        <f aca="true" t="shared" si="4" ref="C55:L55">SUM(C41:C54)</f>
        <v>41680</v>
      </c>
      <c r="D55" s="20">
        <f t="shared" si="4"/>
        <v>8400</v>
      </c>
      <c r="E55" s="20">
        <f t="shared" si="4"/>
        <v>5600</v>
      </c>
      <c r="F55" s="20">
        <f t="shared" si="4"/>
        <v>65904</v>
      </c>
      <c r="G55" s="20">
        <f t="shared" si="4"/>
        <v>34474</v>
      </c>
      <c r="H55" s="20">
        <f t="shared" si="4"/>
        <v>37710</v>
      </c>
      <c r="I55" s="20">
        <f t="shared" si="4"/>
        <v>34334</v>
      </c>
      <c r="J55" s="20">
        <f t="shared" si="4"/>
        <v>0</v>
      </c>
      <c r="K55" s="20">
        <f t="shared" si="4"/>
        <v>10300</v>
      </c>
      <c r="L55" s="34">
        <f t="shared" si="4"/>
        <v>6854</v>
      </c>
    </row>
    <row r="56" spans="1:12" ht="12.75">
      <c r="A56" s="33" t="s">
        <v>91</v>
      </c>
      <c r="B56" s="20"/>
      <c r="C56" s="34"/>
      <c r="D56" s="35">
        <f>SUM(B55:L55)</f>
        <v>329536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50</v>
      </c>
      <c r="C2" s="70"/>
    </row>
    <row r="3" spans="1:3" ht="12.75">
      <c r="A3" t="s">
        <v>142</v>
      </c>
      <c r="B3" s="12">
        <v>6.87</v>
      </c>
      <c r="C3" s="70"/>
    </row>
    <row r="4" spans="1:3" ht="12.75">
      <c r="A4" t="s">
        <v>28</v>
      </c>
      <c r="B4" s="2">
        <f>B2*B3</f>
        <v>343.5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24.5</v>
      </c>
      <c r="C7" s="70"/>
    </row>
    <row r="8" spans="1:3" ht="12.75">
      <c r="A8" s="1" t="s">
        <v>9</v>
      </c>
      <c r="B8" s="11">
        <v>21.8</v>
      </c>
      <c r="C8" s="70"/>
    </row>
    <row r="9" spans="1:3" ht="12.75">
      <c r="A9" s="1" t="s">
        <v>24</v>
      </c>
      <c r="B9" s="11">
        <v>5.5</v>
      </c>
      <c r="C9" s="70" t="s">
        <v>135</v>
      </c>
    </row>
    <row r="10" spans="1:3" ht="12.75">
      <c r="A10" s="1" t="s">
        <v>10</v>
      </c>
      <c r="B10" s="11">
        <v>0</v>
      </c>
      <c r="C10" s="70" t="s">
        <v>143</v>
      </c>
    </row>
    <row r="11" spans="1:3" ht="12.75">
      <c r="A11" s="1" t="s">
        <v>12</v>
      </c>
      <c r="B11" s="11">
        <v>70.06</v>
      </c>
      <c r="C11" s="70"/>
    </row>
    <row r="12" spans="1:3" ht="12.75">
      <c r="A12" s="1" t="s">
        <v>11</v>
      </c>
      <c r="B12" s="11">
        <v>16.4</v>
      </c>
      <c r="C12" s="70"/>
    </row>
    <row r="13" spans="1:3" ht="12.75">
      <c r="A13" s="1" t="s">
        <v>13</v>
      </c>
      <c r="B13" s="11">
        <v>22.13</v>
      </c>
      <c r="C13" s="70"/>
    </row>
    <row r="14" spans="1:3" ht="12.75">
      <c r="A14" s="1" t="s">
        <v>14</v>
      </c>
      <c r="B14" s="11">
        <v>18.86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3.97</v>
      </c>
      <c r="C17" s="70"/>
    </row>
    <row r="18" spans="1:3" ht="12.75">
      <c r="A18" t="s">
        <v>2</v>
      </c>
      <c r="B18" s="2">
        <f>SUM(B7:B17)</f>
        <v>190.72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</v>
      </c>
      <c r="C21" s="70"/>
    </row>
    <row r="22" spans="1:3" ht="12.75">
      <c r="A22" s="1" t="s">
        <v>19</v>
      </c>
      <c r="B22" s="7">
        <v>21.94</v>
      </c>
      <c r="C22" s="70"/>
    </row>
    <row r="23" spans="1:3" ht="12.75">
      <c r="A23" s="1" t="s">
        <v>20</v>
      </c>
      <c r="B23" s="7">
        <v>12.74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134.78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325.5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18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3.8144</v>
      </c>
      <c r="C32" s="70"/>
    </row>
    <row r="33" spans="1:3" ht="12.75">
      <c r="A33" t="s">
        <v>23</v>
      </c>
      <c r="B33" s="2">
        <f>B25/B2</f>
        <v>2.6956</v>
      </c>
      <c r="C33" s="70"/>
    </row>
    <row r="34" spans="1:3" ht="12.75">
      <c r="A34" t="s">
        <v>27</v>
      </c>
      <c r="B34" s="2">
        <f>B27/B2</f>
        <v>6.51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44</v>
      </c>
      <c r="C2" s="70"/>
    </row>
    <row r="3" spans="1:3" ht="12.75">
      <c r="A3" t="s">
        <v>142</v>
      </c>
      <c r="B3" s="12">
        <v>7.17</v>
      </c>
      <c r="C3" s="70" t="s">
        <v>129</v>
      </c>
    </row>
    <row r="4" spans="1:3" ht="12.75">
      <c r="A4" t="s">
        <v>28</v>
      </c>
      <c r="B4" s="2">
        <f>B2*B3</f>
        <v>315.48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22.5</v>
      </c>
      <c r="C7" s="70"/>
    </row>
    <row r="8" spans="1:3" ht="12.75">
      <c r="A8" s="1" t="s">
        <v>9</v>
      </c>
      <c r="B8" s="11">
        <v>21.8</v>
      </c>
      <c r="C8" s="70"/>
    </row>
    <row r="9" spans="1:3" ht="12.75">
      <c r="A9" s="1" t="s">
        <v>24</v>
      </c>
      <c r="B9" s="11">
        <v>5.5</v>
      </c>
      <c r="C9" s="70" t="s">
        <v>135</v>
      </c>
    </row>
    <row r="10" spans="1:3" ht="12.75">
      <c r="A10" s="1" t="s">
        <v>10</v>
      </c>
      <c r="B10" s="11">
        <v>0</v>
      </c>
      <c r="C10" s="70" t="s">
        <v>143</v>
      </c>
    </row>
    <row r="11" spans="1:3" ht="12.75">
      <c r="A11" s="1" t="s">
        <v>12</v>
      </c>
      <c r="B11" s="11">
        <v>59.77</v>
      </c>
      <c r="C11" s="70"/>
    </row>
    <row r="12" spans="1:3" ht="12.75">
      <c r="A12" s="1" t="s">
        <v>11</v>
      </c>
      <c r="B12" s="11">
        <v>15.23</v>
      </c>
      <c r="C12" s="70"/>
    </row>
    <row r="13" spans="1:3" ht="12.75">
      <c r="A13" s="1" t="s">
        <v>13</v>
      </c>
      <c r="B13" s="11">
        <v>21.68</v>
      </c>
      <c r="C13" s="70"/>
    </row>
    <row r="14" spans="1:3" ht="12.75">
      <c r="A14" s="1" t="s">
        <v>14</v>
      </c>
      <c r="B14" s="11">
        <v>18.7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3.67</v>
      </c>
      <c r="C17" s="70"/>
    </row>
    <row r="18" spans="1:3" ht="12.75">
      <c r="A18" t="s">
        <v>2</v>
      </c>
      <c r="B18" s="2">
        <f>SUM(B7:B17)</f>
        <v>176.34999999999997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7.3</v>
      </c>
      <c r="C21" s="70"/>
    </row>
    <row r="22" spans="1:3" ht="12.75">
      <c r="A22" s="1" t="s">
        <v>19</v>
      </c>
      <c r="B22" s="7">
        <v>21.65</v>
      </c>
      <c r="C22" s="70"/>
    </row>
    <row r="23" spans="1:3" ht="12.75">
      <c r="A23" s="1" t="s">
        <v>20</v>
      </c>
      <c r="B23" s="7">
        <v>12.59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134.24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310.59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4.890000000000043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4.007954545454544</v>
      </c>
      <c r="C32" s="70"/>
    </row>
    <row r="33" spans="1:3" ht="12.75">
      <c r="A33" t="s">
        <v>23</v>
      </c>
      <c r="B33" s="2">
        <f>B25/B2</f>
        <v>3.0509090909090912</v>
      </c>
      <c r="C33" s="70"/>
    </row>
    <row r="34" spans="1:3" ht="12.75">
      <c r="A34" t="s">
        <v>27</v>
      </c>
      <c r="B34" s="2">
        <f>B27/B2</f>
        <v>7.058863636363636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64</v>
      </c>
      <c r="C2" s="70"/>
    </row>
    <row r="3" spans="1:3" ht="12.75">
      <c r="A3" t="s">
        <v>142</v>
      </c>
      <c r="B3" s="12">
        <v>5.16</v>
      </c>
      <c r="C3" s="70" t="s">
        <v>151</v>
      </c>
    </row>
    <row r="4" spans="1:3" ht="12.75">
      <c r="A4" t="s">
        <v>28</v>
      </c>
      <c r="B4" s="2">
        <f>B2*B3</f>
        <v>330.24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</v>
      </c>
      <c r="C7" s="70"/>
    </row>
    <row r="8" spans="1:3" ht="12.75">
      <c r="A8" s="1" t="s">
        <v>9</v>
      </c>
      <c r="B8" s="11">
        <v>19</v>
      </c>
      <c r="C8" s="70"/>
    </row>
    <row r="9" spans="1:3" ht="12.75">
      <c r="A9" s="1" t="s">
        <v>24</v>
      </c>
      <c r="B9" s="11">
        <v>5.5</v>
      </c>
      <c r="C9" s="70" t="s">
        <v>135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51.73</v>
      </c>
      <c r="C11" s="70"/>
    </row>
    <row r="12" spans="1:3" ht="12.75">
      <c r="A12" s="1" t="s">
        <v>11</v>
      </c>
      <c r="B12" s="11">
        <v>17.35</v>
      </c>
      <c r="C12" s="70"/>
    </row>
    <row r="13" spans="1:3" ht="12.75">
      <c r="A13" s="1" t="s">
        <v>13</v>
      </c>
      <c r="B13" s="11">
        <v>24.31</v>
      </c>
      <c r="C13" s="70"/>
    </row>
    <row r="14" spans="1:3" ht="12.75">
      <c r="A14" s="1" t="s">
        <v>14</v>
      </c>
      <c r="B14" s="11">
        <v>19.78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3.55</v>
      </c>
      <c r="C17" s="70"/>
    </row>
    <row r="18" spans="1:3" ht="12.75">
      <c r="A18" t="s">
        <v>2</v>
      </c>
      <c r="B18" s="2">
        <f>SUM(B7:B17)</f>
        <v>170.72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</v>
      </c>
      <c r="C21" s="70"/>
    </row>
    <row r="22" spans="1:3" ht="12.75">
      <c r="A22" s="1" t="s">
        <v>19</v>
      </c>
      <c r="B22" s="7">
        <v>23.13</v>
      </c>
      <c r="C22" s="70"/>
    </row>
    <row r="23" spans="1:3" ht="12.75">
      <c r="A23" s="1" t="s">
        <v>20</v>
      </c>
      <c r="B23" s="7">
        <v>13.94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137.67000000000002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308.39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21.850000000000023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2.6675</v>
      </c>
      <c r="C32" s="70"/>
    </row>
    <row r="33" spans="1:3" ht="12.75">
      <c r="A33" t="s">
        <v>23</v>
      </c>
      <c r="B33" s="2">
        <f>B25/B2</f>
        <v>2.1510937500000002</v>
      </c>
      <c r="C33" s="70"/>
    </row>
    <row r="34" spans="1:3" ht="12.75">
      <c r="A34" t="s">
        <v>27</v>
      </c>
      <c r="B34" s="2">
        <f>B27/B2</f>
        <v>4.81859375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121</v>
      </c>
      <c r="C2" s="70"/>
    </row>
    <row r="3" spans="1:3" ht="12.75">
      <c r="A3" t="s">
        <v>142</v>
      </c>
      <c r="B3" s="12">
        <v>4</v>
      </c>
      <c r="C3" s="70"/>
    </row>
    <row r="4" spans="1:3" ht="12.75">
      <c r="A4" t="s">
        <v>28</v>
      </c>
      <c r="B4" s="2">
        <f>B2*B3</f>
        <v>484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88.04</v>
      </c>
      <c r="C7" s="70"/>
    </row>
    <row r="8" spans="1:3" ht="12.75">
      <c r="A8" s="1" t="s">
        <v>9</v>
      </c>
      <c r="B8" s="11">
        <v>20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88.37</v>
      </c>
      <c r="C11" s="70"/>
    </row>
    <row r="12" spans="1:3" ht="12.75">
      <c r="A12" s="1" t="s">
        <v>11</v>
      </c>
      <c r="B12" s="11">
        <v>40.73</v>
      </c>
      <c r="C12" s="70"/>
    </row>
    <row r="13" spans="1:3" ht="12.75">
      <c r="A13" s="1" t="s">
        <v>13</v>
      </c>
      <c r="B13" s="11">
        <v>31.7</v>
      </c>
      <c r="C13" s="70"/>
    </row>
    <row r="14" spans="1:3" ht="12.75">
      <c r="A14" s="1" t="s">
        <v>14</v>
      </c>
      <c r="B14" s="11">
        <v>25.2</v>
      </c>
      <c r="C14" s="70"/>
    </row>
    <row r="15" spans="1:3" ht="12.75">
      <c r="A15" s="1" t="s">
        <v>15</v>
      </c>
      <c r="B15" s="11">
        <v>25.41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6.95</v>
      </c>
      <c r="C17" s="70"/>
    </row>
    <row r="18" spans="1:3" ht="12.75">
      <c r="A18" t="s">
        <v>2</v>
      </c>
      <c r="B18" s="2">
        <f>SUM(B7:B17)</f>
        <v>333.90000000000003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9.97</v>
      </c>
      <c r="C21" s="70"/>
    </row>
    <row r="22" spans="1:3" ht="12.75">
      <c r="A22" s="1" t="s">
        <v>19</v>
      </c>
      <c r="B22" s="7">
        <v>33.43</v>
      </c>
      <c r="C22" s="70"/>
    </row>
    <row r="23" spans="1:3" ht="12.75">
      <c r="A23" s="1" t="s">
        <v>20</v>
      </c>
      <c r="B23" s="7">
        <v>19.22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155.32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489.22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-5.220000000000027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2.759504132231405</v>
      </c>
      <c r="C32" s="70"/>
    </row>
    <row r="33" spans="1:3" ht="12.75">
      <c r="A33" t="s">
        <v>23</v>
      </c>
      <c r="B33" s="2">
        <f>B25/B2</f>
        <v>1.2836363636363637</v>
      </c>
      <c r="C33" s="70"/>
    </row>
    <row r="34" spans="1:3" ht="12.75">
      <c r="A34" t="s">
        <v>27</v>
      </c>
      <c r="B34" s="2">
        <f>B27/B2</f>
        <v>4.043140495867769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31</v>
      </c>
      <c r="C2" s="70"/>
    </row>
    <row r="3" spans="1:3" ht="12.75">
      <c r="A3" t="s">
        <v>142</v>
      </c>
      <c r="B3" s="12">
        <v>11.02</v>
      </c>
      <c r="C3" s="70"/>
    </row>
    <row r="4" spans="1:3" ht="12.75">
      <c r="A4" t="s">
        <v>28</v>
      </c>
      <c r="B4" s="2">
        <f>B2*B3</f>
        <v>341.62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69.6</v>
      </c>
      <c r="C7" s="70" t="s">
        <v>148</v>
      </c>
    </row>
    <row r="8" spans="1:3" ht="12.75">
      <c r="A8" s="1" t="s">
        <v>9</v>
      </c>
      <c r="B8" s="11">
        <v>20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7</v>
      </c>
      <c r="C10" s="70" t="s">
        <v>133</v>
      </c>
    </row>
    <row r="11" spans="1:3" ht="12.75">
      <c r="A11" s="1" t="s">
        <v>12</v>
      </c>
      <c r="B11" s="11">
        <v>2.54</v>
      </c>
      <c r="C11" s="70"/>
    </row>
    <row r="12" spans="1:3" ht="12.75">
      <c r="A12" s="1" t="s">
        <v>11</v>
      </c>
      <c r="B12" s="11">
        <v>18.32</v>
      </c>
      <c r="C12" s="70"/>
    </row>
    <row r="13" spans="1:3" ht="12.75">
      <c r="A13" s="1" t="s">
        <v>13</v>
      </c>
      <c r="B13" s="11">
        <v>18.75</v>
      </c>
      <c r="C13" s="70"/>
    </row>
    <row r="14" spans="1:3" ht="12.75">
      <c r="A14" s="1" t="s">
        <v>14</v>
      </c>
      <c r="B14" s="11">
        <v>18.28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3.31</v>
      </c>
      <c r="C17" s="70"/>
    </row>
    <row r="18" spans="1:3" ht="12.75">
      <c r="A18" t="s">
        <v>2</v>
      </c>
      <c r="B18" s="2">
        <f>SUM(B7:B17)</f>
        <v>159.3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7.06</v>
      </c>
      <c r="C21" s="70"/>
    </row>
    <row r="22" spans="1:3" ht="12.75">
      <c r="A22" s="1" t="s">
        <v>19</v>
      </c>
      <c r="B22" s="7">
        <v>21.27</v>
      </c>
      <c r="C22" s="70"/>
    </row>
    <row r="23" spans="1:3" ht="12.75">
      <c r="A23" s="1" t="s">
        <v>20</v>
      </c>
      <c r="B23" s="7">
        <v>12.23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133.26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292.56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49.06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5.138709677419355</v>
      </c>
      <c r="C32" s="70"/>
    </row>
    <row r="33" spans="1:3" ht="12.75">
      <c r="A33" t="s">
        <v>23</v>
      </c>
      <c r="B33" s="2">
        <f>B25/B2</f>
        <v>4.298709677419355</v>
      </c>
      <c r="C33" s="70"/>
    </row>
    <row r="34" spans="1:3" ht="12.75">
      <c r="A34" t="s">
        <v>27</v>
      </c>
      <c r="B34" s="2">
        <f>B27/B2</f>
        <v>9.43741935483871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1570</v>
      </c>
      <c r="C2" s="70"/>
    </row>
    <row r="3" spans="1:3" ht="12.75">
      <c r="A3" t="s">
        <v>142</v>
      </c>
      <c r="B3" s="10">
        <v>0.31</v>
      </c>
      <c r="C3" s="70"/>
    </row>
    <row r="4" spans="1:3" ht="12.75">
      <c r="A4" t="s">
        <v>28</v>
      </c>
      <c r="B4" s="2">
        <f>B2*B3</f>
        <v>486.7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45</v>
      </c>
      <c r="C7" s="70"/>
    </row>
    <row r="8" spans="1:3" ht="12.75">
      <c r="A8" s="1" t="s">
        <v>9</v>
      </c>
      <c r="B8" s="11">
        <v>41.2</v>
      </c>
      <c r="C8" s="70"/>
    </row>
    <row r="9" spans="1:3" ht="12.75">
      <c r="A9" s="1" t="s">
        <v>24</v>
      </c>
      <c r="B9" s="11">
        <v>20</v>
      </c>
      <c r="C9" s="70" t="s">
        <v>152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39.12</v>
      </c>
      <c r="C11" s="70"/>
    </row>
    <row r="12" spans="1:3" ht="12.75">
      <c r="A12" s="1" t="s">
        <v>11</v>
      </c>
      <c r="B12" s="11">
        <v>33.49</v>
      </c>
      <c r="C12" s="70"/>
    </row>
    <row r="13" spans="1:3" ht="12.75">
      <c r="A13" s="1" t="s">
        <v>13</v>
      </c>
      <c r="B13" s="11">
        <v>25.03</v>
      </c>
      <c r="C13" s="70"/>
    </row>
    <row r="14" spans="1:3" ht="12.75">
      <c r="A14" s="1" t="s">
        <v>14</v>
      </c>
      <c r="B14" s="11">
        <v>23.11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5.15</v>
      </c>
      <c r="C17" s="70"/>
    </row>
    <row r="18" spans="1:3" ht="12.75">
      <c r="A18" t="s">
        <v>2</v>
      </c>
      <c r="B18" s="2">
        <f>SUM(B7:B17)</f>
        <v>247.6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8.75</v>
      </c>
      <c r="C21" s="70"/>
    </row>
    <row r="22" spans="1:3" ht="12.75">
      <c r="A22" s="1" t="s">
        <v>19</v>
      </c>
      <c r="B22" s="7">
        <v>27.55</v>
      </c>
      <c r="C22" s="70"/>
    </row>
    <row r="23" spans="1:3" ht="12.75">
      <c r="A23" s="1" t="s">
        <v>20</v>
      </c>
      <c r="B23" s="7">
        <v>17.91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146.91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394.51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92.19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0.15770700636942675</v>
      </c>
      <c r="C32" s="70"/>
    </row>
    <row r="33" spans="1:3" ht="12.75">
      <c r="A33" t="s">
        <v>23</v>
      </c>
      <c r="B33" s="13">
        <f>B25/B2</f>
        <v>0.0935732484076433</v>
      </c>
      <c r="C33" s="70"/>
    </row>
    <row r="34" spans="1:3" ht="12.75">
      <c r="A34" t="s">
        <v>27</v>
      </c>
      <c r="B34" s="13">
        <f>B27/B2</f>
        <v>0.25128025477707006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1400</v>
      </c>
      <c r="C2" s="70"/>
    </row>
    <row r="3" spans="1:3" ht="12.75">
      <c r="A3" t="s">
        <v>142</v>
      </c>
      <c r="B3" s="10">
        <v>0.212</v>
      </c>
      <c r="C3" s="70"/>
    </row>
    <row r="4" spans="1:3" ht="12.75">
      <c r="A4" t="s">
        <v>28</v>
      </c>
      <c r="B4" s="2">
        <f>B2*B3</f>
        <v>296.8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34.08</v>
      </c>
      <c r="C7" s="71" t="s">
        <v>140</v>
      </c>
    </row>
    <row r="8" spans="1:3" ht="12.75">
      <c r="A8" s="1" t="s">
        <v>9</v>
      </c>
      <c r="B8" s="11">
        <v>26.7</v>
      </c>
      <c r="C8" s="70"/>
    </row>
    <row r="9" spans="1:3" ht="12.75">
      <c r="A9" s="1" t="s">
        <v>24</v>
      </c>
      <c r="B9" s="11">
        <v>0</v>
      </c>
      <c r="C9" s="70" t="s">
        <v>144</v>
      </c>
    </row>
    <row r="10" spans="1:3" ht="12.75">
      <c r="A10" s="1" t="s">
        <v>10</v>
      </c>
      <c r="B10" s="11">
        <v>7</v>
      </c>
      <c r="C10" s="70" t="s">
        <v>134</v>
      </c>
    </row>
    <row r="11" spans="1:3" ht="12.75">
      <c r="A11" s="1" t="s">
        <v>12</v>
      </c>
      <c r="B11" s="11">
        <v>32.72</v>
      </c>
      <c r="C11" s="70"/>
    </row>
    <row r="12" spans="1:3" ht="12.75">
      <c r="A12" s="1" t="s">
        <v>11</v>
      </c>
      <c r="B12" s="11">
        <v>13.71</v>
      </c>
      <c r="C12" s="70"/>
    </row>
    <row r="13" spans="1:3" ht="12.75">
      <c r="A13" s="1" t="s">
        <v>13</v>
      </c>
      <c r="B13" s="11">
        <v>21.36</v>
      </c>
      <c r="C13" s="70"/>
    </row>
    <row r="14" spans="1:3" ht="12.75">
      <c r="A14" s="1" t="s">
        <v>14</v>
      </c>
      <c r="B14" s="11">
        <v>18.51</v>
      </c>
      <c r="C14" s="70"/>
    </row>
    <row r="15" spans="1:3" ht="12.75">
      <c r="A15" s="1" t="s">
        <v>15</v>
      </c>
      <c r="B15" s="11">
        <v>4.2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3.69</v>
      </c>
      <c r="C17" s="70"/>
    </row>
    <row r="18" spans="1:3" ht="12.75">
      <c r="A18" t="s">
        <v>2</v>
      </c>
      <c r="B18" s="2">
        <f>SUM(B7:B17)</f>
        <v>177.46999999999997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7.84</v>
      </c>
      <c r="C21" s="70"/>
    </row>
    <row r="22" spans="1:3" ht="12.75">
      <c r="A22" s="1" t="s">
        <v>19</v>
      </c>
      <c r="B22" s="7">
        <v>23.86</v>
      </c>
      <c r="C22" s="70"/>
    </row>
    <row r="23" spans="1:3" ht="12.75">
      <c r="A23" s="1" t="s">
        <v>20</v>
      </c>
      <c r="B23" s="7">
        <v>14.41</v>
      </c>
      <c r="C23" s="70"/>
    </row>
    <row r="24" spans="1:3" ht="12.75">
      <c r="A24" s="1" t="s">
        <v>21</v>
      </c>
      <c r="B24" s="8">
        <v>92.7</v>
      </c>
      <c r="C24" s="70"/>
    </row>
    <row r="25" spans="1:3" ht="12.75">
      <c r="A25" t="s">
        <v>4</v>
      </c>
      <c r="B25" s="2">
        <f>SUM(B21:B24)</f>
        <v>138.81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316.28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-19.47999999999996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0.1267642857142857</v>
      </c>
      <c r="C32" s="70"/>
    </row>
    <row r="33" spans="1:3" ht="12.75">
      <c r="A33" t="s">
        <v>23</v>
      </c>
      <c r="B33" s="13">
        <f>B25/B2</f>
        <v>0.09915</v>
      </c>
      <c r="C33" s="70"/>
    </row>
    <row r="34" spans="1:3" ht="12.75">
      <c r="A34" t="s">
        <v>27</v>
      </c>
      <c r="B34" s="13">
        <f>B27/B2</f>
        <v>0.2259142857142857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2012-12-21T12:58:24Z</cp:lastPrinted>
  <dcterms:created xsi:type="dcterms:W3CDTF">2005-01-10T15:34:54Z</dcterms:created>
  <dcterms:modified xsi:type="dcterms:W3CDTF">2013-12-12T22:50:27Z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