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<sst xmlns="http://schemas.openxmlformats.org/spreadsheetml/2006/main" count="579" uniqueCount="153">
  <si>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</si>
  <si>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</si>
  <si>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</si>
  <si>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</si>
  <si>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</si>
  <si>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</si>
  <si>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</si>
  <si>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</si>
  <si>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</si>
  <si>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</si>
  <si>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</si>
  <si>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</si>
  <si>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</si>
  <si>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</si>
  <si>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</si>
  <si>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</si>
  <si>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</si>
  <si>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</si>
  <si>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</si>
  <si>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</si>
  <si>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</si>
  <si>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</si>
  <si>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</si>
  <si>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</si>
  <si>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</si>
  <si>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</si>
  <si>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</si>
  <si>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</si>
  <si>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</si>
  <si>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</si>
  <si>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</si>
  <si>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</si>
  <si>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</si>
  <si>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</si>
  <si>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</si>
  <si>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</si>
  <si>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</si>
  <si>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</si>
  <si>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</si>
  <si>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</si>
  <si>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</si>
  <si>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</si>
  <si>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</si>
  <si>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</si>
  <si>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</si>
  <si>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</si>
  <si>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</si>
  <si>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</si>
  <si>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</si>
  <si>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</si>
  <si>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</si>
  <si>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</si>
  <si>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</si>
  <si>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</si>
  <si>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</si>
  <si>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</si>
  <si>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</si>
  <si>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</si>
  <si>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</si>
  <si>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</si>
  <si>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</si>
  <si>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</si>
  <si>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</si>
  <si>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</si>
  <si>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</si>
  <si>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</si>
  <si>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</si>
  <si>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</si>
  <si>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</si>
  <si>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</si>
  <si>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</si>
  <si>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</si>
  <si>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</si>
  <si>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</si>
  <si>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</si>
  <si>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</si>
  <si>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</si>
  <si>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</si>
  <si>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</si>
  <si>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</si>
  <si>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</si>
  <si>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</si>
  <si>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</si>
  <si>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</si>
  <si>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</si>
  <si>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</si>
  <si>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</si>
  <si>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</si>
  <si>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</si>
  <si>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</si>
  <si>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</si>
  <si>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</si>
  <si>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</si>
  <si>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</si>
  <si>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</si>
  <si>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</si>
  <si>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</si>
  <si>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</si>
  <si>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</si>
  <si>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</si>
  <si>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</si>
  <si>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</si>
  <si>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</si>
  <si>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</si>
  <si>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</si>
  <si>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</si>
  <si>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</si>
  <si>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</si>
  <si>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</si>
  <si>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</si>
  <si>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</si>
  <si>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</si>
  <si>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</si>
  <si>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</si>
  <si>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</si>
  <si>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</si>
  <si>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</si>
  <si>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</si>
  <si>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</si>
  <si>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</si>
  <si>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</si>
  <si>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</si>
  <si>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</si>
  <si>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</si>
  <si>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</si>
  <si>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</si>
  <si>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</si>
  <si>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</si>
  <si>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</si>
  <si>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</si>
  <si>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</si>
  <si>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</si>
  <si>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</si>
  <si>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</si>
  <si>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</si>
  <si>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</si>
  <si>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>Includes seed treatment for wireworm and flea beetle</t>
  </si>
  <si>
    <t>Market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</si>
  <si>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</si>
  <si>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</si>
  <si>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</si>
  <si>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</si>
  <si>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</si>
  <si>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</si>
  <si>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</si>
  <si>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</si>
  <si>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</si>
  <si>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</si>
  <si>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</si>
  <si>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North Dakota 2016 Projected Crop Budgets - North Red River Valley</t>
  </si>
  <si>
    <t>Gov't Pmts (ARC/PLC)</t>
  </si>
  <si>
    <t>Malt price, feed quality est. is $2.90</t>
  </si>
  <si>
    <t>Fungicide for white mold. A second treatment may be needed.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</si>
</sst>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8" t="s">
        <v>98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99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100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101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102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146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147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103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8" t="s">
        <v>104</v>
      </c>
      <c r="B13" s="44"/>
      <c r="C13" s="44"/>
      <c r="D13" s="42"/>
      <c r="E13" s="42"/>
      <c r="F13" s="42"/>
      <c r="G13" s="42"/>
      <c r="H13" s="42"/>
    </row>
    <row r="14" spans="1:8" ht="12.75" customHeight="1">
      <c r="A14" s="17" t="s">
        <v>113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9" t="s">
        <v>144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105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114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127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115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106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107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116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8" t="s">
        <v>108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109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110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111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112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96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2.75">
      <c r="A32" s="45" t="s">
        <v>120</v>
      </c>
      <c r="B32" s="39" t="s">
        <v>121</v>
      </c>
      <c r="C32" s="39"/>
      <c r="D32" s="43"/>
      <c r="E32" s="39" t="s">
        <v>122</v>
      </c>
      <c r="F32" s="39"/>
      <c r="G32" s="39"/>
      <c r="H32" s="39"/>
    </row>
    <row r="33" spans="1:10" ht="12.75">
      <c r="A33" s="39" t="s">
        <v>123</v>
      </c>
      <c r="B33" s="78" t="s">
        <v>124</v>
      </c>
      <c r="C33" s="79"/>
      <c r="D33" s="79"/>
      <c r="E33" s="79"/>
      <c r="F33" s="79"/>
      <c r="G33" s="79"/>
      <c r="H33" s="39" t="s">
        <v>125</v>
      </c>
      <c r="I33" s="39"/>
      <c r="J33" s="39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2" t="s">
        <v>30</v>
      </c>
    </row>
    <row r="2" spans="1:3" ht="12.75">
      <c r="A2" t="s">
        <v>29</v>
      </c>
      <c r="B2" s="9">
        <v>1120</v>
      </c>
      <c r="C2" s="70"/>
    </row>
    <row r="3" spans="1:3" ht="12.75">
      <c r="A3" t="s">
        <v>138</v>
      </c>
      <c r="B3" s="10">
        <v>0.217</v>
      </c>
      <c r="C3" s="70"/>
    </row>
    <row r="4" spans="1:3" ht="12.75">
      <c r="A4" t="s">
        <v>28</v>
      </c>
      <c r="B4" s="2">
        <f>B2*B3</f>
        <v>243.04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50</v>
      </c>
      <c r="C7" s="71" t="s">
        <v>136</v>
      </c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 t="s">
        <v>140</v>
      </c>
    </row>
    <row r="10" spans="1:3" ht="12.75">
      <c r="A10" s="1" t="s">
        <v>10</v>
      </c>
      <c r="B10" s="11">
        <v>10</v>
      </c>
      <c r="C10" s="70" t="s">
        <v>132</v>
      </c>
    </row>
    <row r="11" spans="1:3" ht="12.75">
      <c r="A11" s="1" t="s">
        <v>12</v>
      </c>
      <c r="B11" s="11">
        <v>20.57</v>
      </c>
      <c r="C11" s="70"/>
    </row>
    <row r="12" spans="1:3" ht="12.75">
      <c r="A12" s="1" t="s">
        <v>11</v>
      </c>
      <c r="B12" s="11">
        <v>17</v>
      </c>
      <c r="C12" s="70"/>
    </row>
    <row r="13" spans="1:3" ht="12.75">
      <c r="A13" s="1" t="s">
        <v>13</v>
      </c>
      <c r="B13" s="11">
        <v>11.61</v>
      </c>
      <c r="C13" s="70"/>
    </row>
    <row r="14" spans="1:3" ht="12.75">
      <c r="A14" s="1" t="s">
        <v>14</v>
      </c>
      <c r="B14" s="11">
        <v>18.98</v>
      </c>
      <c r="C14" s="70"/>
    </row>
    <row r="15" spans="1:3" ht="12.75">
      <c r="A15" s="1" t="s">
        <v>15</v>
      </c>
      <c r="B15" s="11">
        <v>3.36</v>
      </c>
      <c r="C15" s="70"/>
    </row>
    <row r="16" spans="1:3" ht="12.75">
      <c r="A16" s="1" t="s">
        <v>16</v>
      </c>
      <c r="B16" s="11">
        <v>23.5</v>
      </c>
      <c r="C16" s="70"/>
    </row>
    <row r="17" spans="1:3" ht="12.75">
      <c r="A17" s="1" t="s">
        <v>17</v>
      </c>
      <c r="B17" s="12">
        <v>3.91</v>
      </c>
      <c r="C17" s="70"/>
    </row>
    <row r="18" spans="1:3" ht="12.75">
      <c r="A18" t="s">
        <v>2</v>
      </c>
      <c r="B18" s="2">
        <f>SUM(B7:B17)</f>
        <v>188.13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7.97</v>
      </c>
      <c r="C21" s="70"/>
    </row>
    <row r="22" spans="1:3" ht="12.75">
      <c r="A22" s="1" t="s">
        <v>19</v>
      </c>
      <c r="B22" s="7">
        <v>24.33</v>
      </c>
      <c r="C22" s="70"/>
    </row>
    <row r="23" spans="1:3" ht="12.75">
      <c r="A23" s="1" t="s">
        <v>20</v>
      </c>
      <c r="B23" s="7">
        <v>14.73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137.03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325.15999999999997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-82.11999999999998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0.1679732142857143</v>
      </c>
      <c r="C32" s="70"/>
    </row>
    <row r="33" spans="1:3" ht="12.75">
      <c r="A33" t="s">
        <v>23</v>
      </c>
      <c r="B33" s="13">
        <f>B25/B2</f>
        <v>0.12234821428571428</v>
      </c>
      <c r="C33" s="70"/>
    </row>
    <row r="34" spans="1:3" ht="12.75">
      <c r="A34" t="s">
        <v>27</v>
      </c>
      <c r="B34" s="13">
        <f>B27/B2</f>
        <v>0.29032142857142856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2" t="s">
        <v>30</v>
      </c>
    </row>
    <row r="2" spans="1:3" ht="12.75">
      <c r="A2" t="s">
        <v>29</v>
      </c>
      <c r="B2" s="9">
        <v>1740</v>
      </c>
      <c r="C2" s="70"/>
    </row>
    <row r="3" spans="1:3" ht="12.75">
      <c r="A3" t="s">
        <v>138</v>
      </c>
      <c r="B3" s="10">
        <v>0.143</v>
      </c>
      <c r="C3" s="70"/>
    </row>
    <row r="4" spans="1:3" ht="12.75">
      <c r="A4" t="s">
        <v>28</v>
      </c>
      <c r="B4" s="2">
        <f>B2*B3</f>
        <v>248.82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51.25</v>
      </c>
      <c r="C7" s="70"/>
    </row>
    <row r="8" spans="1:3" ht="12.75">
      <c r="A8" s="1" t="s">
        <v>9</v>
      </c>
      <c r="B8" s="11">
        <v>21.3</v>
      </c>
      <c r="C8" s="70"/>
    </row>
    <row r="9" spans="1:3" ht="12.75">
      <c r="A9" s="1" t="s">
        <v>24</v>
      </c>
      <c r="B9" s="11">
        <v>0</v>
      </c>
      <c r="C9" s="70" t="s">
        <v>133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66.15</v>
      </c>
      <c r="C11" s="70"/>
    </row>
    <row r="12" spans="1:3" ht="12.75">
      <c r="A12" s="1" t="s">
        <v>11</v>
      </c>
      <c r="B12" s="11">
        <v>16.5</v>
      </c>
      <c r="C12" s="70"/>
    </row>
    <row r="13" spans="1:3" ht="12.75">
      <c r="A13" s="1" t="s">
        <v>13</v>
      </c>
      <c r="B13" s="11">
        <v>10.73</v>
      </c>
      <c r="C13" s="70"/>
    </row>
    <row r="14" spans="1:3" ht="12.75">
      <c r="A14" s="1" t="s">
        <v>14</v>
      </c>
      <c r="B14" s="11">
        <v>18.06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4.07</v>
      </c>
      <c r="C17" s="70"/>
    </row>
    <row r="18" spans="1:3" ht="12.75">
      <c r="A18" t="s">
        <v>2</v>
      </c>
      <c r="B18" s="2">
        <f>SUM(B7:B17)</f>
        <v>195.55999999999997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7.26</v>
      </c>
      <c r="C21" s="70"/>
    </row>
    <row r="22" spans="1:3" ht="12.75">
      <c r="A22" s="1" t="s">
        <v>19</v>
      </c>
      <c r="B22" s="7">
        <v>20.98</v>
      </c>
      <c r="C22" s="70"/>
    </row>
    <row r="23" spans="1:3" ht="12.75">
      <c r="A23" s="1" t="s">
        <v>20</v>
      </c>
      <c r="B23" s="7">
        <v>12.46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130.7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326.26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-77.44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0.11239080459770114</v>
      </c>
      <c r="C32" s="70"/>
    </row>
    <row r="33" spans="1:3" ht="12.75">
      <c r="A33" t="s">
        <v>23</v>
      </c>
      <c r="B33" s="13">
        <f>B25/B2</f>
        <v>0.07511494252873563</v>
      </c>
      <c r="C33" s="70"/>
    </row>
    <row r="34" spans="1:3" ht="12.75">
      <c r="A34" t="s">
        <v>27</v>
      </c>
      <c r="B34" s="13">
        <f>B27/B2</f>
        <v>0.18750574712643678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2" t="s">
        <v>30</v>
      </c>
    </row>
    <row r="2" spans="1:3" ht="12.75">
      <c r="A2" t="s">
        <v>29</v>
      </c>
      <c r="B2" s="9">
        <v>24</v>
      </c>
      <c r="C2" s="70"/>
    </row>
    <row r="3" spans="1:3" ht="12.75">
      <c r="A3" t="s">
        <v>138</v>
      </c>
      <c r="B3" s="10">
        <v>8.09</v>
      </c>
      <c r="C3" s="70"/>
    </row>
    <row r="4" spans="1:3" ht="12.75">
      <c r="A4" t="s">
        <v>28</v>
      </c>
      <c r="B4" s="2">
        <f>B2*B3</f>
        <v>194.16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14.5</v>
      </c>
      <c r="C7" s="70"/>
    </row>
    <row r="8" spans="1:3" ht="12.75">
      <c r="A8" s="1" t="s">
        <v>9</v>
      </c>
      <c r="B8" s="11">
        <v>20.4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29.48</v>
      </c>
      <c r="C11" s="70"/>
    </row>
    <row r="12" spans="1:3" ht="12.75">
      <c r="A12" s="1" t="s">
        <v>11</v>
      </c>
      <c r="B12" s="11">
        <v>7.6</v>
      </c>
      <c r="C12" s="70"/>
    </row>
    <row r="13" spans="1:3" ht="12.75">
      <c r="A13" s="1" t="s">
        <v>13</v>
      </c>
      <c r="B13" s="11">
        <v>12.24</v>
      </c>
      <c r="C13" s="70"/>
    </row>
    <row r="14" spans="1:3" ht="12.75">
      <c r="A14" s="1" t="s">
        <v>14</v>
      </c>
      <c r="B14" s="11">
        <v>20.57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2.26</v>
      </c>
      <c r="C17" s="70"/>
    </row>
    <row r="18" spans="1:3" ht="12.75">
      <c r="A18" t="s">
        <v>2</v>
      </c>
      <c r="B18" s="2">
        <f>SUM(B7:B17)</f>
        <v>108.55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7.73</v>
      </c>
      <c r="C21" s="70"/>
    </row>
    <row r="22" spans="1:3" ht="12.75">
      <c r="A22" s="1" t="s">
        <v>19</v>
      </c>
      <c r="B22" s="7">
        <v>23.18</v>
      </c>
      <c r="C22" s="70"/>
    </row>
    <row r="23" spans="1:3" ht="12.75">
      <c r="A23" s="1" t="s">
        <v>20</v>
      </c>
      <c r="B23" s="7">
        <v>14.29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135.2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243.75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-49.59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4.522916666666666</v>
      </c>
      <c r="C32" s="70"/>
    </row>
    <row r="33" spans="1:3" ht="12.75">
      <c r="A33" t="s">
        <v>23</v>
      </c>
      <c r="B33" s="2">
        <f>B25/B2</f>
        <v>5.633333333333333</v>
      </c>
      <c r="C33" s="70"/>
    </row>
    <row r="34" spans="1:3" ht="12.75">
      <c r="A34" t="s">
        <v>27</v>
      </c>
      <c r="B34" s="2">
        <f>B27/B2</f>
        <v>10.15625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2" t="s">
        <v>30</v>
      </c>
    </row>
    <row r="2" spans="1:3" ht="12.75">
      <c r="A2" t="s">
        <v>29</v>
      </c>
      <c r="B2" s="9">
        <v>37</v>
      </c>
      <c r="C2" s="70"/>
    </row>
    <row r="3" spans="1:3" ht="12.75">
      <c r="A3" t="s">
        <v>138</v>
      </c>
      <c r="B3" s="12">
        <v>6.42</v>
      </c>
      <c r="C3" s="70"/>
    </row>
    <row r="4" spans="1:3" ht="12.75">
      <c r="A4" t="s">
        <v>28</v>
      </c>
      <c r="B4" s="2">
        <f>B2*B3</f>
        <v>237.54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29.7</v>
      </c>
      <c r="C8" s="70"/>
    </row>
    <row r="9" spans="1:3" ht="12.75">
      <c r="A9" s="1" t="s">
        <v>24</v>
      </c>
      <c r="B9" s="11">
        <v>1.5</v>
      </c>
      <c r="C9" s="70" t="s">
        <v>141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7.75</v>
      </c>
      <c r="C11" s="70"/>
    </row>
    <row r="12" spans="1:3" ht="12.75">
      <c r="A12" s="1" t="s">
        <v>11</v>
      </c>
      <c r="B12" s="11">
        <v>10.4</v>
      </c>
      <c r="C12" s="70"/>
    </row>
    <row r="13" spans="1:3" ht="12.75">
      <c r="A13" s="1" t="s">
        <v>13</v>
      </c>
      <c r="B13" s="11">
        <v>11.97</v>
      </c>
      <c r="C13" s="70"/>
    </row>
    <row r="14" spans="1:3" ht="12.75">
      <c r="A14" s="1" t="s">
        <v>14</v>
      </c>
      <c r="B14" s="11">
        <v>20.88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6</v>
      </c>
      <c r="C16" s="70" t="s">
        <v>142</v>
      </c>
    </row>
    <row r="17" spans="1:3" ht="12.75">
      <c r="A17" s="1" t="s">
        <v>17</v>
      </c>
      <c r="B17" s="12">
        <v>2.77</v>
      </c>
      <c r="C17" s="70"/>
    </row>
    <row r="18" spans="1:3" ht="12.75">
      <c r="A18" t="s">
        <v>2</v>
      </c>
      <c r="B18" s="2">
        <f>SUM(B7:B17)</f>
        <v>132.97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7.74</v>
      </c>
      <c r="C21" s="70"/>
    </row>
    <row r="22" spans="1:3" ht="12.75">
      <c r="A22" s="1" t="s">
        <v>19</v>
      </c>
      <c r="B22" s="7">
        <v>24.33</v>
      </c>
      <c r="C22" s="70"/>
    </row>
    <row r="23" spans="1:3" ht="12.75">
      <c r="A23" s="1" t="s">
        <v>20</v>
      </c>
      <c r="B23" s="7">
        <v>13.9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135.97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268.94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-31.400000000000006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3.593783783783784</v>
      </c>
      <c r="C32" s="70"/>
    </row>
    <row r="33" spans="1:3" ht="12.75">
      <c r="A33" t="s">
        <v>23</v>
      </c>
      <c r="B33" s="2">
        <f>B25/B2</f>
        <v>3.674864864864865</v>
      </c>
      <c r="C33" s="70"/>
    </row>
    <row r="34" spans="1:3" ht="12.75">
      <c r="A34" t="s">
        <v>27</v>
      </c>
      <c r="B34" s="2">
        <f>B27/B2</f>
        <v>7.268648648648648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2" t="s">
        <v>30</v>
      </c>
    </row>
    <row r="2" spans="1:3" ht="12.75">
      <c r="A2" t="s">
        <v>29</v>
      </c>
      <c r="B2" s="9">
        <v>77</v>
      </c>
      <c r="C2" s="70"/>
    </row>
    <row r="3" spans="1:3" ht="12.75">
      <c r="A3" t="s">
        <v>138</v>
      </c>
      <c r="B3" s="12">
        <v>2.33</v>
      </c>
      <c r="C3" s="70"/>
    </row>
    <row r="4" spans="1:3" ht="12.75">
      <c r="A4" t="s">
        <v>28</v>
      </c>
      <c r="B4" s="2">
        <f>B2*B3</f>
        <v>179.41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</v>
      </c>
      <c r="C7" s="70"/>
    </row>
    <row r="8" spans="1:3" ht="12.75">
      <c r="A8" s="1" t="s">
        <v>9</v>
      </c>
      <c r="B8" s="11">
        <v>5.25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48.36</v>
      </c>
      <c r="C11" s="70"/>
    </row>
    <row r="12" spans="1:3" ht="12.75">
      <c r="A12" s="1" t="s">
        <v>11</v>
      </c>
      <c r="B12" s="11">
        <v>11.9</v>
      </c>
      <c r="C12" s="70"/>
    </row>
    <row r="13" spans="1:3" ht="12.75">
      <c r="A13" s="1" t="s">
        <v>13</v>
      </c>
      <c r="B13" s="11">
        <v>14.16</v>
      </c>
      <c r="C13" s="70"/>
    </row>
    <row r="14" spans="1:3" ht="12.75">
      <c r="A14" s="1" t="s">
        <v>14</v>
      </c>
      <c r="B14" s="11">
        <v>20.89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2.55</v>
      </c>
      <c r="C17" s="70"/>
    </row>
    <row r="18" spans="1:3" ht="12.75">
      <c r="A18" t="s">
        <v>2</v>
      </c>
      <c r="B18" s="2">
        <f>SUM(B7:B17)</f>
        <v>122.61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8.41</v>
      </c>
      <c r="C21" s="70"/>
    </row>
    <row r="22" spans="1:3" ht="12.75">
      <c r="A22" s="1" t="s">
        <v>19</v>
      </c>
      <c r="B22" s="7">
        <v>24.65</v>
      </c>
      <c r="C22" s="70"/>
    </row>
    <row r="23" spans="1:3" ht="12.75">
      <c r="A23" s="1" t="s">
        <v>20</v>
      </c>
      <c r="B23" s="7">
        <v>14.8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137.86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260.47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-81.06000000000003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1.5923376623376624</v>
      </c>
      <c r="C32" s="70"/>
    </row>
    <row r="33" spans="1:3" ht="12.75">
      <c r="A33" t="s">
        <v>23</v>
      </c>
      <c r="B33" s="2">
        <f>B25/B2</f>
        <v>1.7903896103896106</v>
      </c>
      <c r="C33" s="70"/>
    </row>
    <row r="34" spans="1:3" ht="12.75">
      <c r="A34" t="s">
        <v>27</v>
      </c>
      <c r="B34" s="2">
        <f>B27/B2</f>
        <v>3.3827272727272732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2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138</v>
      </c>
      <c r="B3" s="10">
        <v>0.31</v>
      </c>
      <c r="C3" s="70"/>
    </row>
    <row r="4" spans="1:3" ht="12.75">
      <c r="A4" t="s">
        <v>28</v>
      </c>
      <c r="B4" s="2">
        <f>B2*B3</f>
        <v>294.5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24</v>
      </c>
      <c r="C7" s="70"/>
    </row>
    <row r="8" spans="1:3" ht="12.75">
      <c r="A8" s="1" t="s">
        <v>9</v>
      </c>
      <c r="B8" s="11">
        <v>13.7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6</v>
      </c>
      <c r="C10" s="70" t="s">
        <v>134</v>
      </c>
    </row>
    <row r="11" spans="1:3" ht="12.75">
      <c r="A11" s="1" t="s">
        <v>12</v>
      </c>
      <c r="B11" s="11">
        <v>25.72</v>
      </c>
      <c r="C11" s="70"/>
    </row>
    <row r="12" spans="1:3" ht="12.75">
      <c r="A12" s="1" t="s">
        <v>11</v>
      </c>
      <c r="B12" s="11">
        <v>0</v>
      </c>
      <c r="C12" s="70" t="s">
        <v>145</v>
      </c>
    </row>
    <row r="13" spans="1:3" ht="12.75">
      <c r="A13" s="1" t="s">
        <v>13</v>
      </c>
      <c r="B13" s="11">
        <v>9.79</v>
      </c>
      <c r="C13" s="70"/>
    </row>
    <row r="14" spans="1:3" ht="12.75">
      <c r="A14" s="1" t="s">
        <v>14</v>
      </c>
      <c r="B14" s="11">
        <v>17.5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2.09</v>
      </c>
      <c r="C17" s="70"/>
    </row>
    <row r="18" spans="1:3" ht="12.75">
      <c r="A18" t="s">
        <v>2</v>
      </c>
      <c r="B18" s="2">
        <f>SUM(B7:B17)</f>
        <v>100.30000000000001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6.94</v>
      </c>
      <c r="C21" s="70"/>
    </row>
    <row r="22" spans="1:3" ht="12.75">
      <c r="A22" s="1" t="s">
        <v>19</v>
      </c>
      <c r="B22" s="7">
        <v>19.97</v>
      </c>
      <c r="C22" s="70"/>
    </row>
    <row r="23" spans="1:3" ht="12.75">
      <c r="A23" s="1" t="s">
        <v>20</v>
      </c>
      <c r="B23" s="7">
        <v>11.91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128.82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229.12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65.38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0.10557894736842106</v>
      </c>
      <c r="C32" s="70"/>
    </row>
    <row r="33" spans="1:3" ht="12.75">
      <c r="A33" t="s">
        <v>23</v>
      </c>
      <c r="B33" s="13">
        <f>B25/B2</f>
        <v>0.1356</v>
      </c>
      <c r="C33" s="70"/>
    </row>
    <row r="34" spans="1:3" ht="12.75">
      <c r="A34" t="s">
        <v>27</v>
      </c>
      <c r="B34" s="13">
        <f>B27/B2</f>
        <v>0.24117894736842105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119</v>
      </c>
      <c r="B1" s="23" t="s">
        <v>0</v>
      </c>
      <c r="C1" s="72" t="s">
        <v>30</v>
      </c>
    </row>
    <row r="2" spans="1:3" ht="12.75">
      <c r="A2" t="s">
        <v>29</v>
      </c>
      <c r="B2" s="9">
        <v>52</v>
      </c>
      <c r="C2" s="70"/>
    </row>
    <row r="3" spans="1:3" ht="12.75">
      <c r="A3" t="s">
        <v>138</v>
      </c>
      <c r="B3" s="10">
        <v>4.61</v>
      </c>
      <c r="C3" s="70"/>
    </row>
    <row r="4" spans="1:3" ht="12.75">
      <c r="A4" t="s">
        <v>28</v>
      </c>
      <c r="B4" s="2">
        <f>B2*B3</f>
        <v>239.72000000000003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11.05</v>
      </c>
      <c r="C7" s="70"/>
    </row>
    <row r="8" spans="1:3" ht="12.75">
      <c r="A8" s="1" t="s">
        <v>9</v>
      </c>
      <c r="B8" s="11">
        <v>23.9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65.53</v>
      </c>
      <c r="C11" s="70"/>
    </row>
    <row r="12" spans="1:3" ht="12.75">
      <c r="A12" s="1" t="s">
        <v>11</v>
      </c>
      <c r="B12" s="11">
        <v>12.3</v>
      </c>
      <c r="C12" s="70"/>
    </row>
    <row r="13" spans="1:3" ht="12.75">
      <c r="A13" s="1" t="s">
        <v>13</v>
      </c>
      <c r="B13" s="11">
        <v>11.54</v>
      </c>
      <c r="C13" s="70"/>
    </row>
    <row r="14" spans="1:3" ht="12.75">
      <c r="A14" s="1" t="s">
        <v>14</v>
      </c>
      <c r="B14" s="11">
        <v>19.05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3.4</v>
      </c>
      <c r="C17" s="70"/>
    </row>
    <row r="18" spans="1:3" ht="12.75">
      <c r="A18" t="s">
        <v>2</v>
      </c>
      <c r="B18" s="2">
        <f>SUM(B7:B17)</f>
        <v>163.27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7.51</v>
      </c>
      <c r="C21" s="70"/>
    </row>
    <row r="22" spans="1:3" ht="12.75">
      <c r="A22" s="1" t="s">
        <v>19</v>
      </c>
      <c r="B22" s="7">
        <v>22.19</v>
      </c>
      <c r="C22" s="70"/>
    </row>
    <row r="23" spans="1:3" ht="12.75">
      <c r="A23" s="1" t="s">
        <v>20</v>
      </c>
      <c r="B23" s="7">
        <v>12.64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132.34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295.61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-55.889999999999986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3.1398076923076923</v>
      </c>
      <c r="C32" s="70"/>
    </row>
    <row r="33" spans="1:3" ht="12.75">
      <c r="A33" t="s">
        <v>23</v>
      </c>
      <c r="B33" s="13">
        <f>B25/B2</f>
        <v>2.545</v>
      </c>
      <c r="C33" s="70"/>
    </row>
    <row r="34" spans="1:3" ht="12.75">
      <c r="A34" t="s">
        <v>27</v>
      </c>
      <c r="B34" s="13">
        <f>B27/B2</f>
        <v>5.684807692307692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51"/>
      <c r="B1" s="75" t="s">
        <v>137</v>
      </c>
      <c r="C1" s="48" t="s">
        <v>60</v>
      </c>
      <c r="D1" s="48" t="s">
        <v>91</v>
      </c>
      <c r="E1" s="49" t="s">
        <v>68</v>
      </c>
      <c r="F1" s="48" t="s">
        <v>72</v>
      </c>
      <c r="G1" s="48" t="s">
        <v>73</v>
      </c>
      <c r="H1" s="52" t="s">
        <v>63</v>
      </c>
    </row>
    <row r="2" spans="1:8" ht="12.75">
      <c r="A2" s="53" t="s">
        <v>58</v>
      </c>
      <c r="B2" s="15" t="s">
        <v>59</v>
      </c>
      <c r="C2" s="15" t="s">
        <v>61</v>
      </c>
      <c r="D2" s="38" t="s">
        <v>92</v>
      </c>
      <c r="E2" s="47" t="s">
        <v>69</v>
      </c>
      <c r="F2" s="15" t="s">
        <v>69</v>
      </c>
      <c r="G2" s="15" t="s">
        <v>69</v>
      </c>
      <c r="H2" s="54" t="s">
        <v>62</v>
      </c>
    </row>
    <row r="3" spans="1:8" ht="12.75">
      <c r="A3" s="31" t="s">
        <v>47</v>
      </c>
      <c r="B3" s="36">
        <f>HRSW!B4</f>
        <v>300.16</v>
      </c>
      <c r="C3" s="36">
        <f>HRSW!B18</f>
        <v>186.73999999999998</v>
      </c>
      <c r="D3" s="16">
        <f>B3-C3</f>
        <v>113.42000000000004</v>
      </c>
      <c r="E3" s="18">
        <v>800</v>
      </c>
      <c r="F3" s="19">
        <f aca="true" t="shared" si="0" ref="F3:F16">B3*E3</f>
        <v>240128.00000000003</v>
      </c>
      <c r="G3" s="19">
        <f aca="true" t="shared" si="1" ref="G3:G16">E3*C3</f>
        <v>149391.99999999997</v>
      </c>
      <c r="H3" s="32">
        <f>F3-G3</f>
        <v>90736.00000000006</v>
      </c>
    </row>
    <row r="4" spans="1:8" ht="12.75">
      <c r="A4" s="31" t="s">
        <v>48</v>
      </c>
      <c r="B4" s="36">
        <f>Durum!B4</f>
        <v>278.76</v>
      </c>
      <c r="C4" s="36">
        <f>Durum!B18</f>
        <v>177.86999999999998</v>
      </c>
      <c r="D4" s="16">
        <f aca="true" t="shared" si="2" ref="D4:D16">B4-C4</f>
        <v>100.89000000000001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295.4</v>
      </c>
      <c r="C5" s="36">
        <f>Barley!B18</f>
        <v>169.81</v>
      </c>
      <c r="D5" s="16">
        <f t="shared" si="2"/>
        <v>125.58999999999997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434</v>
      </c>
      <c r="C6" s="36">
        <f>Corn!B18</f>
        <v>290.13</v>
      </c>
      <c r="D6" s="16">
        <f t="shared" si="2"/>
        <v>143.87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256.64</v>
      </c>
      <c r="C7" s="36">
        <f>Soyb!B18</f>
        <v>143.28</v>
      </c>
      <c r="D7" s="16">
        <f t="shared" si="2"/>
        <v>113.35999999999999</v>
      </c>
      <c r="E7" s="18">
        <v>800</v>
      </c>
      <c r="F7" s="19">
        <f t="shared" si="0"/>
        <v>205312</v>
      </c>
      <c r="G7" s="19">
        <f t="shared" si="1"/>
        <v>114624</v>
      </c>
      <c r="H7" s="32">
        <f t="shared" si="3"/>
        <v>90688</v>
      </c>
    </row>
    <row r="8" spans="1:8" ht="12.75">
      <c r="A8" s="31" t="s">
        <v>77</v>
      </c>
      <c r="B8" s="36">
        <f>Drybean!B4</f>
        <v>367.4</v>
      </c>
      <c r="C8" s="36">
        <f>Drybean!B18</f>
        <v>241.20999999999998</v>
      </c>
      <c r="D8" s="16">
        <f t="shared" si="2"/>
        <v>126.19</v>
      </c>
      <c r="E8" s="18">
        <v>200</v>
      </c>
      <c r="F8" s="19">
        <f t="shared" si="0"/>
        <v>73480</v>
      </c>
      <c r="G8" s="19">
        <f t="shared" si="1"/>
        <v>48241.99999999999</v>
      </c>
      <c r="H8" s="32">
        <f t="shared" si="3"/>
        <v>25238.000000000007</v>
      </c>
    </row>
    <row r="9" spans="1:8" ht="12.75">
      <c r="A9" s="31" t="s">
        <v>50</v>
      </c>
      <c r="B9" s="36">
        <f>Oil_SF!B4</f>
        <v>225.6</v>
      </c>
      <c r="C9" s="36">
        <f>Oil_SF!B18</f>
        <v>164.70999999999998</v>
      </c>
      <c r="D9" s="16">
        <f t="shared" si="2"/>
        <v>60.890000000000015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243.04</v>
      </c>
      <c r="C10" s="36">
        <f>Conf_SF!B18</f>
        <v>188.13</v>
      </c>
      <c r="D10" s="16">
        <f t="shared" si="2"/>
        <v>54.91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248.82</v>
      </c>
      <c r="C11" s="36">
        <f>Canola!B18</f>
        <v>195.55999999999997</v>
      </c>
      <c r="D11" s="16">
        <f t="shared" si="2"/>
        <v>53.26000000000002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194.16</v>
      </c>
      <c r="C12" s="36">
        <f>Flax!B18</f>
        <v>108.55</v>
      </c>
      <c r="D12" s="16">
        <f t="shared" si="2"/>
        <v>85.61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237.54</v>
      </c>
      <c r="C13" s="36">
        <f>Peas!B18</f>
        <v>132.97</v>
      </c>
      <c r="D13" s="16">
        <f t="shared" si="2"/>
        <v>104.57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179.41</v>
      </c>
      <c r="C14" s="36">
        <f>Oats!B18</f>
        <v>122.61</v>
      </c>
      <c r="D14" s="16">
        <f t="shared" si="2"/>
        <v>56.8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294.5</v>
      </c>
      <c r="C15" s="36">
        <f>Mustard!B18</f>
        <v>100.30000000000001</v>
      </c>
      <c r="D15" s="16">
        <f t="shared" si="2"/>
        <v>194.2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118</v>
      </c>
      <c r="B16" s="36">
        <f>'Wint.Wht'!B4</f>
        <v>239.72000000000003</v>
      </c>
      <c r="C16" s="36">
        <f>'Wint.Wht'!B18</f>
        <v>163.27</v>
      </c>
      <c r="D16" s="37">
        <f t="shared" si="2"/>
        <v>76.45000000000002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74</v>
      </c>
      <c r="B17" s="14"/>
      <c r="C17" s="14"/>
      <c r="D17" s="14"/>
      <c r="E17" s="20">
        <f>SUM(E3:E16)</f>
        <v>1800</v>
      </c>
      <c r="F17" s="20">
        <f>SUM(F3:F16)</f>
        <v>518920</v>
      </c>
      <c r="G17" s="20">
        <f>SUM(G3:G16)</f>
        <v>312258</v>
      </c>
      <c r="H17" s="34">
        <f>SUM(H3:H16)</f>
        <v>206662.00000000006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2" t="s">
        <v>46</v>
      </c>
      <c r="D19" s="82"/>
      <c r="E19" s="82"/>
      <c r="F19" s="3"/>
      <c r="G19" s="3"/>
      <c r="H19" s="3"/>
    </row>
    <row r="20" spans="1:8" ht="12.75">
      <c r="A20" s="55" t="s">
        <v>70</v>
      </c>
      <c r="B20" s="56"/>
      <c r="C20" s="56"/>
      <c r="D20" s="57"/>
      <c r="E20" s="56" t="s">
        <v>71</v>
      </c>
      <c r="F20" s="56"/>
      <c r="G20" s="56"/>
      <c r="H20" s="58"/>
    </row>
    <row r="21" spans="1:14" ht="12.75">
      <c r="A21" s="83" t="s">
        <v>28</v>
      </c>
      <c r="B21" s="84"/>
      <c r="C21" s="19">
        <f>F17</f>
        <v>518920</v>
      </c>
      <c r="D21" s="4"/>
      <c r="E21" s="84" t="s">
        <v>65</v>
      </c>
      <c r="F21" s="84"/>
      <c r="G21" s="19">
        <f>G17</f>
        <v>312258</v>
      </c>
      <c r="H21" s="59"/>
      <c r="N21" s="4"/>
    </row>
    <row r="22" spans="1:8" ht="12.75">
      <c r="A22" s="89" t="s">
        <v>150</v>
      </c>
      <c r="B22" s="85"/>
      <c r="C22" s="18">
        <v>0</v>
      </c>
      <c r="D22" s="60" t="s">
        <v>67</v>
      </c>
      <c r="E22" s="85" t="s">
        <v>94</v>
      </c>
      <c r="F22" s="85"/>
      <c r="G22" s="18">
        <v>48100</v>
      </c>
      <c r="H22" s="61" t="s">
        <v>67</v>
      </c>
    </row>
    <row r="23" spans="1:11" ht="12.75">
      <c r="A23" s="80"/>
      <c r="B23" s="81"/>
      <c r="C23" s="18">
        <v>0</v>
      </c>
      <c r="D23" s="4"/>
      <c r="E23" s="85" t="s">
        <v>64</v>
      </c>
      <c r="F23" s="85"/>
      <c r="G23" s="18">
        <v>162000</v>
      </c>
      <c r="H23" s="62"/>
      <c r="K23" s="66"/>
    </row>
    <row r="24" spans="1:8" ht="12.75">
      <c r="A24" s="80"/>
      <c r="B24" s="81"/>
      <c r="C24" s="18">
        <v>0</v>
      </c>
      <c r="D24" s="4"/>
      <c r="E24" s="85" t="s">
        <v>93</v>
      </c>
      <c r="F24" s="85"/>
      <c r="G24" s="18">
        <v>0</v>
      </c>
      <c r="H24" s="62"/>
    </row>
    <row r="25" spans="1:8" ht="12.75">
      <c r="A25" s="80"/>
      <c r="B25" s="81"/>
      <c r="C25" s="18">
        <v>0</v>
      </c>
      <c r="D25" s="4"/>
      <c r="E25" s="85" t="s">
        <v>66</v>
      </c>
      <c r="F25" s="85"/>
      <c r="G25" s="18">
        <v>0</v>
      </c>
      <c r="H25" s="62"/>
    </row>
    <row r="26" spans="1:8" ht="12.75">
      <c r="A26" s="80"/>
      <c r="B26" s="81"/>
      <c r="C26" s="18">
        <v>0</v>
      </c>
      <c r="D26" s="4"/>
      <c r="E26" s="81" t="s">
        <v>148</v>
      </c>
      <c r="F26" s="81"/>
      <c r="G26" s="18">
        <v>0</v>
      </c>
      <c r="H26" s="62"/>
    </row>
    <row r="27" spans="1:8" ht="12.75">
      <c r="A27" s="80"/>
      <c r="B27" s="81"/>
      <c r="C27" s="18">
        <v>0</v>
      </c>
      <c r="D27" s="4"/>
      <c r="E27" s="81"/>
      <c r="F27" s="81"/>
      <c r="G27" s="18">
        <v>0</v>
      </c>
      <c r="H27" s="62"/>
    </row>
    <row r="28" spans="1:8" ht="12.75">
      <c r="A28" s="80" t="s">
        <v>76</v>
      </c>
      <c r="B28" s="81"/>
      <c r="C28" s="22">
        <v>0</v>
      </c>
      <c r="D28" s="63"/>
      <c r="E28" s="81" t="s">
        <v>75</v>
      </c>
      <c r="F28" s="81"/>
      <c r="G28" s="22">
        <v>13900</v>
      </c>
      <c r="H28" s="62"/>
    </row>
    <row r="29" spans="1:8" ht="12.75">
      <c r="A29" s="31" t="s">
        <v>63</v>
      </c>
      <c r="B29" s="4"/>
      <c r="C29" s="19">
        <f>SUM(C21:C28)</f>
        <v>518920</v>
      </c>
      <c r="D29" s="4"/>
      <c r="E29" s="4" t="s">
        <v>63</v>
      </c>
      <c r="F29" s="4"/>
      <c r="G29" s="29">
        <f>SUM(G21:G28)</f>
        <v>536258</v>
      </c>
      <c r="H29" s="59"/>
    </row>
    <row r="30" spans="1:8" ht="12.75">
      <c r="A30" s="64" t="s">
        <v>117</v>
      </c>
      <c r="B30" s="3"/>
      <c r="C30" s="3"/>
      <c r="D30" s="3"/>
      <c r="E30" s="3"/>
      <c r="F30" s="3"/>
      <c r="G30" s="67">
        <f>C29-G29</f>
        <v>-17338</v>
      </c>
      <c r="H30" s="65"/>
    </row>
    <row r="31" ht="12.75">
      <c r="G31" s="6"/>
    </row>
    <row r="32" spans="1:8" ht="12.75">
      <c r="A32" s="69" t="s">
        <v>135</v>
      </c>
      <c r="B32" s="88"/>
      <c r="C32" s="88"/>
      <c r="D32" s="88"/>
      <c r="E32" s="88"/>
      <c r="F32" s="50" t="s">
        <v>128</v>
      </c>
      <c r="G32" s="87"/>
      <c r="H32" s="87"/>
    </row>
    <row r="33" spans="3:6" ht="12.75">
      <c r="C33" s="46"/>
      <c r="D33" s="46"/>
      <c r="E33" s="46"/>
      <c r="F33" s="46"/>
    </row>
    <row r="34" spans="1:12" ht="12.75">
      <c r="A34" t="s">
        <v>30</v>
      </c>
      <c r="B34" s="86" t="s">
        <v>129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 ht="12.7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 ht="12.7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 ht="12.7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 ht="12.7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ht="12.75">
      <c r="A39" t="s">
        <v>95</v>
      </c>
    </row>
    <row r="40" spans="1:12" ht="12.75">
      <c r="A40" s="25" t="s">
        <v>78</v>
      </c>
      <c r="B40" s="26" t="s">
        <v>79</v>
      </c>
      <c r="C40" s="26" t="s">
        <v>80</v>
      </c>
      <c r="D40" s="26" t="s">
        <v>81</v>
      </c>
      <c r="E40" s="26" t="s">
        <v>82</v>
      </c>
      <c r="F40" s="26" t="s">
        <v>83</v>
      </c>
      <c r="G40" s="26" t="s">
        <v>84</v>
      </c>
      <c r="H40" s="26" t="s">
        <v>85</v>
      </c>
      <c r="I40" s="26" t="s">
        <v>86</v>
      </c>
      <c r="J40" s="26" t="s">
        <v>87</v>
      </c>
      <c r="K40" s="26" t="s">
        <v>88</v>
      </c>
      <c r="L40" s="27" t="s">
        <v>89</v>
      </c>
    </row>
    <row r="41" spans="1:12" ht="12.75">
      <c r="A41" s="28" t="s">
        <v>47</v>
      </c>
      <c r="B41" s="29">
        <f>$E3*HRSW!$B7</f>
        <v>14800</v>
      </c>
      <c r="C41" s="29">
        <f>$E3*HRSW!$B8</f>
        <v>17600</v>
      </c>
      <c r="D41" s="29">
        <f>$E3*HRSW!$B9</f>
        <v>13600</v>
      </c>
      <c r="E41" s="29">
        <f>$E3*HRSW!$B10</f>
        <v>0</v>
      </c>
      <c r="F41" s="29">
        <f>$E3*HRSW!$B11</f>
        <v>57312</v>
      </c>
      <c r="G41" s="29">
        <f>$E3*HRSW!$B12</f>
        <v>10160</v>
      </c>
      <c r="H41" s="29">
        <f>$E3*HRSW!$B13</f>
        <v>10368</v>
      </c>
      <c r="I41" s="29">
        <f>$E3*HRSW!$B14</f>
        <v>16440</v>
      </c>
      <c r="J41" s="29">
        <f>$E3*HRSW!$B15</f>
        <v>0</v>
      </c>
      <c r="K41" s="29">
        <f>$E3*HRSW!$B16</f>
        <v>6000</v>
      </c>
      <c r="L41" s="30">
        <f>$E3*HRSW!$B17</f>
        <v>3112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52600</v>
      </c>
      <c r="C45" s="19">
        <f>$E7*Soyb!$B8</f>
        <v>16000</v>
      </c>
      <c r="D45" s="19">
        <f>$E7*Soyb!$B9</f>
        <v>0</v>
      </c>
      <c r="E45" s="19">
        <f>$E7*Soyb!$B10</f>
        <v>3200</v>
      </c>
      <c r="F45" s="19">
        <f>$E7*Soyb!$B11</f>
        <v>2200</v>
      </c>
      <c r="G45" s="19">
        <f>$E7*Soyb!$B12</f>
        <v>13360</v>
      </c>
      <c r="H45" s="19">
        <f>$E7*Soyb!$B13</f>
        <v>8464</v>
      </c>
      <c r="I45" s="19">
        <f>$E7*Soyb!$B14</f>
        <v>15216</v>
      </c>
      <c r="J45" s="19">
        <f>$E7*Soyb!$B15</f>
        <v>0</v>
      </c>
      <c r="K45" s="19">
        <f>$E7*Soyb!$B16</f>
        <v>1200</v>
      </c>
      <c r="L45" s="32">
        <f>$E7*Soyb!$B17</f>
        <v>2384</v>
      </c>
    </row>
    <row r="46" spans="1:12" ht="12.75">
      <c r="A46" s="31" t="s">
        <v>77</v>
      </c>
      <c r="B46" s="19">
        <f>$E8*Drybean!$B7</f>
        <v>11056</v>
      </c>
      <c r="C46" s="19">
        <f>$E8*Drybean!$B8</f>
        <v>8320</v>
      </c>
      <c r="D46" s="19">
        <f>$E8*Drybean!$B9</f>
        <v>4000</v>
      </c>
      <c r="E46" s="19">
        <f>$E8*Drybean!$B10</f>
        <v>0</v>
      </c>
      <c r="F46" s="19">
        <f>$E8*Drybean!$B11</f>
        <v>7616</v>
      </c>
      <c r="G46" s="19">
        <f>$E8*Drybean!$B12</f>
        <v>5520</v>
      </c>
      <c r="H46" s="19">
        <f>$E8*Drybean!$B13</f>
        <v>2814</v>
      </c>
      <c r="I46" s="19">
        <f>$E8*Drybean!$B14</f>
        <v>4812</v>
      </c>
      <c r="J46" s="19">
        <f>$E8*Drybean!$B15</f>
        <v>0</v>
      </c>
      <c r="K46" s="19">
        <f>$E8*Drybean!$B16</f>
        <v>3100</v>
      </c>
      <c r="L46" s="32">
        <f>$E8*Drybean!$B17</f>
        <v>1003.9999999999999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74</v>
      </c>
      <c r="B55" s="20">
        <f>SUM(B41:B54)</f>
        <v>78456</v>
      </c>
      <c r="C55" s="20">
        <f aca="true" t="shared" si="4" ref="C55:L55">SUM(C41:C54)</f>
        <v>41920</v>
      </c>
      <c r="D55" s="20">
        <f t="shared" si="4"/>
        <v>17600</v>
      </c>
      <c r="E55" s="20">
        <f t="shared" si="4"/>
        <v>3200</v>
      </c>
      <c r="F55" s="20">
        <f t="shared" si="4"/>
        <v>67128</v>
      </c>
      <c r="G55" s="20">
        <f t="shared" si="4"/>
        <v>29040</v>
      </c>
      <c r="H55" s="20">
        <f t="shared" si="4"/>
        <v>21646</v>
      </c>
      <c r="I55" s="20">
        <f t="shared" si="4"/>
        <v>36468</v>
      </c>
      <c r="J55" s="20">
        <f t="shared" si="4"/>
        <v>0</v>
      </c>
      <c r="K55" s="20">
        <f t="shared" si="4"/>
        <v>10300</v>
      </c>
      <c r="L55" s="34">
        <f t="shared" si="4"/>
        <v>6500</v>
      </c>
    </row>
    <row r="56" spans="1:12" ht="12.75">
      <c r="A56" s="33" t="s">
        <v>90</v>
      </c>
      <c r="B56" s="20"/>
      <c r="C56" s="34"/>
      <c r="D56" s="35">
        <f>SUM(B55:L55)</f>
        <v>312258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B34:L34"/>
    <mergeCell ref="B35:L35"/>
    <mergeCell ref="B36:L36"/>
    <mergeCell ref="B37:L37"/>
    <mergeCell ref="B38:L38"/>
    <mergeCell ref="G32:H32"/>
    <mergeCell ref="B32:E32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A26:B26"/>
    <mergeCell ref="C19:E19"/>
    <mergeCell ref="A21:B21"/>
    <mergeCell ref="A22:B22"/>
    <mergeCell ref="A23:B23"/>
    <mergeCell ref="A24:B24"/>
    <mergeCell ref="A25:B25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56</v>
      </c>
      <c r="C2" s="70"/>
    </row>
    <row r="3" spans="1:3" ht="12.75">
      <c r="A3" t="s">
        <v>138</v>
      </c>
      <c r="B3" s="12">
        <v>5.36</v>
      </c>
      <c r="C3" s="70"/>
    </row>
    <row r="4" spans="1:3" ht="12.75">
      <c r="A4" t="s">
        <v>28</v>
      </c>
      <c r="B4" s="2">
        <f>B2*B3</f>
        <v>300.16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18.5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 t="s">
        <v>139</v>
      </c>
    </row>
    <row r="11" spans="1:3" ht="12.75">
      <c r="A11" s="1" t="s">
        <v>12</v>
      </c>
      <c r="B11" s="11">
        <v>71.64</v>
      </c>
      <c r="C11" s="70"/>
    </row>
    <row r="12" spans="1:3" ht="12.75">
      <c r="A12" s="1" t="s">
        <v>11</v>
      </c>
      <c r="B12" s="11">
        <v>12.7</v>
      </c>
      <c r="C12" s="70"/>
    </row>
    <row r="13" spans="1:3" ht="12.75">
      <c r="A13" s="1" t="s">
        <v>13</v>
      </c>
      <c r="B13" s="11">
        <v>12.96</v>
      </c>
      <c r="C13" s="70"/>
    </row>
    <row r="14" spans="1:3" ht="12.75">
      <c r="A14" s="1" t="s">
        <v>14</v>
      </c>
      <c r="B14" s="11">
        <v>20.55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3.89</v>
      </c>
      <c r="C17" s="70"/>
    </row>
    <row r="18" spans="1:3" ht="12.75">
      <c r="A18" t="s">
        <v>2</v>
      </c>
      <c r="B18" s="2">
        <f>SUM(B7:B17)</f>
        <v>186.73999999999998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7.92</v>
      </c>
      <c r="C21" s="70"/>
    </row>
    <row r="22" spans="1:3" ht="12.75">
      <c r="A22" s="1" t="s">
        <v>19</v>
      </c>
      <c r="B22" s="7">
        <v>23.73</v>
      </c>
      <c r="C22" s="70"/>
    </row>
    <row r="23" spans="1:3" ht="12.75">
      <c r="A23" s="1" t="s">
        <v>20</v>
      </c>
      <c r="B23" s="7">
        <v>13.87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135.51999999999998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322.26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-22.099999999999966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3.334642857142857</v>
      </c>
      <c r="C32" s="70"/>
    </row>
    <row r="33" spans="1:3" ht="12.75">
      <c r="A33" t="s">
        <v>23</v>
      </c>
      <c r="B33" s="2">
        <f>B25/B2</f>
        <v>2.4199999999999995</v>
      </c>
      <c r="C33" s="70"/>
    </row>
    <row r="34" spans="1:3" ht="12.75">
      <c r="A34" t="s">
        <v>27</v>
      </c>
      <c r="B34" s="2">
        <f>B27/B2</f>
        <v>5.754642857142857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3" t="s">
        <v>30</v>
      </c>
    </row>
    <row r="2" spans="1:3" ht="12.75">
      <c r="A2" t="s">
        <v>29</v>
      </c>
      <c r="B2" s="9">
        <v>46</v>
      </c>
      <c r="C2" s="70"/>
    </row>
    <row r="3" spans="1:3" ht="12.75">
      <c r="A3" t="s">
        <v>138</v>
      </c>
      <c r="B3" s="12">
        <v>6.06</v>
      </c>
      <c r="C3" s="70" t="s">
        <v>126</v>
      </c>
    </row>
    <row r="4" spans="1:3" ht="12.75">
      <c r="A4" t="s">
        <v>28</v>
      </c>
      <c r="B4" s="2">
        <f>B2*B3</f>
        <v>278.76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 t="s">
        <v>139</v>
      </c>
    </row>
    <row r="11" spans="1:3" ht="12.75">
      <c r="A11" s="1" t="s">
        <v>12</v>
      </c>
      <c r="B11" s="11">
        <v>56.35</v>
      </c>
      <c r="C11" s="70"/>
    </row>
    <row r="12" spans="1:3" ht="12.75">
      <c r="A12" s="1" t="s">
        <v>11</v>
      </c>
      <c r="B12" s="11">
        <v>13.5</v>
      </c>
      <c r="C12" s="70"/>
    </row>
    <row r="13" spans="1:3" ht="12.75">
      <c r="A13" s="1" t="s">
        <v>13</v>
      </c>
      <c r="B13" s="11">
        <v>12.54</v>
      </c>
      <c r="C13" s="70"/>
    </row>
    <row r="14" spans="1:3" ht="12.75">
      <c r="A14" s="1" t="s">
        <v>14</v>
      </c>
      <c r="B14" s="11">
        <v>20.28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3.7</v>
      </c>
      <c r="C17" s="70"/>
    </row>
    <row r="18" spans="1:3" ht="12.75">
      <c r="A18" t="s">
        <v>2</v>
      </c>
      <c r="B18" s="2">
        <f>SUM(B7:B17)</f>
        <v>177.86999999999998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7.74</v>
      </c>
      <c r="C21" s="70"/>
    </row>
    <row r="22" spans="1:3" ht="12.75">
      <c r="A22" s="1" t="s">
        <v>19</v>
      </c>
      <c r="B22" s="7">
        <v>23.24</v>
      </c>
      <c r="C22" s="70"/>
    </row>
    <row r="23" spans="1:3" ht="12.75">
      <c r="A23" s="1" t="s">
        <v>20</v>
      </c>
      <c r="B23" s="7">
        <v>13.61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134.59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312.46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-33.69999999999999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3.866739130434782</v>
      </c>
      <c r="C32" s="70"/>
    </row>
    <row r="33" spans="1:3" ht="12.75">
      <c r="A33" t="s">
        <v>23</v>
      </c>
      <c r="B33" s="2">
        <f>B25/B2</f>
        <v>2.925869565217391</v>
      </c>
      <c r="C33" s="70"/>
    </row>
    <row r="34" spans="1:3" ht="12.75">
      <c r="A34" t="s">
        <v>27</v>
      </c>
      <c r="B34" s="2">
        <f>B27/B2</f>
        <v>6.792608695652174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2" t="s">
        <v>30</v>
      </c>
    </row>
    <row r="2" spans="1:3" ht="12.75">
      <c r="A2" t="s">
        <v>29</v>
      </c>
      <c r="B2" s="9">
        <v>70</v>
      </c>
      <c r="C2" s="70"/>
    </row>
    <row r="3" spans="1:3" ht="12.75">
      <c r="A3" t="s">
        <v>138</v>
      </c>
      <c r="B3" s="12">
        <v>4.22</v>
      </c>
      <c r="C3" s="71" t="s">
        <v>151</v>
      </c>
    </row>
    <row r="4" spans="1:3" ht="12.75">
      <c r="A4" t="s">
        <v>28</v>
      </c>
      <c r="B4" s="2">
        <f>B2*B3</f>
        <v>295.4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</v>
      </c>
      <c r="C7" s="70"/>
    </row>
    <row r="8" spans="1:3" ht="12.75">
      <c r="A8" s="1" t="s">
        <v>9</v>
      </c>
      <c r="B8" s="11">
        <v>19.2</v>
      </c>
      <c r="C8" s="70"/>
    </row>
    <row r="9" spans="1:3" ht="12.75">
      <c r="A9" s="1" t="s">
        <v>24</v>
      </c>
      <c r="B9" s="11">
        <v>17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52.01</v>
      </c>
      <c r="C11" s="70"/>
    </row>
    <row r="12" spans="1:3" ht="12.75">
      <c r="A12" s="1" t="s">
        <v>11</v>
      </c>
      <c r="B12" s="11">
        <v>17.9</v>
      </c>
      <c r="C12" s="70"/>
    </row>
    <row r="13" spans="1:3" ht="12.75">
      <c r="A13" s="1" t="s">
        <v>13</v>
      </c>
      <c r="B13" s="11">
        <v>14.17</v>
      </c>
      <c r="C13" s="70"/>
    </row>
    <row r="14" spans="1:3" ht="12.75">
      <c r="A14" s="1" t="s">
        <v>14</v>
      </c>
      <c r="B14" s="11">
        <v>21.5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3.53</v>
      </c>
      <c r="C17" s="70"/>
    </row>
    <row r="18" spans="1:3" ht="12.75">
      <c r="A18" t="s">
        <v>2</v>
      </c>
      <c r="B18" s="2">
        <f>SUM(B7:B17)</f>
        <v>169.81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8.43</v>
      </c>
      <c r="C21" s="70"/>
    </row>
    <row r="22" spans="1:3" ht="12.75">
      <c r="A22" s="1" t="s">
        <v>19</v>
      </c>
      <c r="B22" s="7">
        <v>24.96</v>
      </c>
      <c r="C22" s="70"/>
    </row>
    <row r="23" spans="1:3" ht="12.75">
      <c r="A23" s="1" t="s">
        <v>20</v>
      </c>
      <c r="B23" s="7">
        <v>15.11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138.5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308.31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-12.910000000000025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2.4258571428571427</v>
      </c>
      <c r="C32" s="70"/>
    </row>
    <row r="33" spans="1:3" ht="12.75">
      <c r="A33" t="s">
        <v>23</v>
      </c>
      <c r="B33" s="2">
        <f>B25/B2</f>
        <v>1.9785714285714286</v>
      </c>
      <c r="C33" s="70"/>
    </row>
    <row r="34" spans="1:3" ht="12.75">
      <c r="A34" t="s">
        <v>27</v>
      </c>
      <c r="B34" s="2">
        <f>B27/B2</f>
        <v>4.404428571428571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2" t="s">
        <v>30</v>
      </c>
    </row>
    <row r="2" spans="1:3" ht="12.75">
      <c r="A2" t="s">
        <v>29</v>
      </c>
      <c r="B2" s="9">
        <v>124</v>
      </c>
      <c r="C2" s="70"/>
    </row>
    <row r="3" spans="1:3" ht="12.75">
      <c r="A3" t="s">
        <v>138</v>
      </c>
      <c r="B3" s="12">
        <v>3.5</v>
      </c>
      <c r="C3" s="70"/>
    </row>
    <row r="4" spans="1:3" ht="12.75">
      <c r="A4" t="s">
        <v>28</v>
      </c>
      <c r="B4" s="2">
        <f>B2*B3</f>
        <v>434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85.05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81.82</v>
      </c>
      <c r="C11" s="70"/>
    </row>
    <row r="12" spans="1:3" ht="12.75">
      <c r="A12" s="1" t="s">
        <v>11</v>
      </c>
      <c r="B12" s="11">
        <v>18.6</v>
      </c>
      <c r="C12" s="70"/>
    </row>
    <row r="13" spans="1:3" ht="12.75">
      <c r="A13" s="1" t="s">
        <v>13</v>
      </c>
      <c r="B13" s="11">
        <v>16.85</v>
      </c>
      <c r="C13" s="70"/>
    </row>
    <row r="14" spans="1:3" ht="12.75">
      <c r="A14" s="1" t="s">
        <v>14</v>
      </c>
      <c r="B14" s="11">
        <v>26.23</v>
      </c>
      <c r="C14" s="70"/>
    </row>
    <row r="15" spans="1:3" ht="12.75">
      <c r="A15" s="1" t="s">
        <v>15</v>
      </c>
      <c r="B15" s="11">
        <v>26.04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6.04</v>
      </c>
      <c r="C17" s="70"/>
    </row>
    <row r="18" spans="1:3" ht="12.75">
      <c r="A18" t="s">
        <v>2</v>
      </c>
      <c r="B18" s="2">
        <f>SUM(B7:B17)</f>
        <v>290.13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10.36</v>
      </c>
      <c r="C21" s="70"/>
    </row>
    <row r="22" spans="1:3" ht="12.75">
      <c r="A22" s="1" t="s">
        <v>19</v>
      </c>
      <c r="B22" s="7">
        <v>34.83</v>
      </c>
      <c r="C22" s="70"/>
    </row>
    <row r="23" spans="1:3" ht="12.75">
      <c r="A23" s="1" t="s">
        <v>20</v>
      </c>
      <c r="B23" s="7">
        <v>20.01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155.2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445.33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-11.329999999999984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2.339758064516129</v>
      </c>
      <c r="C32" s="70"/>
    </row>
    <row r="33" spans="1:3" ht="12.75">
      <c r="A33" t="s">
        <v>23</v>
      </c>
      <c r="B33" s="2">
        <f>B25/B2</f>
        <v>1.2516129032258063</v>
      </c>
      <c r="C33" s="70"/>
    </row>
    <row r="34" spans="1:3" ht="12.75">
      <c r="A34" t="s">
        <v>27</v>
      </c>
      <c r="B34" s="2">
        <f>B27/B2</f>
        <v>3.5913709677419354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2" t="s">
        <v>30</v>
      </c>
    </row>
    <row r="2" spans="1:3" ht="12.75">
      <c r="A2" t="s">
        <v>29</v>
      </c>
      <c r="B2" s="9">
        <v>32</v>
      </c>
      <c r="C2" s="70"/>
    </row>
    <row r="3" spans="1:3" ht="12.75">
      <c r="A3" t="s">
        <v>138</v>
      </c>
      <c r="B3" s="12">
        <v>8.02</v>
      </c>
      <c r="C3" s="70"/>
    </row>
    <row r="4" spans="1:3" ht="12.75">
      <c r="A4" t="s">
        <v>28</v>
      </c>
      <c r="B4" s="2">
        <f>B2*B3</f>
        <v>256.64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65.75</v>
      </c>
      <c r="C7" s="70" t="s">
        <v>143</v>
      </c>
    </row>
    <row r="8" spans="1:3" ht="12.75">
      <c r="A8" s="1" t="s">
        <v>9</v>
      </c>
      <c r="B8" s="11">
        <v>20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130</v>
      </c>
    </row>
    <row r="11" spans="1:3" ht="12.75">
      <c r="A11" s="1" t="s">
        <v>12</v>
      </c>
      <c r="B11" s="11">
        <v>2.75</v>
      </c>
      <c r="C11" s="70"/>
    </row>
    <row r="12" spans="1:3" ht="12.75">
      <c r="A12" s="1" t="s">
        <v>11</v>
      </c>
      <c r="B12" s="11">
        <v>16.7</v>
      </c>
      <c r="C12" s="70"/>
    </row>
    <row r="13" spans="1:3" ht="12.75">
      <c r="A13" s="1" t="s">
        <v>13</v>
      </c>
      <c r="B13" s="11">
        <v>10.58</v>
      </c>
      <c r="C13" s="70"/>
    </row>
    <row r="14" spans="1:3" ht="12.75">
      <c r="A14" s="1" t="s">
        <v>14</v>
      </c>
      <c r="B14" s="11">
        <v>19.02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2.98</v>
      </c>
      <c r="C17" s="70"/>
    </row>
    <row r="18" spans="1:3" ht="12.75">
      <c r="A18" t="s">
        <v>2</v>
      </c>
      <c r="B18" s="2">
        <f>SUM(B7:B17)</f>
        <v>143.28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7.34</v>
      </c>
      <c r="C21" s="70"/>
    </row>
    <row r="22" spans="1:3" ht="12.75">
      <c r="A22" s="1" t="s">
        <v>19</v>
      </c>
      <c r="B22" s="7">
        <v>22.15</v>
      </c>
      <c r="C22" s="70"/>
    </row>
    <row r="23" spans="1:3" ht="12.75">
      <c r="A23" s="1" t="s">
        <v>20</v>
      </c>
      <c r="B23" s="7">
        <v>12.73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132.22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275.5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-18.860000000000014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4.4775</v>
      </c>
      <c r="C32" s="70"/>
    </row>
    <row r="33" spans="1:3" ht="12.75">
      <c r="A33" t="s">
        <v>23</v>
      </c>
      <c r="B33" s="2">
        <f>B25/B2</f>
        <v>4.131875</v>
      </c>
      <c r="C33" s="70"/>
    </row>
    <row r="34" spans="1:3" ht="12.75">
      <c r="A34" t="s">
        <v>27</v>
      </c>
      <c r="B34" s="2">
        <f>B27/B2</f>
        <v>8.609375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2" t="s">
        <v>30</v>
      </c>
    </row>
    <row r="2" spans="1:3" ht="12.75">
      <c r="A2" t="s">
        <v>29</v>
      </c>
      <c r="B2" s="9">
        <v>1670</v>
      </c>
      <c r="C2" s="70"/>
    </row>
    <row r="3" spans="1:3" ht="12.75">
      <c r="A3" t="s">
        <v>138</v>
      </c>
      <c r="B3" s="10">
        <v>0.22</v>
      </c>
      <c r="C3" s="70"/>
    </row>
    <row r="4" spans="1:3" ht="12.75">
      <c r="A4" t="s">
        <v>28</v>
      </c>
      <c r="B4" s="2">
        <f>B2*B3</f>
        <v>367.4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55.28</v>
      </c>
      <c r="C7" s="70"/>
    </row>
    <row r="8" spans="1:3" ht="12.75">
      <c r="A8" s="1" t="s">
        <v>9</v>
      </c>
      <c r="B8" s="11">
        <v>41.6</v>
      </c>
      <c r="C8" s="70"/>
    </row>
    <row r="9" spans="1:3" ht="12.75">
      <c r="A9" s="1" t="s">
        <v>24</v>
      </c>
      <c r="B9" s="11">
        <v>20</v>
      </c>
      <c r="C9" s="71" t="s">
        <v>152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38.08</v>
      </c>
      <c r="C11" s="70"/>
    </row>
    <row r="12" spans="1:3" ht="12.75">
      <c r="A12" s="1" t="s">
        <v>11</v>
      </c>
      <c r="B12" s="11">
        <v>27.6</v>
      </c>
      <c r="C12" s="70"/>
    </row>
    <row r="13" spans="1:3" ht="12.75">
      <c r="A13" s="1" t="s">
        <v>13</v>
      </c>
      <c r="B13" s="11">
        <v>14.07</v>
      </c>
      <c r="C13" s="70"/>
    </row>
    <row r="14" spans="1:3" ht="12.75">
      <c r="A14" s="1" t="s">
        <v>14</v>
      </c>
      <c r="B14" s="11">
        <v>24.06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5.02</v>
      </c>
      <c r="C17" s="70"/>
    </row>
    <row r="18" spans="1:3" ht="12.75">
      <c r="A18" t="s">
        <v>2</v>
      </c>
      <c r="B18" s="2">
        <f>SUM(B7:B17)</f>
        <v>241.20999999999998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9.11</v>
      </c>
      <c r="C21" s="70"/>
    </row>
    <row r="22" spans="1:3" ht="12.75">
      <c r="A22" s="1" t="s">
        <v>19</v>
      </c>
      <c r="B22" s="7">
        <v>28.68</v>
      </c>
      <c r="C22" s="70"/>
    </row>
    <row r="23" spans="1:3" ht="12.75">
      <c r="A23" s="1" t="s">
        <v>20</v>
      </c>
      <c r="B23" s="7">
        <v>18.64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146.43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387.64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-20.24000000000001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0.14443712574850298</v>
      </c>
      <c r="C32" s="70"/>
    </row>
    <row r="33" spans="1:3" ht="12.75">
      <c r="A33" t="s">
        <v>23</v>
      </c>
      <c r="B33" s="13">
        <f>B25/B2</f>
        <v>0.08768263473053893</v>
      </c>
      <c r="C33" s="70"/>
    </row>
    <row r="34" spans="1:3" ht="12.75">
      <c r="A34" t="s">
        <v>27</v>
      </c>
      <c r="B34" s="13">
        <f>B27/B2</f>
        <v>0.2321197604790419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1410</v>
      </c>
      <c r="C2" s="70"/>
    </row>
    <row r="3" spans="1:3" ht="12.75">
      <c r="A3" t="s">
        <v>138</v>
      </c>
      <c r="B3" s="10">
        <v>0.16</v>
      </c>
      <c r="C3" s="70"/>
    </row>
    <row r="4" spans="1:3" ht="12.75">
      <c r="A4" t="s">
        <v>28</v>
      </c>
      <c r="B4" s="2">
        <f>B2*B3</f>
        <v>225.6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36</v>
      </c>
      <c r="C7" s="71" t="s">
        <v>136</v>
      </c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0</v>
      </c>
      <c r="C9" s="70" t="s">
        <v>140</v>
      </c>
    </row>
    <row r="10" spans="1:3" ht="12.75">
      <c r="A10" s="1" t="s">
        <v>10</v>
      </c>
      <c r="B10" s="11">
        <v>5</v>
      </c>
      <c r="C10" s="70" t="s">
        <v>131</v>
      </c>
    </row>
    <row r="11" spans="1:3" ht="12.75">
      <c r="A11" s="1" t="s">
        <v>12</v>
      </c>
      <c r="B11" s="11">
        <v>29.52</v>
      </c>
      <c r="C11" s="70"/>
    </row>
    <row r="12" spans="1:3" ht="12.75">
      <c r="A12" s="1" t="s">
        <v>11</v>
      </c>
      <c r="B12" s="11">
        <v>12.8</v>
      </c>
      <c r="C12" s="70"/>
    </row>
    <row r="13" spans="1:3" ht="12.75">
      <c r="A13" s="1" t="s">
        <v>13</v>
      </c>
      <c r="B13" s="11">
        <v>12</v>
      </c>
      <c r="C13" s="70"/>
    </row>
    <row r="14" spans="1:3" ht="12.75">
      <c r="A14" s="1" t="s">
        <v>14</v>
      </c>
      <c r="B14" s="11">
        <v>19.23</v>
      </c>
      <c r="C14" s="70"/>
    </row>
    <row r="15" spans="1:3" ht="12.75">
      <c r="A15" s="1" t="s">
        <v>15</v>
      </c>
      <c r="B15" s="11">
        <v>4.23</v>
      </c>
      <c r="C15" s="70"/>
    </row>
    <row r="16" spans="1:3" ht="12.75">
      <c r="A16" s="1" t="s">
        <v>16</v>
      </c>
      <c r="B16" s="11">
        <v>15.5</v>
      </c>
      <c r="C16" s="70"/>
    </row>
    <row r="17" spans="1:3" ht="12.75">
      <c r="A17" s="1" t="s">
        <v>17</v>
      </c>
      <c r="B17" s="12">
        <v>3.43</v>
      </c>
      <c r="C17" s="70"/>
    </row>
    <row r="18" spans="1:3" ht="12.75">
      <c r="A18" t="s">
        <v>2</v>
      </c>
      <c r="B18" s="2">
        <f>SUM(B7:B17)</f>
        <v>164.70999999999998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8.13</v>
      </c>
      <c r="C21" s="70"/>
    </row>
    <row r="22" spans="1:3" ht="12.75">
      <c r="A22" s="1" t="s">
        <v>19</v>
      </c>
      <c r="B22" s="7">
        <v>24.78</v>
      </c>
      <c r="C22" s="70"/>
    </row>
    <row r="23" spans="1:3" ht="12.75">
      <c r="A23" s="1" t="s">
        <v>20</v>
      </c>
      <c r="B23" s="7">
        <v>14.96</v>
      </c>
      <c r="C23" s="70"/>
    </row>
    <row r="24" spans="1:3" ht="12.75">
      <c r="A24" s="1" t="s">
        <v>21</v>
      </c>
      <c r="B24" s="8">
        <v>90</v>
      </c>
      <c r="C24" s="70"/>
    </row>
    <row r="25" spans="1:3" ht="12.75">
      <c r="A25" t="s">
        <v>4</v>
      </c>
      <c r="B25" s="2">
        <f>SUM(B21:B24)</f>
        <v>137.87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302.58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-76.97999999999999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0.11681560283687942</v>
      </c>
      <c r="C32" s="70"/>
    </row>
    <row r="33" spans="1:3" ht="12.75">
      <c r="A33" t="s">
        <v>23</v>
      </c>
      <c r="B33" s="13">
        <f>B25/B2</f>
        <v>0.09778014184397163</v>
      </c>
      <c r="C33" s="70"/>
    </row>
    <row r="34" spans="1:3" ht="12.75">
      <c r="A34" t="s">
        <v>27</v>
      </c>
      <c r="B34" s="13">
        <f>B27/B2</f>
        <v>0.21459574468085105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2012-12-21T12:58:24Z</cp:lastPrinted>
  <dcterms:created xsi:type="dcterms:W3CDTF">2005-01-10T15:34:54Z</dcterms:created>
  <dcterms:modified xsi:type="dcterms:W3CDTF">2015-12-15T13:16:30Z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