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<sst xmlns="http://schemas.openxmlformats.org/spreadsheetml/2006/main" count="610" uniqueCount="155">
  <si>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</si>
  <si>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</si>
  <si>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</si>
  <si>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</si>
  <si>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</si>
  <si>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</si>
  <si>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</si>
  <si>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</si>
  <si>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</si>
  <si>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</si>
  <si>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</si>
  <si>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</si>
  <si>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</si>
  <si>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</si>
  <si>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</si>
  <si>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</si>
  <si>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</si>
  <si>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</si>
  <si>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</si>
  <si>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</si>
  <si>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</si>
  <si>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</si>
  <si>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</si>
  <si>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</si>
  <si>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</si>
  <si>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</si>
  <si>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</si>
  <si>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</si>
  <si>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</si>
  <si>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</si>
  <si>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</si>
  <si>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</si>
  <si>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</si>
  <si>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</si>
  <si>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</si>
  <si>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</si>
  <si>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</si>
  <si>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</si>
  <si>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</si>
  <si>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</si>
  <si>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</si>
  <si>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</si>
  <si>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</si>
  <si>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</si>
  <si>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</si>
  <si>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</si>
  <si>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</si>
  <si>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</si>
  <si>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</si>
  <si>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</si>
  <si>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</si>
  <si>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</si>
  <si>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</si>
  <si>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</si>
  <si>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</si>
  <si>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</si>
  <si>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</si>
  <si>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</si>
  <si>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</si>
  <si>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</si>
  <si>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</si>
  <si>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</si>
  <si>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</si>
  <si>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</si>
  <si>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</si>
  <si>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</si>
  <si>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</si>
  <si>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</si>
  <si>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</si>
  <si>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</si>
  <si>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</si>
  <si>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</si>
  <si>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</si>
  <si>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</si>
  <si>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</si>
  <si>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</si>
  <si>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</si>
  <si>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</si>
  <si>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</si>
  <si>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</si>
  <si>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</si>
  <si>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</si>
  <si>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</si>
  <si>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</si>
  <si>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</si>
  <si>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</si>
  <si>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</si>
  <si>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</si>
  <si>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</si>
  <si>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</si>
  <si>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</si>
  <si>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</si>
  <si>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</si>
  <si>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</si>
  <si>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</si>
  <si>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</si>
  <si>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</si>
  <si>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</si>
  <si>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</si>
  <si>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</si>
  <si>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</si>
  <si>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</si>
  <si>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</si>
  <si>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</si>
  <si>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</si>
  <si>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</si>
  <si>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</si>
  <si>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</si>
  <si>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</si>
  <si>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</si>
  <si>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</si>
  <si>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</si>
  <si>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</si>
  <si>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</si>
  <si>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</si>
  <si>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</si>
  <si>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</si>
  <si>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</si>
  <si>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</si>
  <si>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</si>
  <si>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</si>
  <si>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</si>
  <si>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</si>
  <si>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</si>
  <si>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</si>
  <si>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</si>
  <si>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</si>
  <si>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</si>
  <si>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</si>
  <si>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</si>
  <si>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</si>
  <si>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</si>
  <si>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</si>
  <si>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</si>
  <si>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</si>
  <si>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</si>
  <si>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</si>
  <si>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</si>
  <si>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</si>
  <si>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</si>
  <si>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</si>
  <si>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</si>
  <si>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</si>
  <si>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Triple trait GM corn &amp; 20% RR corn for corn borer refuge</t>
  </si>
  <si>
    <t>Soybean aphid and/or spider mite insecticide</t>
  </si>
  <si>
    <t>Includes dessicant prior to straight cutting</t>
  </si>
  <si>
    <t>Fungicide for white mold</t>
  </si>
  <si>
    <t>Spray for head feeding insects</t>
  </si>
  <si>
    <t>Two sprayings for head feeding insects</t>
  </si>
  <si>
    <t>Fungicide for white mold would cost about $18</t>
  </si>
  <si>
    <t>Food quality price</t>
  </si>
  <si>
    <t>Includes seed treatment for wireworn &amp; flea beetle</t>
  </si>
  <si>
    <t>North Dakota 2011 Projected Crop Budgets - South East</t>
  </si>
  <si>
    <t>Malting barley price.  Feed barley estimate is $3.63</t>
  </si>
  <si>
    <t>Insecticide &amp; fungicide seed treatment would be ~ $10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</si>
</sst>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106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107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108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109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111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137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112</v>
      </c>
      <c r="B19" s="39"/>
      <c r="C19" s="39"/>
      <c r="E19" s="39"/>
      <c r="F19" s="39"/>
      <c r="G19" s="39"/>
      <c r="H19" s="39"/>
    </row>
    <row r="20" spans="1:8" ht="12.75">
      <c r="A20" s="17" t="s">
        <v>113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116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121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131</v>
      </c>
      <c r="B32" s="37" t="s">
        <v>132</v>
      </c>
      <c r="C32" s="37"/>
      <c r="D32" s="41"/>
      <c r="E32" s="37" t="s">
        <v>133</v>
      </c>
      <c r="F32" s="37"/>
      <c r="G32" s="37"/>
      <c r="H32" s="37"/>
    </row>
    <row r="33" spans="1:11" ht="12.75">
      <c r="A33" s="37" t="s">
        <v>134</v>
      </c>
      <c r="B33" s="74" t="s">
        <v>135</v>
      </c>
      <c r="C33" s="75"/>
      <c r="D33" s="75"/>
      <c r="E33" s="75"/>
      <c r="F33" s="75"/>
      <c r="G33" s="75"/>
      <c r="H33" s="37" t="s">
        <v>136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1350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0.295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398.25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41.8</v>
      </c>
      <c r="C7" s="86" t="s">
        <v>151</v>
      </c>
      <c r="D7" s="84"/>
      <c r="E7" s="84"/>
      <c r="F7" s="84"/>
      <c r="G7" s="84"/>
    </row>
    <row r="8" spans="1:7" ht="12.75">
      <c r="A8" s="1" t="s">
        <v>9</v>
      </c>
      <c r="B8" s="11">
        <v>24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12</v>
      </c>
      <c r="C10" s="86" t="s">
        <v>148</v>
      </c>
      <c r="D10" s="84"/>
      <c r="E10" s="84"/>
      <c r="F10" s="84"/>
      <c r="G10" s="84"/>
    </row>
    <row r="11" spans="1:7" ht="12.75">
      <c r="A11" s="1" t="s">
        <v>12</v>
      </c>
      <c r="B11" s="11">
        <v>36.07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19.2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19.97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14.98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2.7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15.5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4.66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190.87999999999997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7.13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20.26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12.48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108.77000000000001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299.65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98.60000000000002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0.14139259259259257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0.08057037037037038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0.22196296296296295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1440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0.216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311.04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42.5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6" t="s">
        <v>149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64.68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15.91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4.26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174.54999999999998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18.13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10.89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104.43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278.98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32.06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0.12121527777777777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0.07252083333333334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0.19373611111111114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19</v>
      </c>
      <c r="C2" s="84"/>
      <c r="D2" s="84"/>
      <c r="E2" s="84"/>
      <c r="F2" s="84"/>
      <c r="G2" s="84"/>
    </row>
    <row r="3" spans="1:7" ht="12.75">
      <c r="A3" t="s">
        <v>82</v>
      </c>
      <c r="B3" s="10">
        <v>12.44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236.35999999999999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27.25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5.5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16.15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2.49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102.08999999999999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18.07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104.7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206.79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29.569999999999993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5.373157894736842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5.510526315789474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10.883684210526315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129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36</v>
      </c>
      <c r="C2" s="84"/>
      <c r="D2" s="84"/>
      <c r="E2" s="84"/>
      <c r="F2" s="84"/>
      <c r="G2" s="84"/>
    </row>
    <row r="3" spans="1:7" ht="12.75">
      <c r="A3" t="s">
        <v>82</v>
      </c>
      <c r="B3" s="10">
        <v>6.3</v>
      </c>
      <c r="C3" s="86" t="s">
        <v>150</v>
      </c>
      <c r="D3" s="84"/>
      <c r="E3" s="84"/>
      <c r="F3" s="84"/>
      <c r="G3" s="84"/>
    </row>
    <row r="4" spans="1:7" ht="12.75">
      <c r="A4" t="s">
        <v>28</v>
      </c>
      <c r="B4" s="2">
        <f>B2*B3</f>
        <v>226.79999999999998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24.5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9.59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7.3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18.1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17.06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8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118.95000000000002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6.72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19.59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11.31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106.52000000000001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225.47000000000003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1.3299999999999557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3.304166666666667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2.958888888888889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6.263055555555557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70</v>
      </c>
      <c r="C2" s="84"/>
      <c r="D2" s="84"/>
      <c r="E2" s="84"/>
      <c r="F2" s="84"/>
      <c r="G2" s="84"/>
    </row>
    <row r="3" spans="1:7" ht="12.75">
      <c r="A3" t="s">
        <v>82</v>
      </c>
      <c r="B3" s="12">
        <v>2.86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200.2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4.2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54.31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7.7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20.47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16.94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2.92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119.54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19.99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11.89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107.98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227.52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-27.32000000000002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1.7077142857142857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1.5425714285714287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3.2502857142857144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950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0.235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223.25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27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10.5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19.83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10.9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15.25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15.13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102.61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6.17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9.92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101.69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204.3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18.94999999999999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0.10801052631578947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0.1070421052631579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0.21505263157894738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1800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0.075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135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32.91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18.18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16.12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1.95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79.86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105.16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185.01999999999998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-50.01999999999998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0.044366666666666665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0.05842222222222222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0.10278888888888887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56</v>
      </c>
      <c r="C2" s="84"/>
      <c r="D2" s="84"/>
      <c r="E2" s="84"/>
      <c r="F2" s="84"/>
      <c r="G2" s="84"/>
    </row>
    <row r="3" spans="1:7" ht="12.75">
      <c r="A3" t="s">
        <v>83</v>
      </c>
      <c r="B3" s="12">
        <v>6.39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357.84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17.8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89.31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15.93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14.69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4.46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182.79000000000002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16.79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9.42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101.44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284.23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73.60999999999996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3.264107142857143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1.8114285714285714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5.0755357142857145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60</v>
      </c>
      <c r="C1" s="50" t="s">
        <v>62</v>
      </c>
      <c r="D1" s="50" t="s">
        <v>122</v>
      </c>
      <c r="E1" s="51" t="s">
        <v>70</v>
      </c>
      <c r="F1" s="50" t="s">
        <v>74</v>
      </c>
      <c r="G1" s="50" t="s">
        <v>75</v>
      </c>
      <c r="H1" s="52" t="s">
        <v>65</v>
      </c>
    </row>
    <row r="2" spans="1:8" ht="12.75">
      <c r="A2" s="53" t="s">
        <v>59</v>
      </c>
      <c r="B2" s="15" t="s">
        <v>61</v>
      </c>
      <c r="C2" s="15" t="s">
        <v>63</v>
      </c>
      <c r="D2" s="42" t="s">
        <v>123</v>
      </c>
      <c r="E2" s="48" t="s">
        <v>71</v>
      </c>
      <c r="F2" s="15" t="s">
        <v>71</v>
      </c>
      <c r="G2" s="15" t="s">
        <v>71</v>
      </c>
      <c r="H2" s="54" t="s">
        <v>64</v>
      </c>
    </row>
    <row r="3" spans="1:8" ht="12.75">
      <c r="A3" s="55" t="s">
        <v>49</v>
      </c>
      <c r="B3" s="43">
        <f>HRSW!B4</f>
        <v>347.52</v>
      </c>
      <c r="C3" s="43">
        <f>HRSW!B18</f>
        <v>170.23999999999998</v>
      </c>
      <c r="D3" s="16">
        <f>B3-C3</f>
        <v>177.28</v>
      </c>
      <c r="E3" s="18">
        <v>0</v>
      </c>
      <c r="F3" s="19">
        <f aca="true" t="shared" si="0" ref="F3:F17">B3*E3</f>
        <v>0</v>
      </c>
      <c r="G3" s="19">
        <f aca="true" t="shared" si="1" ref="G3:G17">E3*C3</f>
        <v>0</v>
      </c>
      <c r="H3" s="30">
        <f>F3-G3</f>
        <v>0</v>
      </c>
    </row>
    <row r="4" spans="1:8" ht="12.75">
      <c r="A4" s="55" t="s">
        <v>50</v>
      </c>
      <c r="B4" s="43">
        <f>Durum!B4</f>
        <v>292.11</v>
      </c>
      <c r="C4" s="43">
        <f>Durum!B18</f>
        <v>151.14</v>
      </c>
      <c r="D4" s="16">
        <f aca="true" t="shared" si="2" ref="D4:D17">B4-C4</f>
        <v>140.97000000000003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51</v>
      </c>
      <c r="B5" s="43">
        <f>Barley!B4</f>
        <v>316.55</v>
      </c>
      <c r="C5" s="43">
        <f>Barley!B18</f>
        <v>141.74</v>
      </c>
      <c r="D5" s="16">
        <f t="shared" si="2"/>
        <v>174.81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541.88</v>
      </c>
      <c r="C6" s="43">
        <f>Corn!B18</f>
        <v>307.72</v>
      </c>
      <c r="D6" s="16">
        <f t="shared" si="2"/>
        <v>234.15999999999997</v>
      </c>
      <c r="E6" s="18">
        <v>1000</v>
      </c>
      <c r="F6" s="19">
        <f t="shared" si="0"/>
        <v>541880</v>
      </c>
      <c r="G6" s="19">
        <f t="shared" si="1"/>
        <v>307720</v>
      </c>
      <c r="H6" s="30">
        <f t="shared" si="3"/>
        <v>234160</v>
      </c>
    </row>
    <row r="7" spans="1:8" ht="12.75">
      <c r="A7" s="55" t="s">
        <v>25</v>
      </c>
      <c r="B7" s="43">
        <f>Soyb!B4</f>
        <v>382.14</v>
      </c>
      <c r="C7" s="43">
        <f>Soyb!B18</f>
        <v>134.15</v>
      </c>
      <c r="D7" s="16">
        <f t="shared" si="2"/>
        <v>247.98999999999998</v>
      </c>
      <c r="E7" s="18">
        <v>1000</v>
      </c>
      <c r="F7" s="19">
        <f t="shared" si="0"/>
        <v>382140</v>
      </c>
      <c r="G7" s="19">
        <f t="shared" si="1"/>
        <v>134150</v>
      </c>
      <c r="H7" s="30">
        <f t="shared" si="3"/>
        <v>247990</v>
      </c>
    </row>
    <row r="8" spans="1:8" ht="12.75">
      <c r="A8" s="55" t="s">
        <v>80</v>
      </c>
      <c r="B8" s="43">
        <f>Drybean!B4</f>
        <v>379.75</v>
      </c>
      <c r="C8" s="43">
        <f>Drybean!B18</f>
        <v>200.64999999999998</v>
      </c>
      <c r="D8" s="16">
        <f t="shared" si="2"/>
        <v>179.10000000000002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52</v>
      </c>
      <c r="B9" s="43">
        <f>Oil_SF!B4</f>
        <v>309.06</v>
      </c>
      <c r="C9" s="43">
        <f>Oil_SF!B18</f>
        <v>168.43</v>
      </c>
      <c r="D9" s="16">
        <f t="shared" si="2"/>
        <v>140.63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53</v>
      </c>
      <c r="B10" s="43">
        <f>Conf_SF!B4</f>
        <v>398.25</v>
      </c>
      <c r="C10" s="43">
        <f>Conf_SF!B18</f>
        <v>190.87999999999997</v>
      </c>
      <c r="D10" s="16">
        <f t="shared" si="2"/>
        <v>207.37000000000003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54</v>
      </c>
      <c r="B11" s="43">
        <f>Canola!B4</f>
        <v>311.04</v>
      </c>
      <c r="C11" s="43">
        <f>Canola!B18</f>
        <v>174.54999999999998</v>
      </c>
      <c r="D11" s="16">
        <f t="shared" si="2"/>
        <v>136.49000000000004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55</v>
      </c>
      <c r="B12" s="43">
        <f>Flax!B4</f>
        <v>236.35999999999999</v>
      </c>
      <c r="C12" s="43">
        <f>Flax!B18</f>
        <v>102.08999999999999</v>
      </c>
      <c r="D12" s="16">
        <f t="shared" si="2"/>
        <v>134.26999999999998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128</v>
      </c>
      <c r="B13" s="43">
        <f>Peas!B4</f>
        <v>226.79999999999998</v>
      </c>
      <c r="C13" s="43">
        <f>Peas!B18</f>
        <v>118.95000000000002</v>
      </c>
      <c r="D13" s="16">
        <f t="shared" si="2"/>
        <v>107.84999999999997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56</v>
      </c>
      <c r="B14" s="43">
        <f>Oats!B4</f>
        <v>200.2</v>
      </c>
      <c r="C14" s="43">
        <f>Oats!B18</f>
        <v>119.54</v>
      </c>
      <c r="D14" s="16">
        <f t="shared" si="2"/>
        <v>80.65999999999998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97</v>
      </c>
      <c r="B15" s="43">
        <f>'Wint.Wht'!B4</f>
        <v>357.84</v>
      </c>
      <c r="C15" s="43">
        <f>'Wint.Wht'!B18</f>
        <v>182.79000000000002</v>
      </c>
      <c r="D15" s="16">
        <f t="shared" si="2"/>
        <v>175.04999999999995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57</v>
      </c>
      <c r="B16" s="43">
        <f>Millet!B4</f>
        <v>135</v>
      </c>
      <c r="C16" s="43">
        <f>Millet!B18</f>
        <v>79.86</v>
      </c>
      <c r="D16" s="16">
        <f t="shared" si="2"/>
        <v>55.14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58</v>
      </c>
      <c r="B17" s="43">
        <f>'Wint.Wht'!B4</f>
        <v>357.84</v>
      </c>
      <c r="C17" s="43">
        <f>'Wint.Wht'!B18</f>
        <v>182.79000000000002</v>
      </c>
      <c r="D17" s="16">
        <f t="shared" si="2"/>
        <v>175.04999999999995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76</v>
      </c>
      <c r="B18" s="14"/>
      <c r="C18" s="14"/>
      <c r="D18" s="14"/>
      <c r="E18" s="20">
        <f>SUM(E3:E17)</f>
        <v>2000</v>
      </c>
      <c r="F18" s="20">
        <f>SUM(F3:F17)</f>
        <v>924020</v>
      </c>
      <c r="G18" s="20">
        <f>SUM(G3:G17)</f>
        <v>441870</v>
      </c>
      <c r="H18" s="34">
        <f>SUM(H3:H17)</f>
        <v>482150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76" t="s">
        <v>48</v>
      </c>
      <c r="D20" s="76"/>
      <c r="E20" s="76"/>
      <c r="F20" s="3"/>
      <c r="G20" s="3"/>
      <c r="H20" s="3"/>
    </row>
    <row r="21" spans="1:8" ht="12.75">
      <c r="A21" s="57" t="s">
        <v>72</v>
      </c>
      <c r="B21" s="58"/>
      <c r="C21" s="58"/>
      <c r="D21" s="59"/>
      <c r="E21" s="58" t="s">
        <v>73</v>
      </c>
      <c r="F21" s="58"/>
      <c r="G21" s="58"/>
      <c r="H21" s="60"/>
    </row>
    <row r="22" spans="1:8" ht="12.75">
      <c r="A22" s="55" t="s">
        <v>81</v>
      </c>
      <c r="B22" s="4"/>
      <c r="C22" s="19">
        <f>F18</f>
        <v>924020</v>
      </c>
      <c r="D22" s="4"/>
      <c r="E22" s="4" t="s">
        <v>67</v>
      </c>
      <c r="F22" s="4"/>
      <c r="G22" s="61">
        <f>G18</f>
        <v>441870</v>
      </c>
      <c r="H22" s="62"/>
    </row>
    <row r="23" spans="1:8" ht="12.75">
      <c r="A23" s="77" t="s">
        <v>77</v>
      </c>
      <c r="B23" s="78"/>
      <c r="C23" s="18">
        <v>22500</v>
      </c>
      <c r="D23" s="67" t="s">
        <v>69</v>
      </c>
      <c r="E23" s="78" t="s">
        <v>124</v>
      </c>
      <c r="F23" s="78"/>
      <c r="G23" s="18">
        <v>41900</v>
      </c>
      <c r="H23" s="68" t="s">
        <v>69</v>
      </c>
    </row>
    <row r="24" spans="1:11" ht="12.75">
      <c r="A24" s="79"/>
      <c r="B24" s="80"/>
      <c r="C24" s="18">
        <v>0</v>
      </c>
      <c r="D24" s="4"/>
      <c r="E24" s="78" t="s">
        <v>66</v>
      </c>
      <c r="F24" s="78"/>
      <c r="G24" s="18">
        <v>137800</v>
      </c>
      <c r="H24" s="64"/>
      <c r="K24" s="69"/>
    </row>
    <row r="25" spans="1:8" ht="12.75">
      <c r="A25" s="79"/>
      <c r="B25" s="80"/>
      <c r="C25" s="18">
        <v>0</v>
      </c>
      <c r="D25" s="4"/>
      <c r="E25" s="78" t="s">
        <v>125</v>
      </c>
      <c r="F25" s="78"/>
      <c r="G25" s="18">
        <v>0</v>
      </c>
      <c r="H25" s="64"/>
    </row>
    <row r="26" spans="1:8" ht="12.75">
      <c r="A26" s="79"/>
      <c r="B26" s="80"/>
      <c r="C26" s="18">
        <v>0</v>
      </c>
      <c r="D26" s="4"/>
      <c r="E26" s="78" t="s">
        <v>68</v>
      </c>
      <c r="F26" s="78"/>
      <c r="G26" s="18">
        <v>0</v>
      </c>
      <c r="H26" s="64"/>
    </row>
    <row r="27" spans="1:8" ht="12.75">
      <c r="A27" s="79"/>
      <c r="B27" s="80"/>
      <c r="C27" s="18">
        <v>0</v>
      </c>
      <c r="D27" s="4"/>
      <c r="E27" s="80"/>
      <c r="F27" s="80"/>
      <c r="G27" s="18">
        <v>0</v>
      </c>
      <c r="H27" s="64"/>
    </row>
    <row r="28" spans="1:8" ht="12.75">
      <c r="A28" s="79"/>
      <c r="B28" s="80"/>
      <c r="C28" s="18">
        <v>0</v>
      </c>
      <c r="D28" s="4"/>
      <c r="E28" s="80"/>
      <c r="F28" s="80"/>
      <c r="G28" s="18">
        <v>0</v>
      </c>
      <c r="H28" s="64"/>
    </row>
    <row r="29" spans="1:8" ht="12.75">
      <c r="A29" s="79" t="s">
        <v>79</v>
      </c>
      <c r="B29" s="80"/>
      <c r="C29" s="22">
        <v>0</v>
      </c>
      <c r="D29" s="63"/>
      <c r="E29" s="80" t="s">
        <v>78</v>
      </c>
      <c r="F29" s="80"/>
      <c r="G29" s="22">
        <v>11000</v>
      </c>
      <c r="H29" s="64"/>
    </row>
    <row r="30" spans="1:8" ht="12.75">
      <c r="A30" s="55" t="s">
        <v>65</v>
      </c>
      <c r="B30" s="4"/>
      <c r="C30" s="19">
        <f>SUM(C22:C29)</f>
        <v>946520</v>
      </c>
      <c r="D30" s="4"/>
      <c r="E30" s="4" t="s">
        <v>65</v>
      </c>
      <c r="F30" s="4"/>
      <c r="G30" s="28">
        <f>SUM(G22:G29)</f>
        <v>632570</v>
      </c>
      <c r="H30" s="62"/>
    </row>
    <row r="31" spans="1:8" ht="12.75">
      <c r="A31" s="65" t="s">
        <v>126</v>
      </c>
      <c r="B31" s="3"/>
      <c r="C31" s="3"/>
      <c r="D31" s="3"/>
      <c r="E31" s="3"/>
      <c r="F31" s="3"/>
      <c r="G31" s="70">
        <f>C30-G30</f>
        <v>313950</v>
      </c>
      <c r="H31" s="66"/>
    </row>
    <row r="32" ht="12.75">
      <c r="G32" s="6"/>
    </row>
    <row r="33" spans="1:8" ht="12.75">
      <c r="A33" s="46" t="s">
        <v>138</v>
      </c>
      <c r="B33" s="82"/>
      <c r="C33" s="82"/>
      <c r="D33" s="82"/>
      <c r="E33" s="82"/>
      <c r="F33" s="71" t="s">
        <v>139</v>
      </c>
      <c r="G33" s="83"/>
      <c r="H33" s="83"/>
    </row>
    <row r="34" spans="3:6" ht="12.75">
      <c r="C34" s="45"/>
      <c r="D34" s="45"/>
      <c r="E34" s="45"/>
      <c r="F34" s="45"/>
    </row>
    <row r="35" spans="1:12" ht="12.75">
      <c r="A35" t="s">
        <v>31</v>
      </c>
      <c r="B35" s="81" t="s">
        <v>140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127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55" t="s">
        <v>49</v>
      </c>
      <c r="B42" s="28">
        <f>$E3*HRSW!$B7</f>
        <v>0</v>
      </c>
      <c r="C42" s="28">
        <f>$E3*HRSW!$B8</f>
        <v>0</v>
      </c>
      <c r="D42" s="28">
        <f>$E3*HRSW!$B9</f>
        <v>0</v>
      </c>
      <c r="E42" s="28">
        <f>$E3*HRSW!$B10</f>
        <v>0</v>
      </c>
      <c r="F42" s="28">
        <f>$E3*HRSW!$B11</f>
        <v>0</v>
      </c>
      <c r="G42" s="28">
        <f>$E3*HRSW!$B12</f>
        <v>0</v>
      </c>
      <c r="H42" s="28">
        <f>$E3*HRSW!$B13</f>
        <v>0</v>
      </c>
      <c r="I42" s="28">
        <f>$E3*HRSW!$B14</f>
        <v>0</v>
      </c>
      <c r="J42" s="28">
        <f>$E3*HRSW!$B15</f>
        <v>0</v>
      </c>
      <c r="K42" s="28">
        <f>$E3*HRSW!$B16</f>
        <v>0</v>
      </c>
      <c r="L42" s="29">
        <f>$E3*HRSW!$B17</f>
        <v>0</v>
      </c>
    </row>
    <row r="43" spans="1:12" ht="12.75">
      <c r="A43" s="55" t="s">
        <v>50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51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81430</v>
      </c>
      <c r="C45" s="19">
        <f>$E6*Corn!$B8</f>
        <v>18000</v>
      </c>
      <c r="D45" s="19">
        <f>$E6*Corn!$B9</f>
        <v>0</v>
      </c>
      <c r="E45" s="19">
        <f>$E6*Corn!$B10</f>
        <v>0</v>
      </c>
      <c r="F45" s="19">
        <f>$E6*Corn!$B11</f>
        <v>101920</v>
      </c>
      <c r="G45" s="19">
        <f>$E6*Corn!$B12</f>
        <v>26400</v>
      </c>
      <c r="H45" s="19">
        <f>$E6*Corn!$B13</f>
        <v>26970</v>
      </c>
      <c r="I45" s="19">
        <f>$E6*Corn!$B14</f>
        <v>19190</v>
      </c>
      <c r="J45" s="19">
        <f>$E6*Corn!$B15</f>
        <v>24800</v>
      </c>
      <c r="K45" s="19">
        <f>$E6*Corn!$B16</f>
        <v>1500</v>
      </c>
      <c r="L45" s="30">
        <f>$E6*Corn!$B17</f>
        <v>7510</v>
      </c>
    </row>
    <row r="46" spans="1:12" ht="12.75">
      <c r="A46" s="55" t="s">
        <v>25</v>
      </c>
      <c r="B46" s="19">
        <f>$E7*Soyb!$B7</f>
        <v>51630</v>
      </c>
      <c r="C46" s="19">
        <f>$E7*Soyb!$B8</f>
        <v>18000</v>
      </c>
      <c r="D46" s="19">
        <f>$E7*Soyb!$B9</f>
        <v>0</v>
      </c>
      <c r="E46" s="19">
        <f>$E7*Soyb!$B10</f>
        <v>7000</v>
      </c>
      <c r="F46" s="19">
        <f>$E7*Soyb!$B11</f>
        <v>3600</v>
      </c>
      <c r="G46" s="19">
        <f>$E7*Soyb!$B12</f>
        <v>13600</v>
      </c>
      <c r="H46" s="19">
        <f>$E7*Soyb!$B13</f>
        <v>15240</v>
      </c>
      <c r="I46" s="19">
        <f>$E7*Soyb!$B14</f>
        <v>15310</v>
      </c>
      <c r="J46" s="19">
        <f>$E7*Soyb!$B15</f>
        <v>0</v>
      </c>
      <c r="K46" s="19">
        <f>$E7*Soyb!$B16</f>
        <v>6500</v>
      </c>
      <c r="L46" s="30">
        <f>$E7*Soyb!$B17</f>
        <v>3270</v>
      </c>
    </row>
    <row r="47" spans="1:12" ht="12.75">
      <c r="A47" s="55" t="s">
        <v>80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52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53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54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55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56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57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58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76</v>
      </c>
      <c r="B56" s="20">
        <f aca="true" t="shared" si="4" ref="B56:L56">SUM(B42:B55)</f>
        <v>133060</v>
      </c>
      <c r="C56" s="20">
        <f t="shared" si="4"/>
        <v>36000</v>
      </c>
      <c r="D56" s="20">
        <f t="shared" si="4"/>
        <v>0</v>
      </c>
      <c r="E56" s="20">
        <f t="shared" si="4"/>
        <v>7000</v>
      </c>
      <c r="F56" s="20">
        <f t="shared" si="4"/>
        <v>105520</v>
      </c>
      <c r="G56" s="20">
        <f t="shared" si="4"/>
        <v>40000</v>
      </c>
      <c r="H56" s="20">
        <f t="shared" si="4"/>
        <v>42210</v>
      </c>
      <c r="I56" s="20">
        <f t="shared" si="4"/>
        <v>34500</v>
      </c>
      <c r="J56" s="20">
        <f t="shared" si="4"/>
        <v>24800</v>
      </c>
      <c r="K56" s="20">
        <f t="shared" si="4"/>
        <v>8000</v>
      </c>
      <c r="L56" s="34">
        <f t="shared" si="4"/>
        <v>10780</v>
      </c>
    </row>
    <row r="57" spans="1:12" ht="12.75">
      <c r="A57" s="33" t="s">
        <v>96</v>
      </c>
      <c r="B57" s="20"/>
      <c r="C57" s="34"/>
      <c r="D57" s="35">
        <f>SUM(B56:L56)</f>
        <v>441870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B36:L36"/>
    <mergeCell ref="B37:L37"/>
    <mergeCell ref="B38:L38"/>
    <mergeCell ref="B33:E33"/>
    <mergeCell ref="G33:H33"/>
    <mergeCell ref="B35:L35"/>
    <mergeCell ref="A29:B29"/>
    <mergeCell ref="E29:F29"/>
    <mergeCell ref="A25:B25"/>
    <mergeCell ref="E25:F25"/>
    <mergeCell ref="A26:B26"/>
    <mergeCell ref="E26:F26"/>
    <mergeCell ref="A27:B27"/>
    <mergeCell ref="E27:F27"/>
    <mergeCell ref="C20:E20"/>
    <mergeCell ref="A23:B23"/>
    <mergeCell ref="E23:F23"/>
    <mergeCell ref="A24:B24"/>
    <mergeCell ref="E24:F24"/>
    <mergeCell ref="A28:B28"/>
    <mergeCell ref="E28:F28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48</v>
      </c>
      <c r="C2" s="84"/>
      <c r="D2" s="84"/>
      <c r="E2" s="84"/>
      <c r="F2" s="84"/>
      <c r="G2" s="84"/>
    </row>
    <row r="3" spans="1:7" ht="12.75">
      <c r="A3" t="s">
        <v>82</v>
      </c>
      <c r="B3" s="12">
        <v>7.24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347.52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19.25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6" t="s">
        <v>141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6" t="s">
        <v>142</v>
      </c>
      <c r="D10" s="84"/>
      <c r="E10" s="84"/>
      <c r="F10" s="84"/>
      <c r="G10" s="84"/>
    </row>
    <row r="11" spans="1:7" ht="12.75">
      <c r="A11" s="1" t="s">
        <v>12</v>
      </c>
      <c r="B11" s="11">
        <v>74.49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17.58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15.57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4.15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170.23999999999998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17.66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10.35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103.45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273.69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73.82999999999998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3.5466666666666664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2.1552083333333334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5.701875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39</v>
      </c>
      <c r="C2" s="84"/>
      <c r="D2" s="84"/>
      <c r="E2" s="84"/>
      <c r="F2" s="84"/>
      <c r="G2" s="84"/>
    </row>
    <row r="3" spans="1:7" ht="12.75">
      <c r="A3" t="s">
        <v>82</v>
      </c>
      <c r="B3" s="12">
        <v>7.49</v>
      </c>
      <c r="C3" s="84" t="s">
        <v>130</v>
      </c>
      <c r="D3" s="84"/>
      <c r="E3" s="84"/>
      <c r="F3" s="84"/>
      <c r="G3" s="84"/>
    </row>
    <row r="4" spans="1:7" ht="12.75">
      <c r="A4" t="s">
        <v>28</v>
      </c>
      <c r="B4" s="2">
        <f>B2*B3</f>
        <v>292.11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21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6" t="s">
        <v>141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6" t="s">
        <v>142</v>
      </c>
      <c r="D10" s="84"/>
      <c r="E10" s="84"/>
      <c r="F10" s="84"/>
      <c r="G10" s="84"/>
    </row>
    <row r="11" spans="1:7" ht="12.75">
      <c r="A11" s="1" t="s">
        <v>12</v>
      </c>
      <c r="B11" s="11">
        <v>57.83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10.3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16.97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15.35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3.69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151.14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17.27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10.14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102.71000000000001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253.85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38.26000000000002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3.875384615384615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2.6335897435897437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6.508974358974359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65</v>
      </c>
      <c r="C2" s="84"/>
      <c r="D2" s="84"/>
      <c r="E2" s="84"/>
      <c r="F2" s="84"/>
      <c r="G2" s="84"/>
    </row>
    <row r="3" spans="1:7" ht="12.75">
      <c r="A3" t="s">
        <v>82</v>
      </c>
      <c r="B3" s="12">
        <v>4.87</v>
      </c>
      <c r="C3" s="86" t="s">
        <v>153</v>
      </c>
      <c r="D3" s="84"/>
      <c r="E3" s="84"/>
      <c r="F3" s="84"/>
      <c r="G3" s="84"/>
    </row>
    <row r="4" spans="1:7" ht="12.75">
      <c r="A4" t="s">
        <v>28</v>
      </c>
      <c r="B4" s="2">
        <f>B2*B3</f>
        <v>316.55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1.5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59.93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7.4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20.13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16.82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3.46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141.74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7.12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19.77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11.77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107.56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249.3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67.25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2.180615384615385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1.6547692307692308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3.8353846153846156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124</v>
      </c>
      <c r="C2" s="84"/>
      <c r="D2" s="84"/>
      <c r="E2" s="84"/>
      <c r="F2" s="84"/>
      <c r="G2" s="84"/>
    </row>
    <row r="3" spans="1:7" ht="12.75">
      <c r="A3" t="s">
        <v>82</v>
      </c>
      <c r="B3" s="12">
        <v>4.37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541.88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81.43</v>
      </c>
      <c r="C7" s="86" t="s">
        <v>143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101.92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26.4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26.97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19.19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24.8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7.51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307.72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8.89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27.61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16.13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121.53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429.25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112.63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2.4816129032258067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0.9800806451612903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3.461693548387097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33</v>
      </c>
      <c r="C2" s="84"/>
      <c r="D2" s="84"/>
      <c r="E2" s="84"/>
      <c r="F2" s="84"/>
      <c r="G2" s="84"/>
    </row>
    <row r="3" spans="1:7" ht="12.75">
      <c r="A3" t="s">
        <v>82</v>
      </c>
      <c r="B3" s="12">
        <v>11.58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382.14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51.63</v>
      </c>
      <c r="C7" s="86" t="s">
        <v>154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6" t="s">
        <v>144</v>
      </c>
      <c r="D10" s="84"/>
      <c r="E10" s="84"/>
      <c r="F10" s="84"/>
      <c r="G10" s="84"/>
    </row>
    <row r="11" spans="1:7" ht="12.75">
      <c r="A11" s="1" t="s">
        <v>12</v>
      </c>
      <c r="B11" s="11">
        <v>3.6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15.24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15.31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134.15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17.51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10.23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103.01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237.16000000000003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144.97999999999996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4.065151515151515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3.1215151515151516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7.186666666666667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1550</v>
      </c>
      <c r="C2" s="84"/>
      <c r="D2" s="84"/>
      <c r="E2" s="84"/>
      <c r="F2" s="84"/>
      <c r="G2" s="84"/>
    </row>
    <row r="3" spans="1:7" ht="12.75">
      <c r="A3" t="s">
        <v>30</v>
      </c>
      <c r="B3" s="12">
        <v>0.245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379.75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39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36</v>
      </c>
      <c r="C8" s="86" t="s">
        <v>145</v>
      </c>
      <c r="D8" s="84"/>
      <c r="E8" s="84"/>
      <c r="F8" s="84"/>
      <c r="G8" s="84"/>
    </row>
    <row r="9" spans="1:7" ht="12.75">
      <c r="A9" s="1" t="s">
        <v>24</v>
      </c>
      <c r="B9" s="11">
        <v>18</v>
      </c>
      <c r="C9" s="86" t="s">
        <v>146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44.26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20.73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18.27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4.5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4.89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200.64999999999998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7.17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22.32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13.11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111.5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312.15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67.60000000000002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0.1294516129032258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0.07193548387096774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0.20138709677419353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8" t="s">
        <v>31</v>
      </c>
      <c r="D1" s="87"/>
      <c r="E1" s="87"/>
      <c r="F1" s="87"/>
      <c r="G1" s="87"/>
    </row>
    <row r="2" spans="1:7" ht="12.75">
      <c r="A2" t="s">
        <v>29</v>
      </c>
      <c r="B2" s="9">
        <v>1530</v>
      </c>
      <c r="C2" s="84"/>
      <c r="D2" s="84"/>
      <c r="E2" s="84"/>
      <c r="F2" s="84"/>
      <c r="G2" s="84"/>
    </row>
    <row r="3" spans="1:7" ht="12.75">
      <c r="A3" t="s">
        <v>82</v>
      </c>
      <c r="B3" s="10">
        <v>0.202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309.06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28.6</v>
      </c>
      <c r="C7" s="86" t="s">
        <v>151</v>
      </c>
      <c r="D7" s="84"/>
      <c r="E7" s="84"/>
      <c r="F7" s="84"/>
      <c r="G7" s="84"/>
    </row>
    <row r="8" spans="1:7" ht="12.75">
      <c r="A8" s="1" t="s">
        <v>9</v>
      </c>
      <c r="B8" s="11">
        <v>24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6</v>
      </c>
      <c r="C10" s="86" t="s">
        <v>147</v>
      </c>
      <c r="D10" s="84"/>
      <c r="E10" s="84"/>
      <c r="F10" s="84"/>
      <c r="G10" s="84"/>
    </row>
    <row r="11" spans="1:7" ht="12.75">
      <c r="A11" s="1" t="s">
        <v>12</v>
      </c>
      <c r="B11" s="11">
        <v>42.8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15.9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20.35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15.11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3.06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8.5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4.11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168.43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7.22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20.52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12.61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68.9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109.25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277.68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31.379999999999995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4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0.11008496732026145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0.07140522875816993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0.18149019607843137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2009-12-11T17:52:44Z</cp:lastPrinted>
  <dcterms:created xsi:type="dcterms:W3CDTF">2005-01-10T15:34:54Z</dcterms:created>
  <dcterms:modified xsi:type="dcterms:W3CDTF">2010-12-15T16:47:02Z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