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<sst xmlns="http://schemas.openxmlformats.org/spreadsheetml/2006/main" count="616" uniqueCount="156">
  <si>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</si>
  <si>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</si>
  <si>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</si>
  <si>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</si>
  <si>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</si>
  <si>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</si>
  <si>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</si>
  <si>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</si>
  <si>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</si>
  <si>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</si>
  <si>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</si>
  <si>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</si>
  <si>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</si>
  <si>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</si>
  <si>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</si>
  <si>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</si>
  <si>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</si>
  <si>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</si>
  <si>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</si>
  <si>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</si>
  <si>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</si>
  <si>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</si>
  <si>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</si>
  <si>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</si>
  <si>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</si>
  <si>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</si>
  <si>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</si>
  <si>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</si>
  <si>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</si>
  <si>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</si>
  <si>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</si>
  <si>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</si>
  <si>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</si>
  <si>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</si>
  <si>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</si>
  <si>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</si>
  <si>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</si>
  <si>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</si>
  <si>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</si>
  <si>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</si>
  <si>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</si>
  <si>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</si>
  <si>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</si>
  <si>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</si>
  <si>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</si>
  <si>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</si>
  <si>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</si>
  <si>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</si>
  <si>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</si>
  <si>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</si>
  <si>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</si>
  <si>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</si>
  <si>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</si>
  <si>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</si>
  <si>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</si>
  <si>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</si>
  <si>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</si>
  <si>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</si>
  <si>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</si>
  <si>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</si>
  <si>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</si>
  <si>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</si>
  <si>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</si>
  <si>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</si>
  <si>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</si>
  <si>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</si>
  <si>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</si>
  <si>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</si>
  <si>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</si>
  <si>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</si>
  <si>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</si>
  <si>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</si>
  <si>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</si>
  <si>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</si>
  <si>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</si>
  <si>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</si>
  <si>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</si>
  <si>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</si>
  <si>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</si>
  <si>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</si>
  <si>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</si>
  <si>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</si>
  <si>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</si>
  <si>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</si>
  <si>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</si>
  <si>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</si>
  <si>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</si>
  <si>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</si>
  <si>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</si>
  <si>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</si>
  <si>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</si>
  <si>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</si>
  <si>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</si>
  <si>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</si>
  <si>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</si>
  <si>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</si>
  <si>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</si>
  <si>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</si>
  <si>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</si>
  <si>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</si>
  <si>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</si>
  <si>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</si>
  <si>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</si>
  <si>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</si>
  <si>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</si>
  <si>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</si>
  <si>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</si>
  <si>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</si>
  <si>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</si>
  <si>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</si>
  <si>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</si>
  <si>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</si>
  <si>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</si>
  <si>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</si>
  <si>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</si>
  <si>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</si>
  <si>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</si>
  <si>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</si>
  <si>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</si>
  <si>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</si>
  <si>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</si>
  <si>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</si>
  <si>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</si>
  <si>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</si>
  <si>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</si>
  <si>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</si>
  <si>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</si>
  <si>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</si>
  <si>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</si>
  <si>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</si>
  <si>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</si>
  <si>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</si>
  <si>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</si>
  <si>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</si>
  <si>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</si>
  <si>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</si>
  <si>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</si>
  <si>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</si>
  <si>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</si>
  <si>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</si>
  <si>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</si>
  <si>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</si>
  <si>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</si>
  <si>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Includes seed treatment for wireworn &amp; flea beetle</t>
  </si>
  <si>
    <t>Insecticide &amp; fungicide seed treatment would be ~ $11</t>
  </si>
  <si>
    <t>Fungicide for white mold. A second may be needed.</t>
  </si>
  <si>
    <t>North Dakota 2013 Projected Crop Budgets - South East</t>
  </si>
  <si>
    <t>Market</t>
  </si>
  <si>
    <t xml:space="preserve">  Market Price</t>
  </si>
  <si>
    <t>Malting barley price.  Feed barley estimate is $4.67</t>
  </si>
  <si>
    <t>Stacked trait GM corn</t>
  </si>
  <si>
    <t>Fungicide for rust would cost $4 plus application</t>
  </si>
  <si>
    <t>Yellow pea food quality. Estimate $10 green pea food quality</t>
  </si>
  <si>
    <t>and about $6.50 per bu. for feed quality.</t>
  </si>
  <si>
    <t>Yellow pea seed cost, use $54 cost/acre for green pea seed.</t>
  </si>
  <si>
    <t>inoculant, rock roller rent, soil testing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</si>
</sst>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93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94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95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96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97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98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99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101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102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103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104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105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106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132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107</v>
      </c>
      <c r="B19" s="39"/>
      <c r="C19" s="39"/>
      <c r="E19" s="39"/>
      <c r="F19" s="39"/>
      <c r="G19" s="39"/>
      <c r="H19" s="39"/>
    </row>
    <row r="20" spans="1:8" ht="12.75">
      <c r="A20" s="17" t="s">
        <v>108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109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110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111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112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113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114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115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116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126</v>
      </c>
      <c r="B32" s="37" t="s">
        <v>127</v>
      </c>
      <c r="C32" s="37"/>
      <c r="D32" s="41"/>
      <c r="E32" s="37" t="s">
        <v>128</v>
      </c>
      <c r="F32" s="37"/>
      <c r="G32" s="37"/>
      <c r="H32" s="37"/>
    </row>
    <row r="33" spans="1:11" ht="12.75">
      <c r="A33" s="37" t="s">
        <v>129</v>
      </c>
      <c r="B33" s="79" t="s">
        <v>130</v>
      </c>
      <c r="C33" s="80"/>
      <c r="D33" s="80"/>
      <c r="E33" s="80"/>
      <c r="F33" s="80"/>
      <c r="G33" s="80"/>
      <c r="H33" s="37" t="s">
        <v>131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5" t="s">
        <v>30</v>
      </c>
    </row>
    <row r="2" spans="1:3" ht="12.75">
      <c r="A2" t="s">
        <v>29</v>
      </c>
      <c r="B2" s="9">
        <v>1370</v>
      </c>
      <c r="C2" s="72"/>
    </row>
    <row r="3" spans="1:3" ht="12.75">
      <c r="A3" t="s">
        <v>148</v>
      </c>
      <c r="B3" s="10">
        <v>0.32</v>
      </c>
      <c r="C3" s="72"/>
    </row>
    <row r="4" spans="1:3" ht="12.75">
      <c r="A4" t="s">
        <v>28</v>
      </c>
      <c r="B4" s="2">
        <f>B2*B3</f>
        <v>438.40000000000003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45.98</v>
      </c>
      <c r="C7" s="74" t="s">
        <v>143</v>
      </c>
    </row>
    <row r="8" spans="1:3" ht="12.75">
      <c r="A8" s="1" t="s">
        <v>9</v>
      </c>
      <c r="B8" s="11">
        <v>28</v>
      </c>
      <c r="C8" s="72"/>
    </row>
    <row r="9" spans="1:3" ht="12.75">
      <c r="A9" s="1" t="s">
        <v>24</v>
      </c>
      <c r="B9" s="11">
        <v>0</v>
      </c>
      <c r="C9" s="72" t="s">
        <v>151</v>
      </c>
    </row>
    <row r="10" spans="1:3" ht="12.75">
      <c r="A10" s="1" t="s">
        <v>10</v>
      </c>
      <c r="B10" s="11">
        <v>14</v>
      </c>
      <c r="C10" s="74" t="s">
        <v>141</v>
      </c>
    </row>
    <row r="11" spans="1:3" ht="12.75">
      <c r="A11" s="1" t="s">
        <v>12</v>
      </c>
      <c r="B11" s="11">
        <v>40.38</v>
      </c>
      <c r="C11" s="72"/>
    </row>
    <row r="12" spans="1:3" ht="12.75">
      <c r="A12" s="1" t="s">
        <v>11</v>
      </c>
      <c r="B12" s="11">
        <v>22.1</v>
      </c>
      <c r="C12" s="72"/>
    </row>
    <row r="13" spans="1:3" ht="12.75">
      <c r="A13" s="1" t="s">
        <v>13</v>
      </c>
      <c r="B13" s="11">
        <v>22.41</v>
      </c>
      <c r="C13" s="72"/>
    </row>
    <row r="14" spans="1:3" ht="12.75">
      <c r="A14" s="1" t="s">
        <v>14</v>
      </c>
      <c r="B14" s="11">
        <v>18.65</v>
      </c>
      <c r="C14" s="72"/>
    </row>
    <row r="15" spans="1:3" ht="12.75">
      <c r="A15" s="1" t="s">
        <v>15</v>
      </c>
      <c r="B15" s="11">
        <v>2.74</v>
      </c>
      <c r="C15" s="72"/>
    </row>
    <row r="16" spans="1:3" ht="12.75">
      <c r="A16" s="1" t="s">
        <v>16</v>
      </c>
      <c r="B16" s="11">
        <v>16.5</v>
      </c>
      <c r="C16" s="72"/>
    </row>
    <row r="17" spans="1:3" ht="12.75">
      <c r="A17" s="1" t="s">
        <v>17</v>
      </c>
      <c r="B17" s="12">
        <v>4.85</v>
      </c>
      <c r="C17" s="72"/>
    </row>
    <row r="18" spans="1:3" ht="12.75">
      <c r="A18" t="s">
        <v>2</v>
      </c>
      <c r="B18" s="2">
        <f>SUM(B7:B17)</f>
        <v>215.60999999999999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7.86</v>
      </c>
      <c r="C21" s="72"/>
    </row>
    <row r="22" spans="1:3" ht="12.75">
      <c r="A22" s="1" t="s">
        <v>19</v>
      </c>
      <c r="B22" s="7">
        <v>24.36</v>
      </c>
      <c r="C22" s="72"/>
    </row>
    <row r="23" spans="1:3" ht="12.75">
      <c r="A23" s="1" t="s">
        <v>20</v>
      </c>
      <c r="B23" s="7">
        <v>14.83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135.14999999999998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350.76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87.64000000000004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0.1573795620437956</v>
      </c>
      <c r="C32" s="72"/>
    </row>
    <row r="33" spans="1:3" ht="12.75">
      <c r="A33" t="s">
        <v>23</v>
      </c>
      <c r="B33" s="13">
        <f>B25/B2</f>
        <v>0.09864963503649633</v>
      </c>
      <c r="C33" s="72"/>
    </row>
    <row r="34" spans="1:3" ht="12.75">
      <c r="A34" t="s">
        <v>27</v>
      </c>
      <c r="B34" s="13">
        <f>B27/B2</f>
        <v>0.256029197080292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5" t="s">
        <v>30</v>
      </c>
    </row>
    <row r="2" spans="1:3" ht="12.75">
      <c r="A2" t="s">
        <v>29</v>
      </c>
      <c r="B2" s="9">
        <v>1480</v>
      </c>
      <c r="C2" s="72"/>
    </row>
    <row r="3" spans="1:3" ht="12.75">
      <c r="A3" t="s">
        <v>148</v>
      </c>
      <c r="B3" s="10">
        <v>0.236</v>
      </c>
      <c r="C3" s="72"/>
    </row>
    <row r="4" spans="1:3" ht="12.75">
      <c r="A4" t="s">
        <v>28</v>
      </c>
      <c r="B4" s="2">
        <f>B2*B3</f>
        <v>349.28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47</v>
      </c>
      <c r="C7" s="72"/>
    </row>
    <row r="8" spans="1:3" ht="12.75">
      <c r="A8" s="1" t="s">
        <v>9</v>
      </c>
      <c r="B8" s="11">
        <v>19</v>
      </c>
      <c r="C8" s="72"/>
    </row>
    <row r="9" spans="1:3" ht="12.75">
      <c r="A9" s="1" t="s">
        <v>24</v>
      </c>
      <c r="B9" s="11">
        <v>0</v>
      </c>
      <c r="C9" s="74" t="s">
        <v>142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77.4</v>
      </c>
      <c r="C11" s="72"/>
    </row>
    <row r="12" spans="1:3" ht="12.75">
      <c r="A12" s="1" t="s">
        <v>11</v>
      </c>
      <c r="B12" s="11">
        <v>14.1</v>
      </c>
      <c r="C12" s="72"/>
    </row>
    <row r="13" spans="1:3" ht="12.75">
      <c r="A13" s="1" t="s">
        <v>13</v>
      </c>
      <c r="B13" s="11">
        <v>20.55</v>
      </c>
      <c r="C13" s="72"/>
    </row>
    <row r="14" spans="1:3" ht="12.75">
      <c r="A14" s="1" t="s">
        <v>14</v>
      </c>
      <c r="B14" s="11">
        <v>18.22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4.55</v>
      </c>
      <c r="C17" s="72"/>
    </row>
    <row r="18" spans="1:3" ht="12.75">
      <c r="A18" t="s">
        <v>2</v>
      </c>
      <c r="B18" s="2">
        <f>SUM(B7:B17)</f>
        <v>202.32000000000002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7.12</v>
      </c>
      <c r="C21" s="72"/>
    </row>
    <row r="22" spans="1:3" ht="12.75">
      <c r="A22" s="1" t="s">
        <v>19</v>
      </c>
      <c r="B22" s="7">
        <v>21.48</v>
      </c>
      <c r="C22" s="72"/>
    </row>
    <row r="23" spans="1:3" ht="12.75">
      <c r="A23" s="1" t="s">
        <v>20</v>
      </c>
      <c r="B23" s="7">
        <v>12.83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129.53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331.85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17.42999999999995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0.1367027027027027</v>
      </c>
      <c r="C32" s="72"/>
    </row>
    <row r="33" spans="1:3" ht="12.75">
      <c r="A33" t="s">
        <v>23</v>
      </c>
      <c r="B33" s="13">
        <f>B25/B2</f>
        <v>0.08752027027027028</v>
      </c>
      <c r="C33" s="72"/>
    </row>
    <row r="34" spans="1:3" ht="12.75">
      <c r="A34" t="s">
        <v>27</v>
      </c>
      <c r="B34" s="13">
        <f>B27/B2</f>
        <v>0.224222972972973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5" t="s">
        <v>30</v>
      </c>
    </row>
    <row r="2" spans="1:3" ht="12.75">
      <c r="A2" t="s">
        <v>29</v>
      </c>
      <c r="B2" s="9">
        <v>19</v>
      </c>
      <c r="C2" s="72"/>
    </row>
    <row r="3" spans="1:3" ht="12.75">
      <c r="A3" t="s">
        <v>148</v>
      </c>
      <c r="B3" s="10">
        <v>13.24</v>
      </c>
      <c r="C3" s="72"/>
    </row>
    <row r="4" spans="1:3" ht="12.75">
      <c r="A4" t="s">
        <v>28</v>
      </c>
      <c r="B4" s="2">
        <f>B2*B3</f>
        <v>251.56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14.4</v>
      </c>
      <c r="C7" s="72"/>
    </row>
    <row r="8" spans="1:3" ht="12.75">
      <c r="A8" s="1" t="s">
        <v>9</v>
      </c>
      <c r="B8" s="11">
        <v>19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29.49</v>
      </c>
      <c r="C11" s="72"/>
    </row>
    <row r="12" spans="1:3" ht="12.75">
      <c r="A12" s="1" t="s">
        <v>11</v>
      </c>
      <c r="B12" s="11">
        <v>9.8</v>
      </c>
      <c r="C12" s="72"/>
    </row>
    <row r="13" spans="1:3" ht="12.75">
      <c r="A13" s="1" t="s">
        <v>13</v>
      </c>
      <c r="B13" s="11">
        <v>20.13</v>
      </c>
      <c r="C13" s="72"/>
    </row>
    <row r="14" spans="1:3" ht="12.75">
      <c r="A14" s="1" t="s">
        <v>14</v>
      </c>
      <c r="B14" s="11">
        <v>18.58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2.6</v>
      </c>
      <c r="C17" s="72"/>
    </row>
    <row r="18" spans="1:3" ht="12.75">
      <c r="A18" t="s">
        <v>2</v>
      </c>
      <c r="B18" s="2">
        <f>SUM(B7:B17)</f>
        <v>115.49999999999999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7.15</v>
      </c>
      <c r="C21" s="72"/>
    </row>
    <row r="22" spans="1:3" ht="12.75">
      <c r="A22" s="1" t="s">
        <v>19</v>
      </c>
      <c r="B22" s="7">
        <v>21.53</v>
      </c>
      <c r="C22" s="72"/>
    </row>
    <row r="23" spans="1:3" ht="12.75">
      <c r="A23" s="1" t="s">
        <v>20</v>
      </c>
      <c r="B23" s="7">
        <v>13.23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130.01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245.51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6.050000000000011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6.078947368421052</v>
      </c>
      <c r="C32" s="72"/>
    </row>
    <row r="33" spans="1:3" ht="12.75">
      <c r="A33" t="s">
        <v>23</v>
      </c>
      <c r="B33" s="2">
        <f>B25/B2</f>
        <v>6.842631578947368</v>
      </c>
      <c r="C33" s="72"/>
    </row>
    <row r="34" spans="1:3" ht="12.75">
      <c r="A34" t="s">
        <v>27</v>
      </c>
      <c r="B34" s="2">
        <f>B27/B2</f>
        <v>12.92157894736842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124</v>
      </c>
      <c r="B1" s="23" t="s">
        <v>0</v>
      </c>
      <c r="C1" s="75" t="s">
        <v>30</v>
      </c>
    </row>
    <row r="2" spans="1:3" ht="12.75">
      <c r="A2" t="s">
        <v>29</v>
      </c>
      <c r="B2" s="9">
        <v>37</v>
      </c>
      <c r="C2" s="72"/>
    </row>
    <row r="3" spans="1:3" ht="12.75">
      <c r="A3" t="s">
        <v>148</v>
      </c>
      <c r="B3" s="10">
        <v>8.52</v>
      </c>
      <c r="C3" s="72" t="s">
        <v>152</v>
      </c>
    </row>
    <row r="4" spans="1:3" ht="12.75">
      <c r="A4" t="s">
        <v>28</v>
      </c>
      <c r="B4" s="2">
        <f>B2*B3</f>
        <v>315.24</v>
      </c>
      <c r="C4" s="72" t="s">
        <v>153</v>
      </c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43.5</v>
      </c>
      <c r="C7" s="72" t="s">
        <v>154</v>
      </c>
    </row>
    <row r="8" spans="1:3" ht="12.75">
      <c r="A8" s="1" t="s">
        <v>9</v>
      </c>
      <c r="B8" s="11">
        <v>27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9.15</v>
      </c>
      <c r="C11" s="72"/>
    </row>
    <row r="12" spans="1:3" ht="12.75">
      <c r="A12" s="1" t="s">
        <v>11</v>
      </c>
      <c r="B12" s="11">
        <v>12</v>
      </c>
      <c r="C12" s="72"/>
    </row>
    <row r="13" spans="1:3" ht="12.75">
      <c r="A13" s="1" t="s">
        <v>13</v>
      </c>
      <c r="B13" s="11">
        <v>21.04</v>
      </c>
      <c r="C13" s="72"/>
    </row>
    <row r="14" spans="1:3" ht="12.75">
      <c r="A14" s="1" t="s">
        <v>14</v>
      </c>
      <c r="B14" s="11">
        <v>19.32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155</v>
      </c>
    </row>
    <row r="17" spans="1:3" ht="12.75">
      <c r="A17" s="1" t="s">
        <v>17</v>
      </c>
      <c r="B17" s="12">
        <v>3.25</v>
      </c>
      <c r="C17" s="72"/>
    </row>
    <row r="18" spans="1:3" ht="12.75">
      <c r="A18" t="s">
        <v>2</v>
      </c>
      <c r="B18" s="2">
        <f>SUM(B7:B17)</f>
        <v>144.51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7.31</v>
      </c>
      <c r="C21" s="72"/>
    </row>
    <row r="22" spans="1:3" ht="12.75">
      <c r="A22" s="1" t="s">
        <v>19</v>
      </c>
      <c r="B22" s="7">
        <v>23.09</v>
      </c>
      <c r="C22" s="72"/>
    </row>
    <row r="23" spans="1:3" ht="12.75">
      <c r="A23" s="1" t="s">
        <v>20</v>
      </c>
      <c r="B23" s="7">
        <v>13.18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131.68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276.19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39.05000000000001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3.9056756756756754</v>
      </c>
      <c r="C32" s="72"/>
    </row>
    <row r="33" spans="1:3" ht="12.75">
      <c r="A33" t="s">
        <v>23</v>
      </c>
      <c r="B33" s="2">
        <f>B25/B2</f>
        <v>3.558918918918919</v>
      </c>
      <c r="C33" s="72"/>
    </row>
    <row r="34" spans="1:3" ht="12.75">
      <c r="A34" t="s">
        <v>27</v>
      </c>
      <c r="B34" s="2">
        <f>B27/B2</f>
        <v>7.464594594594595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5" t="s">
        <v>30</v>
      </c>
    </row>
    <row r="2" spans="1:3" ht="12.75">
      <c r="A2" t="s">
        <v>29</v>
      </c>
      <c r="B2" s="9">
        <v>71</v>
      </c>
      <c r="C2" s="72"/>
    </row>
    <row r="3" spans="1:3" ht="12.75">
      <c r="A3" t="s">
        <v>148</v>
      </c>
      <c r="B3" s="12">
        <v>3.48</v>
      </c>
      <c r="C3" s="72"/>
    </row>
    <row r="4" spans="1:3" ht="12.75">
      <c r="A4" t="s">
        <v>28</v>
      </c>
      <c r="B4" s="2">
        <f>B2*B3</f>
        <v>247.08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</v>
      </c>
      <c r="C7" s="72"/>
    </row>
    <row r="8" spans="1:3" ht="12.75">
      <c r="A8" s="1" t="s">
        <v>9</v>
      </c>
      <c r="B8" s="11">
        <v>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61.69</v>
      </c>
      <c r="C11" s="72"/>
    </row>
    <row r="12" spans="1:3" ht="12.75">
      <c r="A12" s="1" t="s">
        <v>11</v>
      </c>
      <c r="B12" s="11">
        <v>15</v>
      </c>
      <c r="C12" s="72"/>
    </row>
    <row r="13" spans="1:3" ht="12.75">
      <c r="A13" s="1" t="s">
        <v>13</v>
      </c>
      <c r="B13" s="11">
        <v>23.82</v>
      </c>
      <c r="C13" s="72"/>
    </row>
    <row r="14" spans="1:3" ht="12.75">
      <c r="A14" s="1" t="s">
        <v>14</v>
      </c>
      <c r="B14" s="11">
        <v>19.33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3.2</v>
      </c>
      <c r="C17" s="72"/>
    </row>
    <row r="18" spans="1:3" ht="12.75">
      <c r="A18" t="s">
        <v>2</v>
      </c>
      <c r="B18" s="2">
        <f>SUM(B7:B17)</f>
        <v>142.53999999999996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7.85</v>
      </c>
      <c r="C21" s="72"/>
    </row>
    <row r="22" spans="1:3" ht="12.75">
      <c r="A22" s="1" t="s">
        <v>19</v>
      </c>
      <c r="B22" s="7">
        <v>23.47</v>
      </c>
      <c r="C22" s="72"/>
    </row>
    <row r="23" spans="1:3" ht="12.75">
      <c r="A23" s="1" t="s">
        <v>20</v>
      </c>
      <c r="B23" s="7">
        <v>13.9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133.32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275.85999999999996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-28.779999999999944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2.0076056338028163</v>
      </c>
      <c r="C32" s="72"/>
    </row>
    <row r="33" spans="1:3" ht="12.75">
      <c r="A33" t="s">
        <v>23</v>
      </c>
      <c r="B33" s="2">
        <f>B25/B2</f>
        <v>1.8777464788732394</v>
      </c>
      <c r="C33" s="72"/>
    </row>
    <row r="34" spans="1:3" ht="12.75">
      <c r="A34" t="s">
        <v>27</v>
      </c>
      <c r="B34" s="2">
        <f>B27/B2</f>
        <v>3.8853521126760557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5" t="s">
        <v>30</v>
      </c>
    </row>
    <row r="2" spans="1:3" ht="12.75">
      <c r="A2" t="s">
        <v>29</v>
      </c>
      <c r="B2" s="9">
        <v>950</v>
      </c>
      <c r="C2" s="72"/>
    </row>
    <row r="3" spans="1:3" ht="12.75">
      <c r="A3" t="s">
        <v>148</v>
      </c>
      <c r="B3" s="10">
        <v>0.285</v>
      </c>
      <c r="C3" s="72"/>
    </row>
    <row r="4" spans="1:3" ht="12.75">
      <c r="A4" t="s">
        <v>28</v>
      </c>
      <c r="B4" s="2">
        <f>B2*B3</f>
        <v>270.75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33.5</v>
      </c>
      <c r="C7" s="72"/>
    </row>
    <row r="8" spans="1:3" ht="12.75">
      <c r="A8" s="1" t="s">
        <v>9</v>
      </c>
      <c r="B8" s="11">
        <v>11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20.25</v>
      </c>
      <c r="C11" s="72"/>
    </row>
    <row r="12" spans="1:3" ht="12.75">
      <c r="A12" s="1" t="s">
        <v>11</v>
      </c>
      <c r="B12" s="11">
        <v>15</v>
      </c>
      <c r="C12" s="72"/>
    </row>
    <row r="13" spans="1:3" ht="12.75">
      <c r="A13" s="1" t="s">
        <v>13</v>
      </c>
      <c r="B13" s="11">
        <v>17.63</v>
      </c>
      <c r="C13" s="72"/>
    </row>
    <row r="14" spans="1:3" ht="12.75">
      <c r="A14" s="1" t="s">
        <v>14</v>
      </c>
      <c r="B14" s="11">
        <v>17.05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2.67</v>
      </c>
      <c r="C17" s="72"/>
    </row>
    <row r="18" spans="1:3" ht="12.75">
      <c r="A18" t="s">
        <v>2</v>
      </c>
      <c r="B18" s="2">
        <f>SUM(B7:B17)</f>
        <v>118.6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6.66</v>
      </c>
      <c r="C21" s="72"/>
    </row>
    <row r="22" spans="1:3" ht="12.75">
      <c r="A22" s="1" t="s">
        <v>19</v>
      </c>
      <c r="B22" s="7">
        <v>19.59</v>
      </c>
      <c r="C22" s="72"/>
    </row>
    <row r="23" spans="1:3" ht="12.75">
      <c r="A23" s="1" t="s">
        <v>20</v>
      </c>
      <c r="B23" s="7">
        <v>11.51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125.85999999999999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244.45999999999998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26.29000000000002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0.1248421052631579</v>
      </c>
      <c r="C32" s="72"/>
    </row>
    <row r="33" spans="1:3" ht="12.75">
      <c r="A33" t="s">
        <v>23</v>
      </c>
      <c r="B33" s="13">
        <f>B25/B2</f>
        <v>0.1324842105263158</v>
      </c>
      <c r="C33" s="72"/>
    </row>
    <row r="34" spans="1:3" ht="12.75">
      <c r="A34" t="s">
        <v>27</v>
      </c>
      <c r="B34" s="13">
        <f>B27/B2</f>
        <v>0.2573263157894737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5" t="s">
        <v>30</v>
      </c>
    </row>
    <row r="2" spans="1:3" ht="12.75">
      <c r="A2" t="s">
        <v>29</v>
      </c>
      <c r="B2" s="9">
        <v>1800</v>
      </c>
      <c r="C2" s="72"/>
    </row>
    <row r="3" spans="1:3" ht="12.75">
      <c r="A3" t="s">
        <v>148</v>
      </c>
      <c r="B3" s="10">
        <v>0.185</v>
      </c>
      <c r="C3" s="72"/>
    </row>
    <row r="4" spans="1:3" ht="12.75">
      <c r="A4" t="s">
        <v>28</v>
      </c>
      <c r="B4" s="2">
        <f>B2*B3</f>
        <v>333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13.75</v>
      </c>
      <c r="C7" s="72"/>
    </row>
    <row r="8" spans="1:3" ht="12.75">
      <c r="A8" s="1" t="s">
        <v>9</v>
      </c>
      <c r="B8" s="11">
        <v>3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35.78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21.15</v>
      </c>
      <c r="C13" s="72"/>
    </row>
    <row r="14" spans="1:3" ht="12.75">
      <c r="A14" s="1" t="s">
        <v>14</v>
      </c>
      <c r="B14" s="11">
        <v>18.42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2.15</v>
      </c>
      <c r="C17" s="72"/>
    </row>
    <row r="18" spans="1:3" ht="12.75">
      <c r="A18" t="s">
        <v>2</v>
      </c>
      <c r="B18" s="2">
        <f>SUM(B7:B17)</f>
        <v>95.75000000000001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7.25</v>
      </c>
      <c r="C21" s="72"/>
    </row>
    <row r="22" spans="1:3" ht="12.75">
      <c r="A22" s="1" t="s">
        <v>19</v>
      </c>
      <c r="B22" s="7">
        <v>21.83</v>
      </c>
      <c r="C22" s="72"/>
    </row>
    <row r="23" spans="1:3" ht="12.75">
      <c r="A23" s="1" t="s">
        <v>20</v>
      </c>
      <c r="B23" s="7">
        <v>13.02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130.2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225.95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107.05000000000001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13">
        <f>B18/B2</f>
        <v>0.053194444444444454</v>
      </c>
      <c r="C32" s="72"/>
    </row>
    <row r="33" spans="1:3" ht="12.75">
      <c r="A33" t="s">
        <v>23</v>
      </c>
      <c r="B33" s="13">
        <f>B25/B2</f>
        <v>0.07233333333333333</v>
      </c>
      <c r="C33" s="72"/>
    </row>
    <row r="34" spans="1:3" ht="12.75">
      <c r="A34" t="s">
        <v>27</v>
      </c>
      <c r="B34" s="13">
        <f>B27/B2</f>
        <v>0.12552777777777777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5" t="s">
        <v>30</v>
      </c>
    </row>
    <row r="2" spans="1:3" ht="12.75">
      <c r="A2" t="s">
        <v>29</v>
      </c>
      <c r="B2" s="9">
        <v>54</v>
      </c>
      <c r="C2" s="72"/>
    </row>
    <row r="3" spans="1:3" ht="12.75">
      <c r="A3" t="s">
        <v>148</v>
      </c>
      <c r="B3" s="12">
        <v>8.25</v>
      </c>
      <c r="C3" s="72"/>
    </row>
    <row r="4" spans="1:3" ht="12.75">
      <c r="A4" t="s">
        <v>28</v>
      </c>
      <c r="B4" s="2">
        <f>B2*B3</f>
        <v>445.5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13.5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97.29</v>
      </c>
      <c r="C11" s="72"/>
    </row>
    <row r="12" spans="1:3" ht="12.75">
      <c r="A12" s="1" t="s">
        <v>11</v>
      </c>
      <c r="B12" s="11">
        <v>14.4</v>
      </c>
      <c r="C12" s="72"/>
    </row>
    <row r="13" spans="1:3" ht="12.75">
      <c r="A13" s="1" t="s">
        <v>13</v>
      </c>
      <c r="B13" s="11">
        <v>18.14</v>
      </c>
      <c r="C13" s="72"/>
    </row>
    <row r="14" spans="1:3" ht="12.75">
      <c r="A14" s="1" t="s">
        <v>14</v>
      </c>
      <c r="B14" s="11">
        <v>16.33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4.55</v>
      </c>
      <c r="C17" s="72"/>
    </row>
    <row r="18" spans="1:3" ht="12.75">
      <c r="A18" t="s">
        <v>2</v>
      </c>
      <c r="B18" s="2">
        <f>SUM(B7:B17)</f>
        <v>202.21000000000004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6.74</v>
      </c>
      <c r="C21" s="72"/>
    </row>
    <row r="22" spans="1:3" ht="12.75">
      <c r="A22" s="1" t="s">
        <v>19</v>
      </c>
      <c r="B22" s="7">
        <v>19.31</v>
      </c>
      <c r="C22" s="72"/>
    </row>
    <row r="23" spans="1:3" ht="12.75">
      <c r="A23" s="1" t="s">
        <v>20</v>
      </c>
      <c r="B23" s="7">
        <v>10.73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124.88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327.09000000000003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118.40999999999997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3.7446296296296304</v>
      </c>
      <c r="C32" s="72"/>
    </row>
    <row r="33" spans="1:3" ht="12.75">
      <c r="A33" t="s">
        <v>23</v>
      </c>
      <c r="B33" s="2">
        <f>B25/B2</f>
        <v>2.3125925925925923</v>
      </c>
      <c r="C33" s="72"/>
    </row>
    <row r="34" spans="1:3" ht="12.75">
      <c r="A34" t="s">
        <v>27</v>
      </c>
      <c r="B34" s="2">
        <f>B27/B2</f>
        <v>6.057222222222223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9"/>
      <c r="B1" s="50" t="s">
        <v>147</v>
      </c>
      <c r="C1" s="50" t="s">
        <v>60</v>
      </c>
      <c r="D1" s="50" t="s">
        <v>117</v>
      </c>
      <c r="E1" s="51" t="s">
        <v>68</v>
      </c>
      <c r="F1" s="50" t="s">
        <v>72</v>
      </c>
      <c r="G1" s="50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42" t="s">
        <v>118</v>
      </c>
      <c r="E2" s="48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55" t="s">
        <v>48</v>
      </c>
      <c r="B3" s="43">
        <f>HRSW!B4</f>
        <v>428.15999999999997</v>
      </c>
      <c r="C3" s="43">
        <f>HRSW!B18</f>
        <v>191.82</v>
      </c>
      <c r="D3" s="16">
        <f>B3-C3</f>
        <v>236.33999999999997</v>
      </c>
      <c r="E3" s="18">
        <v>0</v>
      </c>
      <c r="F3" s="19">
        <f aca="true" t="shared" si="0" ref="F3:F17">B3*E3</f>
        <v>0</v>
      </c>
      <c r="G3" s="19">
        <f aca="true" t="shared" si="1" ref="G3:G17">E3*C3</f>
        <v>0</v>
      </c>
      <c r="H3" s="30">
        <f>F3-G3</f>
        <v>0</v>
      </c>
    </row>
    <row r="4" spans="1:8" ht="12.75">
      <c r="A4" s="55" t="s">
        <v>49</v>
      </c>
      <c r="B4" s="43">
        <f>Durum!B4</f>
        <v>355.28999999999996</v>
      </c>
      <c r="C4" s="43">
        <f>Durum!B18</f>
        <v>169.08</v>
      </c>
      <c r="D4" s="16">
        <f aca="true" t="shared" si="2" ref="D4:D17">B4-C4</f>
        <v>186.20999999999995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50</v>
      </c>
      <c r="B5" s="43">
        <f>Barley!B4</f>
        <v>432.96</v>
      </c>
      <c r="C5" s="43">
        <f>Barley!B18</f>
        <v>178.98</v>
      </c>
      <c r="D5" s="16">
        <f t="shared" si="2"/>
        <v>253.98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715.9499999999999</v>
      </c>
      <c r="C6" s="43">
        <f>Corn!B18</f>
        <v>370.02000000000004</v>
      </c>
      <c r="D6" s="16">
        <f t="shared" si="2"/>
        <v>345.9299999999999</v>
      </c>
      <c r="E6" s="18">
        <v>1000</v>
      </c>
      <c r="F6" s="19">
        <f t="shared" si="0"/>
        <v>715949.9999999999</v>
      </c>
      <c r="G6" s="19">
        <f t="shared" si="1"/>
        <v>370020.00000000006</v>
      </c>
      <c r="H6" s="30">
        <f t="shared" si="3"/>
        <v>345929.9999999998</v>
      </c>
    </row>
    <row r="7" spans="1:8" ht="12.75">
      <c r="A7" s="55" t="s">
        <v>25</v>
      </c>
      <c r="B7" s="43">
        <f>Soyb!B4</f>
        <v>427.72</v>
      </c>
      <c r="C7" s="43">
        <f>Soyb!B18</f>
        <v>156.13</v>
      </c>
      <c r="D7" s="16">
        <f t="shared" si="2"/>
        <v>271.59000000000003</v>
      </c>
      <c r="E7" s="18">
        <v>1000</v>
      </c>
      <c r="F7" s="19">
        <f t="shared" si="0"/>
        <v>427720</v>
      </c>
      <c r="G7" s="19">
        <f t="shared" si="1"/>
        <v>156130</v>
      </c>
      <c r="H7" s="30">
        <f t="shared" si="3"/>
        <v>271590</v>
      </c>
    </row>
    <row r="8" spans="1:8" ht="12.75">
      <c r="A8" s="55" t="s">
        <v>78</v>
      </c>
      <c r="B8" s="43">
        <f>Drybean!B4</f>
        <v>508.8</v>
      </c>
      <c r="C8" s="43">
        <f>Drybean!B18</f>
        <v>237.64000000000001</v>
      </c>
      <c r="D8" s="16">
        <f t="shared" si="2"/>
        <v>271.15999999999997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51</v>
      </c>
      <c r="B9" s="43">
        <f>Oil_SF!B4</f>
        <v>363.56</v>
      </c>
      <c r="C9" s="43">
        <f>Oil_SF!B18</f>
        <v>182.59</v>
      </c>
      <c r="D9" s="16">
        <f t="shared" si="2"/>
        <v>180.97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52</v>
      </c>
      <c r="B10" s="43">
        <f>Conf_SF!B4</f>
        <v>438.40000000000003</v>
      </c>
      <c r="C10" s="43">
        <f>Conf_SF!B18</f>
        <v>215.60999999999999</v>
      </c>
      <c r="D10" s="16">
        <f t="shared" si="2"/>
        <v>222.79000000000005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53</v>
      </c>
      <c r="B11" s="43">
        <f>Canola!B4</f>
        <v>349.28</v>
      </c>
      <c r="C11" s="43">
        <f>Canola!B18</f>
        <v>202.32000000000002</v>
      </c>
      <c r="D11" s="16">
        <f t="shared" si="2"/>
        <v>146.95999999999995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54</v>
      </c>
      <c r="B12" s="43">
        <f>Flax!B4</f>
        <v>251.56</v>
      </c>
      <c r="C12" s="43">
        <f>Flax!B18</f>
        <v>115.49999999999999</v>
      </c>
      <c r="D12" s="16">
        <f t="shared" si="2"/>
        <v>136.06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123</v>
      </c>
      <c r="B13" s="43">
        <f>Peas!B4</f>
        <v>315.24</v>
      </c>
      <c r="C13" s="43">
        <f>Peas!B18</f>
        <v>144.51</v>
      </c>
      <c r="D13" s="16">
        <f t="shared" si="2"/>
        <v>170.73000000000002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55</v>
      </c>
      <c r="B14" s="43">
        <f>Oats!B4</f>
        <v>247.08</v>
      </c>
      <c r="C14" s="43">
        <f>Oats!B18</f>
        <v>142.53999999999996</v>
      </c>
      <c r="D14" s="16">
        <f t="shared" si="2"/>
        <v>104.54000000000005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92</v>
      </c>
      <c r="B15" s="43">
        <f>'Wint.Wht'!B4</f>
        <v>445.5</v>
      </c>
      <c r="C15" s="43">
        <f>'Wint.Wht'!B18</f>
        <v>202.21000000000004</v>
      </c>
      <c r="D15" s="16">
        <f t="shared" si="2"/>
        <v>243.28999999999996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56</v>
      </c>
      <c r="B16" s="43">
        <f>Millet!B4</f>
        <v>333</v>
      </c>
      <c r="C16" s="43">
        <f>Millet!B18</f>
        <v>95.75000000000001</v>
      </c>
      <c r="D16" s="16">
        <f t="shared" si="2"/>
        <v>237.25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57</v>
      </c>
      <c r="B17" s="43">
        <f>'Wint.Wht'!B4</f>
        <v>445.5</v>
      </c>
      <c r="C17" s="43">
        <f>'Wint.Wht'!B18</f>
        <v>202.21000000000004</v>
      </c>
      <c r="D17" s="16">
        <f t="shared" si="2"/>
        <v>243.28999999999996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74</v>
      </c>
      <c r="B18" s="14"/>
      <c r="C18" s="14"/>
      <c r="D18" s="14"/>
      <c r="E18" s="20">
        <f>SUM(E3:E17)</f>
        <v>2000</v>
      </c>
      <c r="F18" s="20">
        <f>SUM(F3:F17)</f>
        <v>1143670</v>
      </c>
      <c r="G18" s="20">
        <f>SUM(G3:G17)</f>
        <v>526150</v>
      </c>
      <c r="H18" s="34">
        <f>SUM(H3:H17)</f>
        <v>617519.9999999998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7" t="s">
        <v>47</v>
      </c>
      <c r="D20" s="87"/>
      <c r="E20" s="87"/>
      <c r="F20" s="3"/>
      <c r="G20" s="3"/>
      <c r="H20" s="3"/>
    </row>
    <row r="21" spans="1:8" ht="12.75">
      <c r="A21" s="57" t="s">
        <v>70</v>
      </c>
      <c r="B21" s="58"/>
      <c r="C21" s="58"/>
      <c r="D21" s="59"/>
      <c r="E21" s="58" t="s">
        <v>71</v>
      </c>
      <c r="F21" s="58"/>
      <c r="G21" s="58"/>
      <c r="H21" s="60"/>
    </row>
    <row r="22" spans="1:8" ht="12.75">
      <c r="A22" s="55" t="s">
        <v>28</v>
      </c>
      <c r="B22" s="4"/>
      <c r="C22" s="19">
        <f>F18</f>
        <v>1143670</v>
      </c>
      <c r="D22" s="4"/>
      <c r="E22" s="4" t="s">
        <v>65</v>
      </c>
      <c r="F22" s="4"/>
      <c r="G22" s="61">
        <f>G18</f>
        <v>526150</v>
      </c>
      <c r="H22" s="62"/>
    </row>
    <row r="23" spans="1:8" ht="12.75">
      <c r="A23" s="88" t="s">
        <v>75</v>
      </c>
      <c r="B23" s="86"/>
      <c r="C23" s="18">
        <v>0</v>
      </c>
      <c r="D23" s="67" t="s">
        <v>67</v>
      </c>
      <c r="E23" s="86" t="s">
        <v>119</v>
      </c>
      <c r="F23" s="86"/>
      <c r="G23" s="18">
        <v>45800</v>
      </c>
      <c r="H23" s="68" t="s">
        <v>67</v>
      </c>
    </row>
    <row r="24" spans="1:11" ht="12.75">
      <c r="A24" s="84"/>
      <c r="B24" s="85"/>
      <c r="C24" s="18">
        <v>0</v>
      </c>
      <c r="D24" s="4"/>
      <c r="E24" s="86" t="s">
        <v>64</v>
      </c>
      <c r="F24" s="86"/>
      <c r="G24" s="18">
        <v>176200</v>
      </c>
      <c r="H24" s="64"/>
      <c r="K24" s="69"/>
    </row>
    <row r="25" spans="1:8" ht="12.75">
      <c r="A25" s="84"/>
      <c r="B25" s="85"/>
      <c r="C25" s="18">
        <v>0</v>
      </c>
      <c r="D25" s="4"/>
      <c r="E25" s="86" t="s">
        <v>120</v>
      </c>
      <c r="F25" s="86"/>
      <c r="G25" s="18">
        <v>0</v>
      </c>
      <c r="H25" s="64"/>
    </row>
    <row r="26" spans="1:8" ht="12.75">
      <c r="A26" s="84"/>
      <c r="B26" s="85"/>
      <c r="C26" s="18">
        <v>0</v>
      </c>
      <c r="D26" s="4"/>
      <c r="E26" s="86" t="s">
        <v>66</v>
      </c>
      <c r="F26" s="86"/>
      <c r="G26" s="18">
        <v>0</v>
      </c>
      <c r="H26" s="64"/>
    </row>
    <row r="27" spans="1:8" ht="12.75">
      <c r="A27" s="84"/>
      <c r="B27" s="85"/>
      <c r="C27" s="18">
        <v>0</v>
      </c>
      <c r="D27" s="4"/>
      <c r="E27" s="85"/>
      <c r="F27" s="85"/>
      <c r="G27" s="18">
        <v>0</v>
      </c>
      <c r="H27" s="64"/>
    </row>
    <row r="28" spans="1:8" ht="12.75">
      <c r="A28" s="84"/>
      <c r="B28" s="85"/>
      <c r="C28" s="18">
        <v>0</v>
      </c>
      <c r="D28" s="4"/>
      <c r="E28" s="85"/>
      <c r="F28" s="85"/>
      <c r="G28" s="18">
        <v>0</v>
      </c>
      <c r="H28" s="64"/>
    </row>
    <row r="29" spans="1:8" ht="12.75">
      <c r="A29" s="84" t="s">
        <v>77</v>
      </c>
      <c r="B29" s="85"/>
      <c r="C29" s="22">
        <v>0</v>
      </c>
      <c r="D29" s="63"/>
      <c r="E29" s="85" t="s">
        <v>76</v>
      </c>
      <c r="F29" s="85"/>
      <c r="G29" s="22">
        <v>13000</v>
      </c>
      <c r="H29" s="64"/>
    </row>
    <row r="30" spans="1:8" ht="12.75">
      <c r="A30" s="55" t="s">
        <v>63</v>
      </c>
      <c r="B30" s="4"/>
      <c r="C30" s="19">
        <f>SUM(C22:C29)</f>
        <v>1143670</v>
      </c>
      <c r="D30" s="4"/>
      <c r="E30" s="4" t="s">
        <v>63</v>
      </c>
      <c r="F30" s="4"/>
      <c r="G30" s="28">
        <f>SUM(G22:G29)</f>
        <v>761150</v>
      </c>
      <c r="H30" s="62"/>
    </row>
    <row r="31" spans="1:8" ht="12.75">
      <c r="A31" s="65" t="s">
        <v>121</v>
      </c>
      <c r="B31" s="3"/>
      <c r="C31" s="3"/>
      <c r="D31" s="3"/>
      <c r="E31" s="3"/>
      <c r="F31" s="3"/>
      <c r="G31" s="70">
        <f>C30-G30</f>
        <v>382520</v>
      </c>
      <c r="H31" s="66"/>
    </row>
    <row r="32" ht="12.75">
      <c r="G32" s="6"/>
    </row>
    <row r="33" spans="1:8" ht="12.75">
      <c r="A33" s="46" t="s">
        <v>133</v>
      </c>
      <c r="B33" s="82"/>
      <c r="C33" s="82"/>
      <c r="D33" s="82"/>
      <c r="E33" s="82"/>
      <c r="F33" s="71" t="s">
        <v>134</v>
      </c>
      <c r="G33" s="83"/>
      <c r="H33" s="83"/>
    </row>
    <row r="34" spans="3:6" ht="12.75">
      <c r="C34" s="45"/>
      <c r="D34" s="45"/>
      <c r="E34" s="45"/>
      <c r="F34" s="45"/>
    </row>
    <row r="35" spans="1:12" ht="12.75">
      <c r="A35" t="s">
        <v>30</v>
      </c>
      <c r="B35" s="81" t="s">
        <v>135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122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55" t="s">
        <v>48</v>
      </c>
      <c r="B42" s="28">
        <f>$E3*HRSW!$B7</f>
        <v>0</v>
      </c>
      <c r="C42" s="28">
        <f>$E3*HRSW!$B8</f>
        <v>0</v>
      </c>
      <c r="D42" s="28">
        <f>$E3*HRSW!$B9</f>
        <v>0</v>
      </c>
      <c r="E42" s="28">
        <f>$E3*HRSW!$B10</f>
        <v>0</v>
      </c>
      <c r="F42" s="28">
        <f>$E3*HRSW!$B11</f>
        <v>0</v>
      </c>
      <c r="G42" s="28">
        <f>$E3*HRSW!$B12</f>
        <v>0</v>
      </c>
      <c r="H42" s="28">
        <f>$E3*HRSW!$B13</f>
        <v>0</v>
      </c>
      <c r="I42" s="28">
        <f>$E3*HRSW!$B14</f>
        <v>0</v>
      </c>
      <c r="J42" s="28">
        <f>$E3*HRSW!$B15</f>
        <v>0</v>
      </c>
      <c r="K42" s="28">
        <f>$E3*HRSW!$B16</f>
        <v>0</v>
      </c>
      <c r="L42" s="29">
        <f>$E3*HRSW!$B17</f>
        <v>0</v>
      </c>
    </row>
    <row r="43" spans="1:12" ht="12.75">
      <c r="A43" s="55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103950</v>
      </c>
      <c r="C45" s="19">
        <f>$E6*Corn!$B8</f>
        <v>20000</v>
      </c>
      <c r="D45" s="19">
        <f>$E6*Corn!$B9</f>
        <v>0</v>
      </c>
      <c r="E45" s="19">
        <f>$E6*Corn!$B10</f>
        <v>0</v>
      </c>
      <c r="F45" s="19">
        <f>$E6*Corn!$B11</f>
        <v>120250</v>
      </c>
      <c r="G45" s="19">
        <f>$E6*Corn!$B12</f>
        <v>37500</v>
      </c>
      <c r="H45" s="19">
        <f>$E6*Corn!$B13</f>
        <v>28850</v>
      </c>
      <c r="I45" s="19">
        <f>$E6*Corn!$B14</f>
        <v>23850</v>
      </c>
      <c r="J45" s="19">
        <f>$E6*Corn!$B15</f>
        <v>25800</v>
      </c>
      <c r="K45" s="19">
        <f>$E6*Corn!$B16</f>
        <v>1500</v>
      </c>
      <c r="L45" s="30">
        <f>$E6*Corn!$B17</f>
        <v>8320</v>
      </c>
    </row>
    <row r="46" spans="1:12" ht="12.75">
      <c r="A46" s="55" t="s">
        <v>25</v>
      </c>
      <c r="B46" s="19">
        <f>$E7*Soyb!$B7</f>
        <v>64750</v>
      </c>
      <c r="C46" s="19">
        <f>$E7*Soyb!$B8</f>
        <v>20000</v>
      </c>
      <c r="D46" s="19">
        <f>$E7*Soyb!$B9</f>
        <v>0</v>
      </c>
      <c r="E46" s="19">
        <f>$E7*Soyb!$B10</f>
        <v>7000</v>
      </c>
      <c r="F46" s="19">
        <f>$E7*Soyb!$B11</f>
        <v>3450</v>
      </c>
      <c r="G46" s="19">
        <f>$E7*Soyb!$B12</f>
        <v>14900</v>
      </c>
      <c r="H46" s="19">
        <f>$E7*Soyb!$B13</f>
        <v>17840</v>
      </c>
      <c r="I46" s="19">
        <f>$E7*Soyb!$B14</f>
        <v>17430</v>
      </c>
      <c r="J46" s="19">
        <f>$E7*Soyb!$B15</f>
        <v>0</v>
      </c>
      <c r="K46" s="19">
        <f>$E7*Soyb!$B16</f>
        <v>7250</v>
      </c>
      <c r="L46" s="30">
        <f>$E7*Soyb!$B17</f>
        <v>3510</v>
      </c>
    </row>
    <row r="47" spans="1:12" ht="12.75">
      <c r="A47" s="55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92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74</v>
      </c>
      <c r="B56" s="20">
        <f aca="true" t="shared" si="4" ref="B56:L56">SUM(B42:B55)</f>
        <v>168700</v>
      </c>
      <c r="C56" s="20">
        <f t="shared" si="4"/>
        <v>40000</v>
      </c>
      <c r="D56" s="20">
        <f t="shared" si="4"/>
        <v>0</v>
      </c>
      <c r="E56" s="20">
        <f t="shared" si="4"/>
        <v>7000</v>
      </c>
      <c r="F56" s="20">
        <f t="shared" si="4"/>
        <v>123700</v>
      </c>
      <c r="G56" s="20">
        <f t="shared" si="4"/>
        <v>52400</v>
      </c>
      <c r="H56" s="20">
        <f t="shared" si="4"/>
        <v>46690</v>
      </c>
      <c r="I56" s="20">
        <f t="shared" si="4"/>
        <v>41280</v>
      </c>
      <c r="J56" s="20">
        <f t="shared" si="4"/>
        <v>25800</v>
      </c>
      <c r="K56" s="20">
        <f t="shared" si="4"/>
        <v>8750</v>
      </c>
      <c r="L56" s="34">
        <f t="shared" si="4"/>
        <v>11830</v>
      </c>
    </row>
    <row r="57" spans="1:12" ht="12.75">
      <c r="A57" s="33" t="s">
        <v>91</v>
      </c>
      <c r="B57" s="20"/>
      <c r="C57" s="34"/>
      <c r="D57" s="35">
        <f>SUM(B56:L56)</f>
        <v>526150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3" t="s">
        <v>30</v>
      </c>
    </row>
    <row r="2" spans="1:3" ht="12.75">
      <c r="A2" t="s">
        <v>29</v>
      </c>
      <c r="B2" s="9">
        <v>48</v>
      </c>
      <c r="C2" s="72"/>
    </row>
    <row r="3" spans="1:3" ht="12.75">
      <c r="A3" t="s">
        <v>148</v>
      </c>
      <c r="B3" s="12">
        <v>8.92</v>
      </c>
      <c r="C3" s="72"/>
    </row>
    <row r="4" spans="1:3" ht="12.75">
      <c r="A4" t="s">
        <v>28</v>
      </c>
      <c r="B4" s="2">
        <f>B2*B3</f>
        <v>428.15999999999997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23.1</v>
      </c>
      <c r="C7" s="72"/>
    </row>
    <row r="8" spans="1:3" ht="12.75">
      <c r="A8" s="1" t="s">
        <v>9</v>
      </c>
      <c r="B8" s="11">
        <v>21</v>
      </c>
      <c r="C8" s="72"/>
    </row>
    <row r="9" spans="1:3" ht="12.75">
      <c r="A9" s="1" t="s">
        <v>24</v>
      </c>
      <c r="B9" s="11">
        <v>5.5</v>
      </c>
      <c r="C9" s="74" t="s">
        <v>136</v>
      </c>
    </row>
    <row r="10" spans="1:3" ht="12.75">
      <c r="A10" s="1" t="s">
        <v>10</v>
      </c>
      <c r="B10" s="11">
        <v>0</v>
      </c>
      <c r="C10" s="74" t="s">
        <v>137</v>
      </c>
    </row>
    <row r="11" spans="1:3" ht="12.75">
      <c r="A11" s="1" t="s">
        <v>12</v>
      </c>
      <c r="B11" s="11">
        <v>84.35</v>
      </c>
      <c r="C11" s="72"/>
    </row>
    <row r="12" spans="1:3" ht="12.75">
      <c r="A12" s="1" t="s">
        <v>11</v>
      </c>
      <c r="B12" s="11">
        <v>14.4</v>
      </c>
      <c r="C12" s="72"/>
    </row>
    <row r="13" spans="1:3" ht="12.75">
      <c r="A13" s="1" t="s">
        <v>13</v>
      </c>
      <c r="B13" s="11">
        <v>20.2</v>
      </c>
      <c r="C13" s="72"/>
    </row>
    <row r="14" spans="1:3" ht="12.75">
      <c r="A14" s="1" t="s">
        <v>14</v>
      </c>
      <c r="B14" s="11">
        <v>17.46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4.31</v>
      </c>
      <c r="C17" s="72"/>
    </row>
    <row r="18" spans="1:3" ht="12.75">
      <c r="A18" t="s">
        <v>2</v>
      </c>
      <c r="B18" s="2">
        <f>SUM(B7:B17)</f>
        <v>191.82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7.04</v>
      </c>
      <c r="C21" s="72"/>
    </row>
    <row r="22" spans="1:3" ht="12.75">
      <c r="A22" s="1" t="s">
        <v>19</v>
      </c>
      <c r="B22" s="7">
        <v>20.54</v>
      </c>
      <c r="C22" s="72"/>
    </row>
    <row r="23" spans="1:3" ht="12.75">
      <c r="A23" s="1" t="s">
        <v>20</v>
      </c>
      <c r="B23" s="7">
        <v>11.91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127.58999999999999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319.40999999999997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108.75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3.99625</v>
      </c>
      <c r="C32" s="72"/>
    </row>
    <row r="33" spans="1:3" ht="12.75">
      <c r="A33" t="s">
        <v>23</v>
      </c>
      <c r="B33" s="2">
        <f>B25/B2</f>
        <v>2.6581249999999996</v>
      </c>
      <c r="C33" s="72"/>
    </row>
    <row r="34" spans="1:3" ht="12.75">
      <c r="A34" t="s">
        <v>27</v>
      </c>
      <c r="B34" s="2">
        <f>B27/B2</f>
        <v>6.654374999999999</v>
      </c>
      <c r="C34" s="7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39</v>
      </c>
      <c r="C2" s="72"/>
    </row>
    <row r="3" spans="1:3" ht="12.75">
      <c r="A3" t="s">
        <v>148</v>
      </c>
      <c r="B3" s="12">
        <v>9.11</v>
      </c>
      <c r="C3" s="72" t="s">
        <v>125</v>
      </c>
    </row>
    <row r="4" spans="1:3" ht="12.75">
      <c r="A4" t="s">
        <v>28</v>
      </c>
      <c r="B4" s="2">
        <f>B2*B3</f>
        <v>355.28999999999996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24.5</v>
      </c>
      <c r="C7" s="72"/>
    </row>
    <row r="8" spans="1:3" ht="12.75">
      <c r="A8" s="1" t="s">
        <v>9</v>
      </c>
      <c r="B8" s="11">
        <v>21</v>
      </c>
      <c r="C8" s="72"/>
    </row>
    <row r="9" spans="1:3" ht="12.75">
      <c r="A9" s="1" t="s">
        <v>24</v>
      </c>
      <c r="B9" s="11">
        <v>5.5</v>
      </c>
      <c r="C9" s="74" t="s">
        <v>136</v>
      </c>
    </row>
    <row r="10" spans="1:3" ht="12.75">
      <c r="A10" s="1" t="s">
        <v>10</v>
      </c>
      <c r="B10" s="11">
        <v>0</v>
      </c>
      <c r="C10" s="74" t="s">
        <v>137</v>
      </c>
    </row>
    <row r="11" spans="1:3" ht="12.75">
      <c r="A11" s="1" t="s">
        <v>12</v>
      </c>
      <c r="B11" s="11">
        <v>64.95</v>
      </c>
      <c r="C11" s="72"/>
    </row>
    <row r="12" spans="1:3" ht="12.75">
      <c r="A12" s="1" t="s">
        <v>11</v>
      </c>
      <c r="B12" s="11">
        <v>11.1</v>
      </c>
      <c r="C12" s="72"/>
    </row>
    <row r="13" spans="1:3" ht="12.75">
      <c r="A13" s="1" t="s">
        <v>13</v>
      </c>
      <c r="B13" s="11">
        <v>19.51</v>
      </c>
      <c r="C13" s="72"/>
    </row>
    <row r="14" spans="1:3" ht="12.75">
      <c r="A14" s="1" t="s">
        <v>14</v>
      </c>
      <c r="B14" s="11">
        <v>17.22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3.8</v>
      </c>
      <c r="C17" s="72"/>
    </row>
    <row r="18" spans="1:3" ht="12.75">
      <c r="A18" t="s">
        <v>2</v>
      </c>
      <c r="B18" s="2">
        <f>SUM(B7:B17)</f>
        <v>169.08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6.88</v>
      </c>
      <c r="C21" s="72"/>
    </row>
    <row r="22" spans="1:3" ht="12.75">
      <c r="A22" s="1" t="s">
        <v>19</v>
      </c>
      <c r="B22" s="7">
        <v>20.12</v>
      </c>
      <c r="C22" s="72"/>
    </row>
    <row r="23" spans="1:3" ht="12.75">
      <c r="A23" s="1" t="s">
        <v>20</v>
      </c>
      <c r="B23" s="7">
        <v>11.69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126.78999999999999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295.87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59.41999999999996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4.335384615384616</v>
      </c>
      <c r="C32" s="72"/>
    </row>
    <row r="33" spans="1:3" ht="12.75">
      <c r="A33" t="s">
        <v>23</v>
      </c>
      <c r="B33" s="2">
        <f>B25/B2</f>
        <v>3.251025641025641</v>
      </c>
      <c r="C33" s="72"/>
    </row>
    <row r="34" spans="1:3" ht="12.75">
      <c r="A34" t="s">
        <v>27</v>
      </c>
      <c r="B34" s="2">
        <f>B27/B2</f>
        <v>7.5864102564102565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5" t="s">
        <v>30</v>
      </c>
    </row>
    <row r="2" spans="1:3" ht="12.75">
      <c r="A2" t="s">
        <v>29</v>
      </c>
      <c r="B2" s="9">
        <v>66</v>
      </c>
      <c r="C2" s="72"/>
    </row>
    <row r="3" spans="1:3" ht="12.75">
      <c r="A3" t="s">
        <v>148</v>
      </c>
      <c r="B3" s="12">
        <v>6.56</v>
      </c>
      <c r="C3" s="74" t="s">
        <v>149</v>
      </c>
    </row>
    <row r="4" spans="1:3" ht="12.75">
      <c r="A4" t="s">
        <v>28</v>
      </c>
      <c r="B4" s="2">
        <f>B2*B3</f>
        <v>432.96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22</v>
      </c>
      <c r="C7" s="72"/>
    </row>
    <row r="8" spans="1:3" ht="12.75">
      <c r="A8" s="1" t="s">
        <v>9</v>
      </c>
      <c r="B8" s="11">
        <v>17.8</v>
      </c>
      <c r="C8" s="72"/>
    </row>
    <row r="9" spans="1:3" ht="12.75">
      <c r="A9" s="1" t="s">
        <v>24</v>
      </c>
      <c r="B9" s="11">
        <v>5.5</v>
      </c>
      <c r="C9" s="74" t="s">
        <v>137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68.22</v>
      </c>
      <c r="C11" s="72"/>
    </row>
    <row r="12" spans="1:3" ht="12.75">
      <c r="A12" s="1" t="s">
        <v>11</v>
      </c>
      <c r="B12" s="11">
        <v>17.3</v>
      </c>
      <c r="C12" s="72"/>
    </row>
    <row r="13" spans="1:3" ht="12.75">
      <c r="A13" s="1" t="s">
        <v>13</v>
      </c>
      <c r="B13" s="11">
        <v>23.44</v>
      </c>
      <c r="C13" s="72"/>
    </row>
    <row r="14" spans="1:3" ht="12.75">
      <c r="A14" s="1" t="s">
        <v>14</v>
      </c>
      <c r="B14" s="11">
        <v>19.2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4.02</v>
      </c>
      <c r="C17" s="72"/>
    </row>
    <row r="18" spans="1:3" ht="12.75">
      <c r="A18" t="s">
        <v>2</v>
      </c>
      <c r="B18" s="2">
        <f>SUM(B7:B17)</f>
        <v>178.98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7.77</v>
      </c>
      <c r="C21" s="72"/>
    </row>
    <row r="22" spans="1:3" ht="12.75">
      <c r="A22" s="1" t="s">
        <v>19</v>
      </c>
      <c r="B22" s="7">
        <v>23.24</v>
      </c>
      <c r="C22" s="72"/>
    </row>
    <row r="23" spans="1:3" ht="12.75">
      <c r="A23" s="1" t="s">
        <v>20</v>
      </c>
      <c r="B23" s="7">
        <v>13.77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132.88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311.86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121.09999999999997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2.7118181818181815</v>
      </c>
      <c r="C32" s="72"/>
    </row>
    <row r="33" spans="1:3" ht="12.75">
      <c r="A33" t="s">
        <v>23</v>
      </c>
      <c r="B33" s="2">
        <f>B25/B2</f>
        <v>2.013333333333333</v>
      </c>
      <c r="C33" s="72"/>
    </row>
    <row r="34" spans="1:3" ht="12.75">
      <c r="A34" t="s">
        <v>27</v>
      </c>
      <c r="B34" s="2">
        <f>B27/B2</f>
        <v>4.7251515151515155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5" t="s">
        <v>30</v>
      </c>
    </row>
    <row r="2" spans="1:3" ht="12.75">
      <c r="A2" t="s">
        <v>29</v>
      </c>
      <c r="B2" s="9">
        <v>129</v>
      </c>
      <c r="C2" s="72"/>
    </row>
    <row r="3" spans="1:3" ht="12.75">
      <c r="A3" t="s">
        <v>148</v>
      </c>
      <c r="B3" s="12">
        <v>5.55</v>
      </c>
      <c r="C3" s="72"/>
    </row>
    <row r="4" spans="1:3" ht="12.75">
      <c r="A4" t="s">
        <v>28</v>
      </c>
      <c r="B4" s="2">
        <f>B2*B3</f>
        <v>715.9499999999999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103.95</v>
      </c>
      <c r="C7" s="74" t="s">
        <v>150</v>
      </c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120.25</v>
      </c>
      <c r="C11" s="72"/>
    </row>
    <row r="12" spans="1:3" ht="12.75">
      <c r="A12" s="1" t="s">
        <v>11</v>
      </c>
      <c r="B12" s="11">
        <v>37.5</v>
      </c>
      <c r="C12" s="72"/>
    </row>
    <row r="13" spans="1:3" ht="12.75">
      <c r="A13" s="1" t="s">
        <v>13</v>
      </c>
      <c r="B13" s="11">
        <v>28.85</v>
      </c>
      <c r="C13" s="72"/>
    </row>
    <row r="14" spans="1:3" ht="12.75">
      <c r="A14" s="1" t="s">
        <v>14</v>
      </c>
      <c r="B14" s="11">
        <v>23.85</v>
      </c>
      <c r="C14" s="72"/>
    </row>
    <row r="15" spans="1:3" ht="12.75">
      <c r="A15" s="1" t="s">
        <v>15</v>
      </c>
      <c r="B15" s="11">
        <v>25.8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8.32</v>
      </c>
      <c r="C17" s="72"/>
    </row>
    <row r="18" spans="1:3" ht="12.75">
      <c r="A18" t="s">
        <v>2</v>
      </c>
      <c r="B18" s="2">
        <f>SUM(B7:B17)</f>
        <v>370.02000000000004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9.76</v>
      </c>
      <c r="C21" s="72"/>
    </row>
    <row r="22" spans="1:3" ht="12.75">
      <c r="A22" s="1" t="s">
        <v>19</v>
      </c>
      <c r="B22" s="7">
        <v>32.76</v>
      </c>
      <c r="C22" s="72"/>
    </row>
    <row r="23" spans="1:3" ht="12.75">
      <c r="A23" s="1" t="s">
        <v>20</v>
      </c>
      <c r="B23" s="7">
        <v>18.63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149.25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519.27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196.67999999999995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2.868372093023256</v>
      </c>
      <c r="C32" s="72"/>
    </row>
    <row r="33" spans="1:3" ht="12.75">
      <c r="A33" t="s">
        <v>23</v>
      </c>
      <c r="B33" s="2">
        <f>B25/B2</f>
        <v>1.1569767441860466</v>
      </c>
      <c r="C33" s="72"/>
    </row>
    <row r="34" spans="1:3" ht="12.75">
      <c r="A34" t="s">
        <v>27</v>
      </c>
      <c r="B34" s="2">
        <f>B27/B2</f>
        <v>4.025348837209302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5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148</v>
      </c>
      <c r="B3" s="12">
        <v>12.58</v>
      </c>
      <c r="C3" s="72"/>
    </row>
    <row r="4" spans="1:3" ht="12.75">
      <c r="A4" t="s">
        <v>28</v>
      </c>
      <c r="B4" s="2">
        <f>B2*B3</f>
        <v>427.72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64.75</v>
      </c>
      <c r="C7" s="74" t="s">
        <v>144</v>
      </c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4" t="s">
        <v>138</v>
      </c>
    </row>
    <row r="11" spans="1:3" ht="12.75">
      <c r="A11" s="1" t="s">
        <v>12</v>
      </c>
      <c r="B11" s="11">
        <v>3.45</v>
      </c>
      <c r="C11" s="72"/>
    </row>
    <row r="12" spans="1:3" ht="12.75">
      <c r="A12" s="1" t="s">
        <v>11</v>
      </c>
      <c r="B12" s="11">
        <v>14.9</v>
      </c>
      <c r="C12" s="72"/>
    </row>
    <row r="13" spans="1:3" ht="12.75">
      <c r="A13" s="1" t="s">
        <v>13</v>
      </c>
      <c r="B13" s="11">
        <v>17.84</v>
      </c>
      <c r="C13" s="72"/>
    </row>
    <row r="14" spans="1:3" ht="12.75">
      <c r="A14" s="1" t="s">
        <v>14</v>
      </c>
      <c r="B14" s="11">
        <v>17.43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7.25</v>
      </c>
      <c r="C16" s="72"/>
    </row>
    <row r="17" spans="1:3" ht="12.75">
      <c r="A17" s="1" t="s">
        <v>17</v>
      </c>
      <c r="B17" s="12">
        <v>3.51</v>
      </c>
      <c r="C17" s="72"/>
    </row>
    <row r="18" spans="1:3" ht="12.75">
      <c r="A18" t="s">
        <v>2</v>
      </c>
      <c r="B18" s="2">
        <f>SUM(B7:B17)</f>
        <v>156.13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6.92</v>
      </c>
      <c r="C21" s="72"/>
    </row>
    <row r="22" spans="1:3" ht="12.75">
      <c r="A22" s="1" t="s">
        <v>19</v>
      </c>
      <c r="B22" s="7">
        <v>20.63</v>
      </c>
      <c r="C22" s="72"/>
    </row>
    <row r="23" spans="1:3" ht="12.75">
      <c r="A23" s="1" t="s">
        <v>20</v>
      </c>
      <c r="B23" s="7">
        <v>11.96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127.60999999999999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283.74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143.98000000000002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4.5920588235294115</v>
      </c>
      <c r="C32" s="72"/>
    </row>
    <row r="33" spans="1:3" ht="12.75">
      <c r="A33" t="s">
        <v>23</v>
      </c>
      <c r="B33" s="2">
        <f>B25/B2</f>
        <v>3.753235294117647</v>
      </c>
      <c r="C33" s="72"/>
    </row>
    <row r="34" spans="1:3" ht="12.75">
      <c r="A34" t="s">
        <v>27</v>
      </c>
      <c r="B34" s="2">
        <f>B27/B2</f>
        <v>8.34529411764706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5" t="s">
        <v>30</v>
      </c>
    </row>
    <row r="2" spans="1:3" ht="12.75">
      <c r="A2" t="s">
        <v>29</v>
      </c>
      <c r="B2" s="9">
        <v>1590</v>
      </c>
      <c r="C2" s="72"/>
    </row>
    <row r="3" spans="1:3" ht="12.75">
      <c r="A3" t="s">
        <v>148</v>
      </c>
      <c r="B3" s="12">
        <v>0.32</v>
      </c>
      <c r="C3" s="72"/>
    </row>
    <row r="4" spans="1:3" ht="12.75">
      <c r="A4" t="s">
        <v>28</v>
      </c>
      <c r="B4" s="2">
        <f>B2*B3</f>
        <v>508.8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44</v>
      </c>
      <c r="C7" s="72"/>
    </row>
    <row r="8" spans="1:3" ht="12.75">
      <c r="A8" s="1" t="s">
        <v>9</v>
      </c>
      <c r="B8" s="11">
        <v>44</v>
      </c>
      <c r="C8" s="74" t="s">
        <v>139</v>
      </c>
    </row>
    <row r="9" spans="1:3" ht="12.75">
      <c r="A9" s="1" t="s">
        <v>24</v>
      </c>
      <c r="B9" s="11">
        <v>20</v>
      </c>
      <c r="C9" s="74" t="s">
        <v>145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50.59</v>
      </c>
      <c r="C11" s="72"/>
    </row>
    <row r="12" spans="1:3" ht="12.75">
      <c r="A12" s="1" t="s">
        <v>11</v>
      </c>
      <c r="B12" s="11">
        <v>16.6</v>
      </c>
      <c r="C12" s="72"/>
    </row>
    <row r="13" spans="1:3" ht="12.75">
      <c r="A13" s="1" t="s">
        <v>13</v>
      </c>
      <c r="B13" s="11">
        <v>23.06</v>
      </c>
      <c r="C13" s="72"/>
    </row>
    <row r="14" spans="1:3" ht="12.75">
      <c r="A14" s="1" t="s">
        <v>14</v>
      </c>
      <c r="B14" s="11">
        <v>21.8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12.25</v>
      </c>
      <c r="C16" s="72"/>
    </row>
    <row r="17" spans="1:3" ht="12.75">
      <c r="A17" s="1" t="s">
        <v>17</v>
      </c>
      <c r="B17" s="12">
        <v>5.34</v>
      </c>
      <c r="C17" s="72"/>
    </row>
    <row r="18" spans="1:3" ht="12.75">
      <c r="A18" t="s">
        <v>2</v>
      </c>
      <c r="B18" s="2">
        <f>SUM(B7:B17)</f>
        <v>237.64000000000001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7.85</v>
      </c>
      <c r="C21" s="72"/>
    </row>
    <row r="22" spans="1:3" ht="12.75">
      <c r="A22" s="1" t="s">
        <v>19</v>
      </c>
      <c r="B22" s="7">
        <v>26.57</v>
      </c>
      <c r="C22" s="72"/>
    </row>
    <row r="23" spans="1:3" ht="12.75">
      <c r="A23" s="1" t="s">
        <v>20</v>
      </c>
      <c r="B23" s="7">
        <v>15.32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137.84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375.48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133.32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0.14945911949685536</v>
      </c>
      <c r="C32" s="72"/>
    </row>
    <row r="33" spans="1:3" ht="12.75">
      <c r="A33" t="s">
        <v>23</v>
      </c>
      <c r="B33" s="13">
        <f>B25/B2</f>
        <v>0.08669182389937106</v>
      </c>
      <c r="C33" s="72"/>
    </row>
    <row r="34" spans="1:3" ht="12.75">
      <c r="A34" t="s">
        <v>27</v>
      </c>
      <c r="B34" s="13">
        <f>B27/B2</f>
        <v>0.23615094339622641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6" t="s">
        <v>30</v>
      </c>
    </row>
    <row r="2" spans="1:3" ht="12.75">
      <c r="A2" t="s">
        <v>29</v>
      </c>
      <c r="B2" s="9">
        <v>1490</v>
      </c>
      <c r="C2" s="72"/>
    </row>
    <row r="3" spans="1:3" ht="12.75">
      <c r="A3" t="s">
        <v>148</v>
      </c>
      <c r="B3" s="10">
        <v>0.244</v>
      </c>
      <c r="C3" s="72"/>
    </row>
    <row r="4" spans="1:3" ht="12.75">
      <c r="A4" t="s">
        <v>28</v>
      </c>
      <c r="B4" s="2">
        <f>B2*B3</f>
        <v>363.56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30.36</v>
      </c>
      <c r="C7" s="74" t="s">
        <v>143</v>
      </c>
    </row>
    <row r="8" spans="1:3" ht="12.75">
      <c r="A8" s="1" t="s">
        <v>9</v>
      </c>
      <c r="B8" s="11">
        <v>25.9</v>
      </c>
      <c r="C8" s="72"/>
    </row>
    <row r="9" spans="1:3" ht="12.75">
      <c r="A9" s="1" t="s">
        <v>24</v>
      </c>
      <c r="B9" s="11">
        <v>0</v>
      </c>
      <c r="C9" s="72" t="s">
        <v>151</v>
      </c>
    </row>
    <row r="10" spans="1:3" ht="12.75">
      <c r="A10" s="1" t="s">
        <v>10</v>
      </c>
      <c r="B10" s="11">
        <v>7</v>
      </c>
      <c r="C10" s="74" t="s">
        <v>140</v>
      </c>
    </row>
    <row r="11" spans="1:3" ht="12.75">
      <c r="A11" s="1" t="s">
        <v>12</v>
      </c>
      <c r="B11" s="11">
        <v>45.59</v>
      </c>
      <c r="C11" s="72"/>
    </row>
    <row r="12" spans="1:3" ht="12.75">
      <c r="A12" s="1" t="s">
        <v>11</v>
      </c>
      <c r="B12" s="11">
        <v>16.2</v>
      </c>
      <c r="C12" s="72"/>
    </row>
    <row r="13" spans="1:3" ht="12.75">
      <c r="A13" s="1" t="s">
        <v>13</v>
      </c>
      <c r="B13" s="11">
        <v>22.7</v>
      </c>
      <c r="C13" s="72"/>
    </row>
    <row r="14" spans="1:3" ht="12.75">
      <c r="A14" s="1" t="s">
        <v>14</v>
      </c>
      <c r="B14" s="11">
        <v>18.75</v>
      </c>
      <c r="C14" s="72"/>
    </row>
    <row r="15" spans="1:3" ht="12.75">
      <c r="A15" s="1" t="s">
        <v>15</v>
      </c>
      <c r="B15" s="11">
        <v>2.98</v>
      </c>
      <c r="C15" s="72"/>
    </row>
    <row r="16" spans="1:3" ht="12.75">
      <c r="A16" s="1" t="s">
        <v>16</v>
      </c>
      <c r="B16" s="11">
        <v>9</v>
      </c>
      <c r="C16" s="72"/>
    </row>
    <row r="17" spans="1:3" ht="12.75">
      <c r="A17" s="1" t="s">
        <v>17</v>
      </c>
      <c r="B17" s="12">
        <v>4.11</v>
      </c>
      <c r="C17" s="72"/>
    </row>
    <row r="18" spans="1:3" ht="12.75">
      <c r="A18" t="s">
        <v>2</v>
      </c>
      <c r="B18" s="2">
        <f>SUM(B7:B17)</f>
        <v>182.59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7.92</v>
      </c>
      <c r="C21" s="72"/>
    </row>
    <row r="22" spans="1:3" ht="12.75">
      <c r="A22" s="1" t="s">
        <v>19</v>
      </c>
      <c r="B22" s="7">
        <v>24.54</v>
      </c>
      <c r="C22" s="72"/>
    </row>
    <row r="23" spans="1:3" ht="12.75">
      <c r="A23" s="1" t="s">
        <v>20</v>
      </c>
      <c r="B23" s="7">
        <v>14.92</v>
      </c>
      <c r="C23" s="72"/>
    </row>
    <row r="24" spans="1:3" ht="12.75">
      <c r="A24" s="1" t="s">
        <v>21</v>
      </c>
      <c r="B24" s="8">
        <v>88.1</v>
      </c>
      <c r="C24" s="72"/>
    </row>
    <row r="25" spans="1:3" ht="12.75">
      <c r="A25" t="s">
        <v>4</v>
      </c>
      <c r="B25" s="2">
        <f>SUM(B21:B24)</f>
        <v>135.48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318.07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45.49000000000001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0.12254362416107382</v>
      </c>
      <c r="C32" s="72"/>
    </row>
    <row r="33" spans="1:3" ht="12.75">
      <c r="A33" t="s">
        <v>23</v>
      </c>
      <c r="B33" s="13">
        <f>B25/B2</f>
        <v>0.0909261744966443</v>
      </c>
      <c r="C33" s="72"/>
    </row>
    <row r="34" spans="1:3" ht="12.75">
      <c r="A34" t="s">
        <v>27</v>
      </c>
      <c r="B34" s="13">
        <f>B27/B2</f>
        <v>0.21346979865771812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2009-12-11T17:52:44Z</cp:lastPrinted>
  <dcterms:created xsi:type="dcterms:W3CDTF">2005-01-10T15:34:54Z</dcterms:created>
  <dcterms:modified xsi:type="dcterms:W3CDTF">2012-12-21T12:14:52Z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