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'Cashflow'!$A$1:$L$61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<sst xmlns="http://schemas.openxmlformats.org/spreadsheetml/2006/main" count="723" uniqueCount="168">
  <si>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</si>
  <si>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</si>
  <si>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</si>
  <si>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</si>
  <si>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</si>
  <si>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</si>
  <si>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</si>
  <si>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</si>
  <si>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</si>
  <si>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</si>
  <si>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</si>
  <si>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</si>
  <si>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</si>
  <si>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</si>
  <si>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</si>
  <si>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</si>
  <si>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</si>
  <si>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</si>
  <si>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</si>
  <si>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</si>
  <si>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</si>
  <si>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</si>
  <si>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</si>
  <si>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</si>
  <si>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</si>
  <si>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</si>
  <si>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</si>
  <si>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</si>
  <si>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</si>
  <si>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</si>
  <si>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</si>
  <si>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</si>
  <si>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</si>
  <si>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</si>
  <si>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</si>
  <si>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</si>
  <si>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</si>
  <si>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</si>
  <si>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</si>
  <si>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</si>
  <si>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</si>
  <si>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</si>
  <si>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</si>
  <si>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</si>
  <si>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</si>
  <si>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</si>
  <si>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</si>
  <si>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</si>
  <si>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</si>
  <si>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</si>
  <si>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</si>
  <si>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</si>
  <si>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</si>
  <si>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</si>
  <si>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</si>
  <si>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</si>
  <si>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</si>
  <si>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</si>
  <si>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</si>
  <si>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</si>
  <si>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</si>
  <si>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</si>
  <si>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</si>
  <si>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</si>
  <si>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</si>
  <si>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</si>
  <si>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</si>
  <si>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</si>
  <si>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</si>
  <si>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</si>
  <si>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</si>
  <si>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</si>
  <si>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</si>
  <si>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</si>
  <si>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</si>
  <si>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</si>
  <si>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</si>
  <si>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</si>
  <si>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</si>
  <si>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</si>
  <si>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</si>
  <si>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</si>
  <si>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</si>
  <si>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</si>
  <si>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</si>
  <si>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</si>
  <si>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</si>
  <si>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</si>
  <si>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</si>
  <si>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</si>
  <si>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</si>
  <si>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</si>
  <si>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</si>
  <si>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</si>
  <si>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</si>
  <si>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</si>
  <si>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</si>
  <si>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</si>
  <si>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</si>
  <si>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</si>
  <si>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</si>
  <si>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</si>
  <si>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</si>
  <si>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</si>
  <si>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</si>
  <si>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</si>
  <si>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</si>
  <si>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</si>
  <si>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</si>
  <si>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</si>
  <si>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</si>
  <si>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</si>
  <si>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</si>
  <si>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</si>
  <si>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</si>
  <si>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</si>
  <si>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</si>
  <si>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</si>
  <si>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</si>
  <si>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</si>
  <si>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</si>
  <si>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</si>
  <si>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</si>
  <si>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</si>
  <si>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</si>
  <si>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</si>
  <si>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</si>
  <si>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</si>
  <si>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</si>
  <si>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</si>
  <si>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</si>
  <si>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</si>
  <si>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</si>
  <si>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</si>
  <si>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</si>
  <si>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</si>
  <si>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</si>
  <si>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</si>
  <si>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</si>
  <si>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</si>
  <si>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</si>
  <si>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</si>
  <si>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</si>
  <si>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</si>
  <si>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Crop insurance only available by written agreement</t>
  </si>
  <si>
    <t>Includes seed treatment for wireworm and flea beetle</t>
  </si>
  <si>
    <t>Fungicide for white mold would cost about $18</t>
  </si>
  <si>
    <t>Includes pre-harvest dessicant</t>
  </si>
  <si>
    <t>Insecticide treatment for cutworm would be about $5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</si>
  <si>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</si>
  <si>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</si>
  <si>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</si>
  <si>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</si>
  <si>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</si>
  <si>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</si>
  <si>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>North Dakota 2013 Projected Crop Budgets - South West</t>
  </si>
  <si>
    <t>Market</t>
  </si>
  <si>
    <t xml:space="preserve">  Market Price</t>
  </si>
  <si>
    <t>Malt price, price est. for feed quality is $5.02</t>
  </si>
  <si>
    <t>Fungicide for rust would cost $4 plus application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</si>
  <si>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</si>
  <si>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</si>
  <si>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</si>
  <si>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</si>
  <si>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</si>
  <si>
    <t xml:space="preserve">Fungicide for alternaria leaf spot </t>
  </si>
  <si>
    <t>Fungicide for ascochyta/anthracnose would cost $16</t>
  </si>
  <si>
    <t>Insecticide for cutworms and/or pea aphids would cost $5.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</si>
</sst>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4" t="s">
        <v>155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101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102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103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104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105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106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107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108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109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110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111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17" t="s">
        <v>112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113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114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138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115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116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117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118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119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120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121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122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123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124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132</v>
      </c>
      <c r="B32" s="41" t="s">
        <v>133</v>
      </c>
      <c r="C32" s="41"/>
      <c r="D32" s="45"/>
      <c r="E32" s="41" t="s">
        <v>134</v>
      </c>
      <c r="F32" s="41"/>
      <c r="G32" s="41"/>
      <c r="H32" s="41"/>
    </row>
    <row r="33" spans="1:11" ht="12.75">
      <c r="A33" s="41" t="s">
        <v>135</v>
      </c>
      <c r="B33" s="86" t="s">
        <v>136</v>
      </c>
      <c r="C33" s="87"/>
      <c r="D33" s="87"/>
      <c r="E33" s="87"/>
      <c r="F33" s="87"/>
      <c r="G33" s="87"/>
      <c r="H33" s="41" t="s">
        <v>137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2" t="s">
        <v>30</v>
      </c>
    </row>
    <row r="2" spans="1:3" ht="12.75">
      <c r="A2" t="s">
        <v>28</v>
      </c>
      <c r="B2" s="9">
        <v>18</v>
      </c>
      <c r="C2" s="79"/>
    </row>
    <row r="3" spans="1:3" ht="12.75">
      <c r="A3" t="s">
        <v>157</v>
      </c>
      <c r="B3" s="12">
        <v>13.03</v>
      </c>
      <c r="C3" s="79"/>
    </row>
    <row r="4" spans="1:3" ht="12.75">
      <c r="A4" t="s">
        <v>27</v>
      </c>
      <c r="B4" s="2">
        <f>B2*B3</f>
        <v>234.54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24.5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24.61</v>
      </c>
      <c r="C11" s="79"/>
    </row>
    <row r="12" spans="1:3" ht="12.75">
      <c r="A12" s="1" t="s">
        <v>11</v>
      </c>
      <c r="B12" s="11">
        <v>11.3</v>
      </c>
      <c r="C12" s="79"/>
    </row>
    <row r="13" spans="1:3" ht="12.75">
      <c r="A13" s="1" t="s">
        <v>13</v>
      </c>
      <c r="B13" s="11">
        <v>15.37</v>
      </c>
      <c r="C13" s="79"/>
    </row>
    <row r="14" spans="1:3" ht="12.75">
      <c r="A14" s="1" t="s">
        <v>14</v>
      </c>
      <c r="B14" s="11">
        <v>16.49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2.41</v>
      </c>
      <c r="C17" s="79"/>
    </row>
    <row r="18" spans="1:3" ht="12.75">
      <c r="A18" t="s">
        <v>2</v>
      </c>
      <c r="B18" s="2">
        <f>SUM(B7:B17)</f>
        <v>106.97999999999999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6.66</v>
      </c>
      <c r="C21" s="79"/>
    </row>
    <row r="22" spans="1:3" ht="12.75">
      <c r="A22" s="1" t="s">
        <v>19</v>
      </c>
      <c r="B22" s="7">
        <v>19.6</v>
      </c>
      <c r="C22" s="79"/>
    </row>
    <row r="23" spans="1:3" ht="12.75">
      <c r="A23" s="1" t="s">
        <v>20</v>
      </c>
      <c r="B23" s="7">
        <v>11.62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75.58000000000001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182.56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51.97999999999999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5.9433333333333325</v>
      </c>
      <c r="C32" s="79"/>
    </row>
    <row r="33" spans="1:3" ht="12.75">
      <c r="A33" t="s">
        <v>23</v>
      </c>
      <c r="B33" s="2">
        <f>B25/B2</f>
        <v>4.19888888888889</v>
      </c>
      <c r="C33" s="79"/>
    </row>
    <row r="34" spans="1:3" ht="12.75">
      <c r="A34" t="s">
        <v>26</v>
      </c>
      <c r="B34" s="2">
        <f>B27/B2</f>
        <v>10.142222222222223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2" t="s">
        <v>30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157</v>
      </c>
      <c r="B3" s="12">
        <v>8.52</v>
      </c>
      <c r="C3" s="79" t="s">
        <v>160</v>
      </c>
    </row>
    <row r="4" spans="1:3" ht="12.75">
      <c r="A4" t="s">
        <v>27</v>
      </c>
      <c r="B4" s="2">
        <f>B2*B3</f>
        <v>255.6</v>
      </c>
      <c r="C4" s="79" t="s">
        <v>161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43.5</v>
      </c>
      <c r="C7" s="79" t="s">
        <v>162</v>
      </c>
    </row>
    <row r="8" spans="1:3" ht="12.75">
      <c r="A8" s="1" t="s">
        <v>9</v>
      </c>
      <c r="B8" s="11">
        <v>30.5</v>
      </c>
      <c r="C8" s="79"/>
    </row>
    <row r="9" spans="1:3" ht="12.75">
      <c r="A9" s="1" t="s">
        <v>24</v>
      </c>
      <c r="B9" s="11">
        <v>1.5</v>
      </c>
      <c r="C9" s="79" t="s">
        <v>163</v>
      </c>
    </row>
    <row r="10" spans="1:3" ht="12.75">
      <c r="A10" s="1" t="s">
        <v>10</v>
      </c>
      <c r="B10" s="11">
        <v>0</v>
      </c>
      <c r="C10" s="79" t="s">
        <v>167</v>
      </c>
    </row>
    <row r="11" spans="1:3" ht="12.75">
      <c r="A11" s="1" t="s">
        <v>12</v>
      </c>
      <c r="B11" s="11">
        <v>7.42</v>
      </c>
      <c r="C11" s="79"/>
    </row>
    <row r="12" spans="1:3" ht="12.75">
      <c r="A12" s="1" t="s">
        <v>11</v>
      </c>
      <c r="B12" s="11">
        <v>11.9</v>
      </c>
      <c r="C12" s="79"/>
    </row>
    <row r="13" spans="1:3" ht="12.75">
      <c r="A13" s="1" t="s">
        <v>13</v>
      </c>
      <c r="B13" s="11">
        <v>15.19</v>
      </c>
      <c r="C13" s="79"/>
    </row>
    <row r="14" spans="1:3" ht="12.75">
      <c r="A14" s="1" t="s">
        <v>14</v>
      </c>
      <c r="B14" s="11">
        <v>16.7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6</v>
      </c>
      <c r="C16" s="79" t="s">
        <v>164</v>
      </c>
    </row>
    <row r="17" spans="1:3" ht="12.75">
      <c r="A17" s="1" t="s">
        <v>17</v>
      </c>
      <c r="B17" s="12">
        <v>3.05</v>
      </c>
      <c r="C17" s="79"/>
    </row>
    <row r="18" spans="1:3" ht="12.75">
      <c r="A18" t="s">
        <v>2</v>
      </c>
      <c r="B18" s="2">
        <f>SUM(B7:B17)</f>
        <v>135.76000000000002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6.61</v>
      </c>
      <c r="C21" s="79"/>
    </row>
    <row r="22" spans="1:3" ht="12.75">
      <c r="A22" s="1" t="s">
        <v>19</v>
      </c>
      <c r="B22" s="7">
        <v>20.32</v>
      </c>
      <c r="C22" s="79"/>
    </row>
    <row r="23" spans="1:3" ht="12.75">
      <c r="A23" s="1" t="s">
        <v>20</v>
      </c>
      <c r="B23" s="7">
        <v>11.08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75.71000000000001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211.47000000000003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44.12999999999997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4.525333333333334</v>
      </c>
      <c r="C32" s="79"/>
    </row>
    <row r="33" spans="1:3" ht="12.75">
      <c r="A33" t="s">
        <v>23</v>
      </c>
      <c r="B33" s="2">
        <f>B25/B2</f>
        <v>2.5236666666666667</v>
      </c>
      <c r="C33" s="79"/>
    </row>
    <row r="34" spans="1:3" ht="12.75">
      <c r="A34" t="s">
        <v>26</v>
      </c>
      <c r="B34" s="2">
        <f>B27/B2</f>
        <v>7.049000000000001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2" t="s">
        <v>30</v>
      </c>
    </row>
    <row r="2" spans="1:3" ht="12.75">
      <c r="A2" t="s">
        <v>28</v>
      </c>
      <c r="B2" s="9">
        <v>51</v>
      </c>
      <c r="C2" s="79"/>
    </row>
    <row r="3" spans="1:3" ht="12.75">
      <c r="A3" t="s">
        <v>157</v>
      </c>
      <c r="B3" s="12">
        <v>3.36</v>
      </c>
      <c r="C3" s="79"/>
    </row>
    <row r="4" spans="1:3" ht="12.75">
      <c r="A4" t="s">
        <v>27</v>
      </c>
      <c r="B4" s="2">
        <f>B2*B3</f>
        <v>171.35999999999999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</v>
      </c>
      <c r="C7" s="79"/>
    </row>
    <row r="8" spans="1:3" ht="12.75">
      <c r="A8" s="1" t="s">
        <v>9</v>
      </c>
      <c r="B8" s="11">
        <v>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36.6</v>
      </c>
      <c r="C11" s="79"/>
    </row>
    <row r="12" spans="1:3" ht="12.75">
      <c r="A12" s="1" t="s">
        <v>11</v>
      </c>
      <c r="B12" s="11">
        <v>12.4</v>
      </c>
      <c r="C12" s="79"/>
    </row>
    <row r="13" spans="1:3" ht="12.75">
      <c r="A13" s="1" t="s">
        <v>13</v>
      </c>
      <c r="B13" s="11">
        <v>16.24</v>
      </c>
      <c r="C13" s="79"/>
    </row>
    <row r="14" spans="1:3" ht="12.75">
      <c r="A14" s="1" t="s">
        <v>14</v>
      </c>
      <c r="B14" s="11">
        <v>16.39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2.53</v>
      </c>
      <c r="C17" s="79"/>
    </row>
    <row r="18" spans="1:3" ht="12.75">
      <c r="A18" t="s">
        <v>2</v>
      </c>
      <c r="B18" s="2">
        <f>SUM(B7:B17)</f>
        <v>112.66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6.92</v>
      </c>
      <c r="C21" s="79"/>
    </row>
    <row r="22" spans="1:3" ht="12.75">
      <c r="A22" s="1" t="s">
        <v>19</v>
      </c>
      <c r="B22" s="7">
        <v>20.06</v>
      </c>
      <c r="C22" s="79"/>
    </row>
    <row r="23" spans="1:3" ht="12.75">
      <c r="A23" s="1" t="s">
        <v>20</v>
      </c>
      <c r="B23" s="7">
        <v>11.44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76.12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188.78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-17.420000000000016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2.2090196078431372</v>
      </c>
      <c r="C32" s="79"/>
    </row>
    <row r="33" spans="1:3" ht="12.75">
      <c r="A33" t="s">
        <v>23</v>
      </c>
      <c r="B33" s="2">
        <f>B25/B2</f>
        <v>1.4925490196078433</v>
      </c>
      <c r="C33" s="79"/>
    </row>
    <row r="34" spans="1:3" ht="12.75">
      <c r="A34" t="s">
        <v>26</v>
      </c>
      <c r="B34" s="2">
        <f>B27/B2</f>
        <v>3.7015686274509805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2" t="s">
        <v>30</v>
      </c>
    </row>
    <row r="2" spans="1:3" ht="12.75">
      <c r="A2" t="s">
        <v>28</v>
      </c>
      <c r="B2" s="9">
        <v>1270</v>
      </c>
      <c r="C2" s="79"/>
    </row>
    <row r="3" spans="1:3" ht="12.75">
      <c r="A3" t="s">
        <v>157</v>
      </c>
      <c r="B3" s="10">
        <v>0.2</v>
      </c>
      <c r="C3" s="79"/>
    </row>
    <row r="4" spans="1:3" ht="12.75">
      <c r="A4" t="s">
        <v>27</v>
      </c>
      <c r="B4" s="2">
        <f>B2*B3</f>
        <v>254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24.5</v>
      </c>
      <c r="C7" s="79"/>
    </row>
    <row r="8" spans="1:3" ht="12.75">
      <c r="A8" s="1" t="s">
        <v>9</v>
      </c>
      <c r="B8" s="11">
        <v>35</v>
      </c>
      <c r="C8" s="79" t="s">
        <v>147</v>
      </c>
    </row>
    <row r="9" spans="1:3" ht="12.75">
      <c r="A9" s="1" t="s">
        <v>24</v>
      </c>
      <c r="B9" s="11">
        <v>0</v>
      </c>
      <c r="C9" s="79" t="s">
        <v>166</v>
      </c>
    </row>
    <row r="10" spans="1:3" ht="12.75">
      <c r="A10" s="1" t="s">
        <v>10</v>
      </c>
      <c r="B10" s="11">
        <v>0</v>
      </c>
      <c r="C10" s="79" t="s">
        <v>148</v>
      </c>
    </row>
    <row r="11" spans="1:3" ht="12.75">
      <c r="A11" s="1" t="s">
        <v>12</v>
      </c>
      <c r="B11" s="11">
        <v>5.24</v>
      </c>
      <c r="C11" s="79"/>
    </row>
    <row r="12" spans="1:3" ht="12.75">
      <c r="A12" s="1" t="s">
        <v>11</v>
      </c>
      <c r="B12" s="11">
        <v>15.8</v>
      </c>
      <c r="C12" s="79"/>
    </row>
    <row r="13" spans="1:3" ht="12.75">
      <c r="A13" s="1" t="s">
        <v>13</v>
      </c>
      <c r="B13" s="11">
        <v>16.02</v>
      </c>
      <c r="C13" s="79"/>
    </row>
    <row r="14" spans="1:3" ht="12.75">
      <c r="A14" s="1" t="s">
        <v>14</v>
      </c>
      <c r="B14" s="11">
        <v>17.68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2.84</v>
      </c>
      <c r="C17" s="79"/>
    </row>
    <row r="18" spans="1:3" ht="12.75">
      <c r="A18" t="s">
        <v>2</v>
      </c>
      <c r="B18" s="2">
        <f>SUM(B7:B17)</f>
        <v>126.32999999999998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6.69</v>
      </c>
      <c r="C21" s="79"/>
    </row>
    <row r="22" spans="1:3" ht="12.75">
      <c r="A22" s="1" t="s">
        <v>19</v>
      </c>
      <c r="B22" s="7">
        <v>21.03</v>
      </c>
      <c r="C22" s="79"/>
    </row>
    <row r="23" spans="1:3" ht="12.75">
      <c r="A23" s="1" t="s">
        <v>20</v>
      </c>
      <c r="B23" s="7">
        <v>11.62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77.04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203.37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50.629999999999995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0.09947244094488188</v>
      </c>
      <c r="C32" s="79"/>
    </row>
    <row r="33" spans="1:3" ht="12.75">
      <c r="A33" t="s">
        <v>23</v>
      </c>
      <c r="B33" s="13">
        <f>B25/B2</f>
        <v>0.06066141732283465</v>
      </c>
      <c r="C33" s="79"/>
    </row>
    <row r="34" spans="1:3" ht="12.75">
      <c r="A34" t="s">
        <v>26</v>
      </c>
      <c r="B34" s="13">
        <f>B27/B2</f>
        <v>0.16013385826771653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2" t="s">
        <v>30</v>
      </c>
    </row>
    <row r="2" spans="1:3" ht="12.75">
      <c r="A2" t="s">
        <v>28</v>
      </c>
      <c r="B2" s="9">
        <v>850</v>
      </c>
      <c r="C2" s="79"/>
    </row>
    <row r="3" spans="1:3" ht="12.75">
      <c r="A3" t="s">
        <v>157</v>
      </c>
      <c r="B3" s="10">
        <v>0.394</v>
      </c>
      <c r="C3" s="79"/>
    </row>
    <row r="4" spans="1:3" ht="12.75">
      <c r="A4" t="s">
        <v>27</v>
      </c>
      <c r="B4" s="27">
        <f>B2*B3</f>
        <v>334.90000000000003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18.5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28.24</v>
      </c>
      <c r="C11" s="79"/>
    </row>
    <row r="12" spans="1:3" ht="12.75">
      <c r="A12" s="1" t="s">
        <v>11</v>
      </c>
      <c r="B12" s="11">
        <v>20.5</v>
      </c>
      <c r="C12" s="79"/>
    </row>
    <row r="13" spans="1:3" ht="12.75">
      <c r="A13" s="1" t="s">
        <v>13</v>
      </c>
      <c r="B13" s="11">
        <v>15.23</v>
      </c>
      <c r="C13" s="79"/>
    </row>
    <row r="14" spans="1:3" ht="12.75">
      <c r="A14" s="1" t="s">
        <v>14</v>
      </c>
      <c r="B14" s="11">
        <v>16.44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2.83</v>
      </c>
      <c r="C17" s="79"/>
    </row>
    <row r="18" spans="1:3" ht="12.75">
      <c r="A18" t="s">
        <v>2</v>
      </c>
      <c r="B18" s="2">
        <f>SUM(B7:B17)</f>
        <v>125.74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6.62</v>
      </c>
      <c r="C21" s="79"/>
    </row>
    <row r="22" spans="1:3" ht="12.75">
      <c r="A22" s="1" t="s">
        <v>19</v>
      </c>
      <c r="B22" s="7">
        <v>19.5</v>
      </c>
      <c r="C22" s="79"/>
    </row>
    <row r="23" spans="1:3" ht="12.75">
      <c r="A23" s="1" t="s">
        <v>20</v>
      </c>
      <c r="B23" s="7">
        <v>11.57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75.39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201.13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133.77000000000004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0.14792941176470586</v>
      </c>
      <c r="C32" s="79"/>
    </row>
    <row r="33" spans="1:3" ht="12.75">
      <c r="A33" t="s">
        <v>23</v>
      </c>
      <c r="B33" s="13">
        <f>B25/B2</f>
        <v>0.08869411764705883</v>
      </c>
      <c r="C33" s="79"/>
    </row>
    <row r="34" spans="1:3" ht="12.75">
      <c r="A34" t="s">
        <v>26</v>
      </c>
      <c r="B34" s="13">
        <f>B27/B2</f>
        <v>0.2366235294117647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84</v>
      </c>
      <c r="B1" s="22" t="s">
        <v>0</v>
      </c>
      <c r="C1" s="82" t="s">
        <v>30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157</v>
      </c>
      <c r="B3" s="10">
        <v>0.29</v>
      </c>
      <c r="C3" s="79"/>
    </row>
    <row r="4" spans="1:3" ht="12.75">
      <c r="A4" t="s">
        <v>27</v>
      </c>
      <c r="B4" s="2">
        <f>B2*B3</f>
        <v>304.5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18</v>
      </c>
      <c r="C9" s="79" t="s">
        <v>165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25.22</v>
      </c>
      <c r="C11" s="79"/>
    </row>
    <row r="12" spans="1:3" ht="12.75">
      <c r="A12" s="1" t="s">
        <v>11</v>
      </c>
      <c r="B12" s="11">
        <v>13.2</v>
      </c>
      <c r="C12" s="79"/>
    </row>
    <row r="13" spans="1:3" ht="12.75">
      <c r="A13" s="1" t="s">
        <v>13</v>
      </c>
      <c r="B13" s="11">
        <v>13.55</v>
      </c>
      <c r="C13" s="79"/>
    </row>
    <row r="14" spans="1:3" ht="12.75">
      <c r="A14" s="1" t="s">
        <v>14</v>
      </c>
      <c r="B14" s="11">
        <v>15.18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2.83</v>
      </c>
      <c r="C17" s="79"/>
    </row>
    <row r="18" spans="1:3" ht="12.75">
      <c r="A18" t="s">
        <v>2</v>
      </c>
      <c r="B18" s="2">
        <f>SUM(B7:B17)</f>
        <v>125.98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</v>
      </c>
      <c r="C21" s="79"/>
    </row>
    <row r="22" spans="1:3" ht="12.75">
      <c r="A22" s="1" t="s">
        <v>19</v>
      </c>
      <c r="B22" s="7">
        <v>17.59</v>
      </c>
      <c r="C22" s="79"/>
    </row>
    <row r="23" spans="1:3" ht="12.75">
      <c r="A23" s="1" t="s">
        <v>20</v>
      </c>
      <c r="B23" s="7">
        <v>9.79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71.28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197.26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107.24000000000001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0.11998095238095238</v>
      </c>
      <c r="C32" s="79"/>
    </row>
    <row r="33" spans="1:3" ht="12.75">
      <c r="A33" t="s">
        <v>23</v>
      </c>
      <c r="B33" s="13">
        <f>B25/B2</f>
        <v>0.06788571428571429</v>
      </c>
      <c r="C33" s="79"/>
    </row>
    <row r="34" spans="1:3" ht="12.75">
      <c r="A34" t="s">
        <v>26</v>
      </c>
      <c r="B34" s="13">
        <f>B27/B2</f>
        <v>0.18786666666666665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2" t="s">
        <v>30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157</v>
      </c>
      <c r="B3" s="10">
        <v>0.289</v>
      </c>
      <c r="C3" s="79"/>
    </row>
    <row r="4" spans="1:3" ht="12.75">
      <c r="A4" t="s">
        <v>27</v>
      </c>
      <c r="B4" s="2">
        <f>B2*B3</f>
        <v>245.64999999999998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33.5</v>
      </c>
      <c r="C7" s="79"/>
    </row>
    <row r="8" spans="1:3" ht="12.75">
      <c r="A8" s="1" t="s">
        <v>9</v>
      </c>
      <c r="B8" s="11">
        <v>16.5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13.78</v>
      </c>
      <c r="C11" s="79"/>
    </row>
    <row r="12" spans="1:3" ht="12.75">
      <c r="A12" s="1" t="s">
        <v>11</v>
      </c>
      <c r="B12" s="11">
        <v>16.7</v>
      </c>
      <c r="C12" s="79"/>
    </row>
    <row r="13" spans="1:3" ht="12.75">
      <c r="A13" s="1" t="s">
        <v>13</v>
      </c>
      <c r="B13" s="11">
        <v>14.63</v>
      </c>
      <c r="C13" s="79"/>
    </row>
    <row r="14" spans="1:3" ht="12.75">
      <c r="A14" s="1" t="s">
        <v>14</v>
      </c>
      <c r="B14" s="11">
        <v>15.78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2.59</v>
      </c>
      <c r="C17" s="79"/>
    </row>
    <row r="18" spans="1:3" ht="12.75">
      <c r="A18" t="s">
        <v>2</v>
      </c>
      <c r="B18" s="2">
        <f>SUM(B7:B17)</f>
        <v>114.98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6.44</v>
      </c>
      <c r="C21" s="79"/>
    </row>
    <row r="22" spans="1:3" ht="12.75">
      <c r="A22" s="1" t="s">
        <v>19</v>
      </c>
      <c r="B22" s="7">
        <v>18.92</v>
      </c>
      <c r="C22" s="79"/>
    </row>
    <row r="23" spans="1:3" ht="12.75">
      <c r="A23" s="1" t="s">
        <v>20</v>
      </c>
      <c r="B23" s="7">
        <v>10.87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73.93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188.91000000000003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56.73999999999995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0.13527058823529411</v>
      </c>
      <c r="C32" s="79"/>
    </row>
    <row r="33" spans="1:3" ht="12.75">
      <c r="A33" t="s">
        <v>23</v>
      </c>
      <c r="B33" s="13">
        <f>B25/B2</f>
        <v>0.08697647058823531</v>
      </c>
      <c r="C33" s="79"/>
    </row>
    <row r="34" spans="1:3" ht="12.75">
      <c r="A34" t="s">
        <v>26</v>
      </c>
      <c r="B34" s="13">
        <f>B27/B2</f>
        <v>0.22224705882352944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157</v>
      </c>
      <c r="B3" s="10">
        <v>0.185</v>
      </c>
      <c r="C3" s="79"/>
    </row>
    <row r="4" spans="1:3" ht="12.75">
      <c r="A4" t="s">
        <v>27</v>
      </c>
      <c r="B4" s="2">
        <f>B2*B3</f>
        <v>259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21.26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15.09</v>
      </c>
      <c r="C13" s="79"/>
    </row>
    <row r="14" spans="1:3" ht="12.75">
      <c r="A14" s="1" t="s">
        <v>14</v>
      </c>
      <c r="B14" s="11">
        <v>15.95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1.88</v>
      </c>
      <c r="C17" s="79"/>
    </row>
    <row r="18" spans="1:3" ht="12.75">
      <c r="A18" t="s">
        <v>2</v>
      </c>
      <c r="B18" s="2">
        <f>SUM(B7:B17)</f>
        <v>83.43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6.58</v>
      </c>
      <c r="C21" s="79"/>
    </row>
    <row r="22" spans="1:3" ht="12.75">
      <c r="A22" s="1" t="s">
        <v>19</v>
      </c>
      <c r="B22" s="7">
        <v>19.25</v>
      </c>
      <c r="C22" s="79"/>
    </row>
    <row r="23" spans="1:3" ht="12.75">
      <c r="A23" s="1" t="s">
        <v>20</v>
      </c>
      <c r="B23" s="7">
        <v>11.03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74.56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157.99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101.00999999999999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0.05959285714285715</v>
      </c>
      <c r="C32" s="79"/>
    </row>
    <row r="33" spans="1:3" ht="12.75">
      <c r="A33" t="s">
        <v>23</v>
      </c>
      <c r="B33" s="13">
        <f>B25/B2</f>
        <v>0.05325714285714286</v>
      </c>
      <c r="C33" s="79"/>
    </row>
    <row r="34" spans="1:3" ht="12.75">
      <c r="A34" t="s">
        <v>26</v>
      </c>
      <c r="B34" s="13">
        <f>B27/B2</f>
        <v>0.11285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153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157</v>
      </c>
      <c r="B3" s="25">
        <v>0.32</v>
      </c>
      <c r="C3" s="79"/>
    </row>
    <row r="4" spans="1:3" ht="12.75">
      <c r="A4" t="s">
        <v>27</v>
      </c>
      <c r="B4" s="2">
        <f>B2*B3</f>
        <v>448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72</v>
      </c>
      <c r="C7" s="79" t="s">
        <v>149</v>
      </c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36</v>
      </c>
      <c r="C9" s="81" t="s">
        <v>154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8.61</v>
      </c>
      <c r="C11" s="79"/>
    </row>
    <row r="12" spans="1:3" ht="12.75">
      <c r="A12" s="1" t="s">
        <v>11</v>
      </c>
      <c r="B12" s="11">
        <v>17.9</v>
      </c>
      <c r="C12" s="79"/>
    </row>
    <row r="13" spans="1:3" ht="12.75">
      <c r="A13" s="1" t="s">
        <v>13</v>
      </c>
      <c r="B13" s="11">
        <v>18.46</v>
      </c>
      <c r="C13" s="79"/>
    </row>
    <row r="14" spans="1:3" ht="12.75">
      <c r="A14" s="1" t="s">
        <v>14</v>
      </c>
      <c r="B14" s="11">
        <v>20.71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4.99</v>
      </c>
      <c r="C17" s="79"/>
    </row>
    <row r="18" spans="1:3" ht="12.75">
      <c r="A18" t="s">
        <v>2</v>
      </c>
      <c r="B18" s="2">
        <f>SUM(B7:B17)</f>
        <v>221.92000000000004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7.32</v>
      </c>
      <c r="C21" s="79"/>
    </row>
    <row r="22" spans="1:3" ht="12.75">
      <c r="A22" s="1" t="s">
        <v>19</v>
      </c>
      <c r="B22" s="7">
        <v>25.05</v>
      </c>
      <c r="C22" s="79"/>
    </row>
    <row r="23" spans="1:3" ht="12.75">
      <c r="A23" s="1" t="s">
        <v>20</v>
      </c>
      <c r="B23" s="7">
        <v>13.65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83.72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305.64000000000004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142.35999999999996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0.15851428571428575</v>
      </c>
      <c r="C32" s="79"/>
    </row>
    <row r="33" spans="1:3" ht="12.75">
      <c r="A33" t="s">
        <v>23</v>
      </c>
      <c r="B33" s="13">
        <f>B25/B2</f>
        <v>0.0598</v>
      </c>
      <c r="C33" s="79"/>
    </row>
    <row r="34" spans="1:3" ht="12.75">
      <c r="A34" t="s">
        <v>26</v>
      </c>
      <c r="B34" s="13">
        <f>B27/B2</f>
        <v>0.21831428571428574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2" t="s">
        <v>30</v>
      </c>
    </row>
    <row r="2" spans="1:3" ht="12.75">
      <c r="A2" t="s">
        <v>28</v>
      </c>
      <c r="B2" s="9">
        <v>39</v>
      </c>
      <c r="C2" s="79"/>
    </row>
    <row r="3" spans="1:3" ht="12.75">
      <c r="A3" t="s">
        <v>157</v>
      </c>
      <c r="B3" s="12">
        <v>7.86</v>
      </c>
      <c r="C3" s="79"/>
    </row>
    <row r="4" spans="1:3" ht="12.75">
      <c r="A4" t="s">
        <v>27</v>
      </c>
      <c r="B4" s="2">
        <f>B2*B3</f>
        <v>306.54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11.25</v>
      </c>
      <c r="C7" s="79"/>
    </row>
    <row r="8" spans="1:3" ht="12.75">
      <c r="A8" s="1" t="s">
        <v>9</v>
      </c>
      <c r="B8" s="11">
        <v>20.8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62.63</v>
      </c>
      <c r="C11" s="79"/>
    </row>
    <row r="12" spans="1:3" ht="12.75">
      <c r="A12" s="1" t="s">
        <v>11</v>
      </c>
      <c r="B12" s="11">
        <v>16.8</v>
      </c>
      <c r="C12" s="79"/>
    </row>
    <row r="13" spans="1:3" ht="12.75">
      <c r="A13" s="1" t="s">
        <v>13</v>
      </c>
      <c r="B13" s="11">
        <v>13.41</v>
      </c>
      <c r="C13" s="79"/>
    </row>
    <row r="14" spans="1:3" ht="12.75">
      <c r="A14" s="1" t="s">
        <v>14</v>
      </c>
      <c r="B14" s="11">
        <v>14.68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3.58</v>
      </c>
      <c r="C17" s="79"/>
    </row>
    <row r="18" spans="1:3" ht="12.75">
      <c r="A18" t="s">
        <v>2</v>
      </c>
      <c r="B18" s="2">
        <f>SUM(B7:B17)</f>
        <v>159.15000000000003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6.16</v>
      </c>
      <c r="C21" s="79"/>
    </row>
    <row r="22" spans="1:3" ht="12.75">
      <c r="A22" s="1" t="s">
        <v>19</v>
      </c>
      <c r="B22" s="7">
        <v>17.15</v>
      </c>
      <c r="C22" s="79"/>
    </row>
    <row r="23" spans="1:3" ht="12.75">
      <c r="A23" s="1" t="s">
        <v>20</v>
      </c>
      <c r="B23" s="7">
        <v>9.27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70.28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229.43000000000004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77.10999999999999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4.080769230769231</v>
      </c>
      <c r="C32" s="79"/>
    </row>
    <row r="33" spans="1:3" ht="12.75">
      <c r="A33" t="s">
        <v>23</v>
      </c>
      <c r="B33" s="2">
        <f>B25/B2</f>
        <v>1.8020512820512822</v>
      </c>
      <c r="C33" s="79"/>
    </row>
    <row r="34" spans="1:3" ht="12.75">
      <c r="A34" t="s">
        <v>26</v>
      </c>
      <c r="B34" s="2">
        <f>B27/B2</f>
        <v>5.882820512820514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156</v>
      </c>
      <c r="C1" s="52" t="s">
        <v>65</v>
      </c>
      <c r="D1" s="52" t="s">
        <v>125</v>
      </c>
      <c r="E1" s="53" t="s">
        <v>73</v>
      </c>
      <c r="F1" s="52" t="s">
        <v>77</v>
      </c>
      <c r="G1" s="52" t="s">
        <v>78</v>
      </c>
      <c r="H1" s="54" t="s">
        <v>68</v>
      </c>
    </row>
    <row r="2" spans="1:8" ht="12.75">
      <c r="A2" s="55" t="s">
        <v>63</v>
      </c>
      <c r="B2" s="15" t="s">
        <v>64</v>
      </c>
      <c r="C2" s="15" t="s">
        <v>66</v>
      </c>
      <c r="D2" s="46" t="s">
        <v>126</v>
      </c>
      <c r="E2" s="50" t="s">
        <v>74</v>
      </c>
      <c r="F2" s="15" t="s">
        <v>74</v>
      </c>
      <c r="G2" s="15" t="s">
        <v>74</v>
      </c>
      <c r="H2" s="56" t="s">
        <v>67</v>
      </c>
    </row>
    <row r="3" spans="1:8" ht="12.75">
      <c r="A3" s="57" t="s">
        <v>49</v>
      </c>
      <c r="B3" s="47">
        <f>HRSW!B4</f>
        <v>241.92000000000002</v>
      </c>
      <c r="C3" s="47">
        <f>HRSW!B18</f>
        <v>137.73</v>
      </c>
      <c r="D3" s="16">
        <f>B3-C3</f>
        <v>104.19000000000003</v>
      </c>
      <c r="E3" s="18">
        <v>800</v>
      </c>
      <c r="F3" s="19">
        <f aca="true" t="shared" si="0" ref="F3:F20">B3*E3</f>
        <v>193536</v>
      </c>
      <c r="G3" s="19">
        <f aca="true" t="shared" si="1" ref="G3:G20">E3*C3</f>
        <v>110183.99999999999</v>
      </c>
      <c r="H3" s="34">
        <f>F3-G3</f>
        <v>83352.00000000001</v>
      </c>
    </row>
    <row r="4" spans="1:8" ht="12.75">
      <c r="A4" s="57" t="s">
        <v>50</v>
      </c>
      <c r="B4" s="47">
        <f>Durum!B4</f>
        <v>268.2</v>
      </c>
      <c r="C4" s="47">
        <f>Durum!B18</f>
        <v>145.11999999999998</v>
      </c>
      <c r="D4" s="16">
        <f aca="true" t="shared" si="2" ref="D4:D20">B4-C4</f>
        <v>123.08000000000001</v>
      </c>
      <c r="E4" s="18">
        <v>800</v>
      </c>
      <c r="F4" s="19">
        <f t="shared" si="0"/>
        <v>214560</v>
      </c>
      <c r="G4" s="19">
        <f t="shared" si="1"/>
        <v>116095.99999999999</v>
      </c>
      <c r="H4" s="34">
        <f aca="true" t="shared" si="3" ref="H4:H19">F4-G4</f>
        <v>98464.00000000001</v>
      </c>
    </row>
    <row r="5" spans="1:8" ht="12.75">
      <c r="A5" s="57" t="s">
        <v>51</v>
      </c>
      <c r="B5" s="47">
        <f>Barley!B4</f>
        <v>311.41999999999996</v>
      </c>
      <c r="C5" s="47">
        <f>Barley!B18</f>
        <v>137.86999999999998</v>
      </c>
      <c r="D5" s="16">
        <f t="shared" si="2"/>
        <v>173.54999999999998</v>
      </c>
      <c r="E5" s="18">
        <v>200</v>
      </c>
      <c r="F5" s="19">
        <f t="shared" si="0"/>
        <v>62283.99999999999</v>
      </c>
      <c r="G5" s="19">
        <f t="shared" si="1"/>
        <v>27573.999999999996</v>
      </c>
      <c r="H5" s="34">
        <f t="shared" si="3"/>
        <v>34710</v>
      </c>
    </row>
    <row r="6" spans="1:8" ht="12.75">
      <c r="A6" s="57" t="s">
        <v>25</v>
      </c>
      <c r="B6" s="47">
        <f>Corn!B4</f>
        <v>439.5</v>
      </c>
      <c r="C6" s="47">
        <f>Corn!B18</f>
        <v>233.35</v>
      </c>
      <c r="D6" s="16">
        <f t="shared" si="2"/>
        <v>206.15</v>
      </c>
      <c r="E6" s="18">
        <v>200</v>
      </c>
      <c r="F6" s="19">
        <f t="shared" si="0"/>
        <v>87900</v>
      </c>
      <c r="G6" s="19">
        <f t="shared" si="1"/>
        <v>46670</v>
      </c>
      <c r="H6" s="34">
        <f t="shared" si="3"/>
        <v>41230</v>
      </c>
    </row>
    <row r="7" spans="1:8" ht="12.75">
      <c r="A7" s="57" t="s">
        <v>52</v>
      </c>
      <c r="B7" s="47">
        <f>Oil_SF!B4</f>
        <v>312.84</v>
      </c>
      <c r="C7" s="47">
        <f>Oil_SF!B18</f>
        <v>176.95999999999998</v>
      </c>
      <c r="D7" s="16">
        <f t="shared" si="2"/>
        <v>135.88</v>
      </c>
      <c r="E7" s="18">
        <v>400</v>
      </c>
      <c r="F7" s="19">
        <f t="shared" si="0"/>
        <v>125135.99999999999</v>
      </c>
      <c r="G7" s="19">
        <f t="shared" si="1"/>
        <v>70783.99999999999</v>
      </c>
      <c r="H7" s="34">
        <f t="shared" si="3"/>
        <v>54352</v>
      </c>
    </row>
    <row r="8" spans="1:8" ht="12.75">
      <c r="A8" s="58" t="s">
        <v>87</v>
      </c>
      <c r="B8" s="47">
        <f>Conf_SF!B4</f>
        <v>373.2</v>
      </c>
      <c r="C8" s="47">
        <f>Conf_SF!B18</f>
        <v>211.72</v>
      </c>
      <c r="D8" s="16">
        <f t="shared" si="2"/>
        <v>161.48</v>
      </c>
      <c r="E8" s="18">
        <v>0</v>
      </c>
      <c r="F8" s="19">
        <f t="shared" si="0"/>
        <v>0</v>
      </c>
      <c r="G8" s="19">
        <f t="shared" si="1"/>
        <v>0</v>
      </c>
      <c r="H8" s="34">
        <f>F8-G8</f>
        <v>0</v>
      </c>
    </row>
    <row r="9" spans="1:8" ht="12.75">
      <c r="A9" s="57" t="s">
        <v>53</v>
      </c>
      <c r="B9" s="47">
        <f>Canola!B4</f>
        <v>300</v>
      </c>
      <c r="C9" s="47">
        <f>Canola!B18</f>
        <v>179.97</v>
      </c>
      <c r="D9" s="16">
        <f t="shared" si="2"/>
        <v>120.03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54</v>
      </c>
      <c r="B10" s="47">
        <f>Flax!B4</f>
        <v>234.54</v>
      </c>
      <c r="C10" s="47">
        <f>Flax!B18</f>
        <v>106.97999999999999</v>
      </c>
      <c r="D10" s="16">
        <f t="shared" si="2"/>
        <v>127.56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57</v>
      </c>
      <c r="B11" s="47">
        <f>Peas!B4</f>
        <v>255.6</v>
      </c>
      <c r="C11" s="47">
        <f>Peas!B18</f>
        <v>135.76000000000002</v>
      </c>
      <c r="D11" s="16">
        <f t="shared" si="2"/>
        <v>119.83999999999997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58</v>
      </c>
      <c r="B12" s="47">
        <f>Oats!B4</f>
        <v>171.35999999999999</v>
      </c>
      <c r="C12" s="47">
        <f>Oats!B18</f>
        <v>112.66</v>
      </c>
      <c r="D12" s="16">
        <f t="shared" si="2"/>
        <v>58.69999999999999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59</v>
      </c>
      <c r="B13" s="47">
        <f>Lentil!B4</f>
        <v>254</v>
      </c>
      <c r="C13" s="47">
        <f>Lentil!B18</f>
        <v>126.32999999999998</v>
      </c>
      <c r="D13" s="16">
        <f t="shared" si="2"/>
        <v>127.67000000000002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55</v>
      </c>
      <c r="B14" s="47">
        <f>Mustard!B4</f>
        <v>334.90000000000003</v>
      </c>
      <c r="C14" s="47">
        <f>Mustard!B18</f>
        <v>125.74</v>
      </c>
      <c r="D14" s="16">
        <f t="shared" si="2"/>
        <v>209.16000000000003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85</v>
      </c>
      <c r="B15" s="47">
        <f>Saffl!B4</f>
        <v>304.5</v>
      </c>
      <c r="C15" s="47">
        <f>Saffl!B18</f>
        <v>125.98</v>
      </c>
      <c r="D15" s="16">
        <f t="shared" si="2"/>
        <v>178.51999999999998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56</v>
      </c>
      <c r="B16" s="47">
        <f>Buckwht!B4</f>
        <v>245.64999999999998</v>
      </c>
      <c r="C16" s="47">
        <f>Buckwht!B18</f>
        <v>114.98</v>
      </c>
      <c r="D16" s="16">
        <f t="shared" si="2"/>
        <v>130.66999999999996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60</v>
      </c>
      <c r="B17" s="47">
        <f>Millet!B4</f>
        <v>259</v>
      </c>
      <c r="C17" s="47">
        <f>Millet!B18</f>
        <v>83.43</v>
      </c>
      <c r="D17" s="16">
        <f t="shared" si="2"/>
        <v>175.57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61</v>
      </c>
      <c r="B18" s="47">
        <f>HRWW!B4</f>
        <v>306.54</v>
      </c>
      <c r="C18" s="47">
        <f>HRWW!B18</f>
        <v>159.15000000000003</v>
      </c>
      <c r="D18" s="16">
        <f t="shared" si="2"/>
        <v>147.39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62</v>
      </c>
      <c r="B19" s="47">
        <f>Rye!B4</f>
        <v>243.35999999999999</v>
      </c>
      <c r="C19" s="47">
        <f>Rye!B18</f>
        <v>118.58</v>
      </c>
      <c r="D19" s="16">
        <f t="shared" si="2"/>
        <v>124.77999999999999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139</v>
      </c>
      <c r="B20" s="47">
        <f>Chickpea!B4</f>
        <v>448</v>
      </c>
      <c r="C20" s="47">
        <f>Chickpea!B18</f>
        <v>221.92000000000004</v>
      </c>
      <c r="D20" s="16">
        <f t="shared" si="2"/>
        <v>226.07999999999996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79</v>
      </c>
      <c r="B21" s="14"/>
      <c r="C21" s="26"/>
      <c r="D21" s="26"/>
      <c r="E21" s="20">
        <f>SUM(E3:E20)</f>
        <v>2400</v>
      </c>
      <c r="F21" s="20">
        <f>SUM(F3:F20)</f>
        <v>683416</v>
      </c>
      <c r="G21" s="20">
        <f>SUM(G3:G20)</f>
        <v>371308</v>
      </c>
      <c r="H21" s="38">
        <f>SUM(H3:H20)</f>
        <v>312108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90" t="s">
        <v>48</v>
      </c>
      <c r="D23" s="90"/>
      <c r="E23" s="90"/>
      <c r="F23" s="3"/>
      <c r="G23" s="3"/>
      <c r="H23" s="3"/>
    </row>
    <row r="24" spans="1:8" ht="12.75">
      <c r="A24" s="59" t="s">
        <v>75</v>
      </c>
      <c r="B24" s="60"/>
      <c r="C24" s="60"/>
      <c r="D24" s="61"/>
      <c r="E24" s="60" t="s">
        <v>76</v>
      </c>
      <c r="F24" s="60"/>
      <c r="G24" s="60"/>
      <c r="H24" s="62"/>
    </row>
    <row r="25" spans="1:8" ht="12.75">
      <c r="A25" s="57" t="s">
        <v>27</v>
      </c>
      <c r="B25" s="4"/>
      <c r="C25" s="19">
        <f>F21</f>
        <v>683416</v>
      </c>
      <c r="D25" s="4"/>
      <c r="E25" s="4" t="s">
        <v>70</v>
      </c>
      <c r="F25" s="4"/>
      <c r="G25" s="63">
        <f>G21</f>
        <v>371308</v>
      </c>
      <c r="H25" s="64"/>
    </row>
    <row r="26" spans="1:8" ht="12.75">
      <c r="A26" s="91" t="s">
        <v>80</v>
      </c>
      <c r="B26" s="92"/>
      <c r="C26" s="70">
        <v>0</v>
      </c>
      <c r="D26" s="71" t="s">
        <v>72</v>
      </c>
      <c r="E26" s="92" t="s">
        <v>127</v>
      </c>
      <c r="F26" s="92"/>
      <c r="G26" s="70">
        <v>45800</v>
      </c>
      <c r="H26" s="72" t="s">
        <v>72</v>
      </c>
    </row>
    <row r="27" spans="1:11" ht="12.75">
      <c r="A27" s="88"/>
      <c r="B27" s="89"/>
      <c r="C27" s="70">
        <v>0</v>
      </c>
      <c r="D27" s="4"/>
      <c r="E27" s="92" t="s">
        <v>69</v>
      </c>
      <c r="F27" s="92"/>
      <c r="G27" s="70">
        <v>90480</v>
      </c>
      <c r="H27" s="66"/>
      <c r="K27" s="73"/>
    </row>
    <row r="28" spans="1:8" ht="12.75">
      <c r="A28" s="88"/>
      <c r="B28" s="89"/>
      <c r="C28" s="70">
        <v>0</v>
      </c>
      <c r="D28" s="4"/>
      <c r="E28" s="92" t="s">
        <v>128</v>
      </c>
      <c r="F28" s="92"/>
      <c r="G28" s="70">
        <v>10</v>
      </c>
      <c r="H28" s="66"/>
    </row>
    <row r="29" spans="1:8" ht="12.75">
      <c r="A29" s="88"/>
      <c r="B29" s="89"/>
      <c r="C29" s="70">
        <v>0</v>
      </c>
      <c r="D29" s="4"/>
      <c r="E29" s="92" t="s">
        <v>71</v>
      </c>
      <c r="F29" s="92"/>
      <c r="G29" s="70">
        <v>0</v>
      </c>
      <c r="H29" s="66"/>
    </row>
    <row r="30" spans="1:8" ht="12.75">
      <c r="A30" s="88"/>
      <c r="B30" s="89"/>
      <c r="C30" s="70">
        <v>0</v>
      </c>
      <c r="D30" s="4"/>
      <c r="E30" s="89"/>
      <c r="F30" s="89"/>
      <c r="G30" s="70">
        <v>0</v>
      </c>
      <c r="H30" s="66"/>
    </row>
    <row r="31" spans="1:8" ht="12.75">
      <c r="A31" s="88"/>
      <c r="B31" s="89"/>
      <c r="C31" s="70">
        <v>0</v>
      </c>
      <c r="D31" s="4"/>
      <c r="E31" s="89"/>
      <c r="F31" s="89"/>
      <c r="G31" s="70">
        <v>0</v>
      </c>
      <c r="H31" s="66"/>
    </row>
    <row r="32" spans="1:8" ht="12.75">
      <c r="A32" s="88" t="s">
        <v>82</v>
      </c>
      <c r="B32" s="89"/>
      <c r="C32" s="74">
        <v>0</v>
      </c>
      <c r="D32" s="65"/>
      <c r="E32" s="89" t="s">
        <v>81</v>
      </c>
      <c r="F32" s="89"/>
      <c r="G32" s="74">
        <v>13000</v>
      </c>
      <c r="H32" s="66"/>
    </row>
    <row r="33" spans="1:8" ht="12.75">
      <c r="A33" s="57" t="s">
        <v>68</v>
      </c>
      <c r="B33" s="4"/>
      <c r="C33" s="19">
        <f>SUM(C25:C32)</f>
        <v>683416</v>
      </c>
      <c r="D33" s="4"/>
      <c r="E33" s="4" t="s">
        <v>68</v>
      </c>
      <c r="F33" s="4"/>
      <c r="G33" s="32">
        <f>SUM(G25:G32)</f>
        <v>520598</v>
      </c>
      <c r="H33" s="64"/>
    </row>
    <row r="34" spans="1:8" ht="12.75">
      <c r="A34" s="67" t="s">
        <v>129</v>
      </c>
      <c r="B34" s="3"/>
      <c r="C34" s="3"/>
      <c r="D34" s="3"/>
      <c r="E34" s="3"/>
      <c r="F34" s="3"/>
      <c r="G34" s="75">
        <f>C33-G33</f>
        <v>162818</v>
      </c>
      <c r="H34" s="68"/>
    </row>
    <row r="35" ht="12.75">
      <c r="G35" s="6"/>
    </row>
    <row r="36" spans="1:8" ht="12.75">
      <c r="A36" s="78" t="s">
        <v>150</v>
      </c>
      <c r="B36" s="93"/>
      <c r="C36" s="93"/>
      <c r="D36" s="93"/>
      <c r="E36" s="93"/>
      <c r="F36" s="76" t="s">
        <v>140</v>
      </c>
      <c r="G36" s="94"/>
      <c r="H36" s="94"/>
    </row>
    <row r="37" spans="3:6" ht="12.75">
      <c r="C37" s="77"/>
      <c r="D37" s="77"/>
      <c r="E37" s="77"/>
      <c r="F37" s="77"/>
    </row>
    <row r="38" spans="1:12" ht="12.75">
      <c r="A38" t="s">
        <v>30</v>
      </c>
      <c r="B38" s="95" t="s">
        <v>141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40" ht="12.75">
      <c r="A40" t="s">
        <v>130</v>
      </c>
    </row>
    <row r="41" spans="1:12" ht="12.75">
      <c r="A41" s="29" t="s">
        <v>88</v>
      </c>
      <c r="B41" s="30" t="s">
        <v>89</v>
      </c>
      <c r="C41" s="30" t="s">
        <v>90</v>
      </c>
      <c r="D41" s="30" t="s">
        <v>91</v>
      </c>
      <c r="E41" s="30" t="s">
        <v>92</v>
      </c>
      <c r="F41" s="30" t="s">
        <v>93</v>
      </c>
      <c r="G41" s="30" t="s">
        <v>94</v>
      </c>
      <c r="H41" s="30" t="s">
        <v>95</v>
      </c>
      <c r="I41" s="30" t="s">
        <v>96</v>
      </c>
      <c r="J41" s="30" t="s">
        <v>97</v>
      </c>
      <c r="K41" s="30" t="s">
        <v>98</v>
      </c>
      <c r="L41" s="31" t="s">
        <v>99</v>
      </c>
    </row>
    <row r="42" spans="1:12" ht="12.75">
      <c r="A42" s="57" t="s">
        <v>49</v>
      </c>
      <c r="B42" s="32">
        <f>$E3*HRSW!$B7</f>
        <v>13200</v>
      </c>
      <c r="C42" s="32">
        <f>$E3*HRSW!$B8</f>
        <v>18800</v>
      </c>
      <c r="D42" s="32">
        <f>$E3*HRSW!$B9</f>
        <v>4400</v>
      </c>
      <c r="E42" s="32">
        <f>$E3*HRSW!$B10</f>
        <v>0</v>
      </c>
      <c r="F42" s="32">
        <f>$E3*HRSW!$B11</f>
        <v>31127.999999999996</v>
      </c>
      <c r="G42" s="32">
        <f>$E3*HRSW!$B12</f>
        <v>12560</v>
      </c>
      <c r="H42" s="32">
        <f>$E3*HRSW!$B13</f>
        <v>10464</v>
      </c>
      <c r="I42" s="32">
        <f>$E3*HRSW!$B14</f>
        <v>11552</v>
      </c>
      <c r="J42" s="32">
        <f>$E3*HRSW!$B15</f>
        <v>0</v>
      </c>
      <c r="K42" s="32">
        <f>$E3*HRSW!$B16</f>
        <v>5600</v>
      </c>
      <c r="L42" s="33">
        <f>$E3*HRSW!$B17</f>
        <v>2480</v>
      </c>
    </row>
    <row r="43" spans="1:12" ht="12.75">
      <c r="A43" s="57" t="s">
        <v>50</v>
      </c>
      <c r="B43" s="19">
        <f>$E4*Durum!$B7</f>
        <v>14704</v>
      </c>
      <c r="C43" s="19">
        <f>$E4*Durum!$B8</f>
        <v>18800</v>
      </c>
      <c r="D43" s="19">
        <f>$E4*Durum!$B9</f>
        <v>4400</v>
      </c>
      <c r="E43" s="19">
        <f>$E4*Durum!$B10</f>
        <v>0</v>
      </c>
      <c r="F43" s="19">
        <f>$E4*Durum!$B11</f>
        <v>34576</v>
      </c>
      <c r="G43" s="19">
        <f>$E4*Durum!$B12</f>
        <v>13280.000000000002</v>
      </c>
      <c r="H43" s="19">
        <f>$E4*Durum!$B13</f>
        <v>10544</v>
      </c>
      <c r="I43" s="19">
        <f>$E4*Durum!$B14</f>
        <v>11584</v>
      </c>
      <c r="J43" s="19">
        <f>$E4*Durum!$B15</f>
        <v>0</v>
      </c>
      <c r="K43" s="19">
        <f>$E4*Durum!$B16</f>
        <v>5600</v>
      </c>
      <c r="L43" s="34">
        <f>$E4*Durum!$B17</f>
        <v>2608</v>
      </c>
    </row>
    <row r="44" spans="1:12" ht="12.75">
      <c r="A44" s="57" t="s">
        <v>51</v>
      </c>
      <c r="B44" s="19">
        <f>$E5*Barley!$B7</f>
        <v>2750</v>
      </c>
      <c r="C44" s="19">
        <f>$E5*Barley!$B8</f>
        <v>4400</v>
      </c>
      <c r="D44" s="19">
        <f>$E5*Barley!$B9</f>
        <v>1100</v>
      </c>
      <c r="E44" s="19">
        <f>$E5*Barley!$B10</f>
        <v>0</v>
      </c>
      <c r="F44" s="19">
        <f>$E5*Barley!$B11</f>
        <v>7886</v>
      </c>
      <c r="G44" s="19">
        <f>$E5*Barley!$B12</f>
        <v>2960</v>
      </c>
      <c r="H44" s="19">
        <f>$E5*Barley!$B13</f>
        <v>3198</v>
      </c>
      <c r="I44" s="19">
        <f>$E5*Barley!$B14</f>
        <v>3260</v>
      </c>
      <c r="J44" s="19">
        <f>$E5*Barley!$B15</f>
        <v>0</v>
      </c>
      <c r="K44" s="19">
        <f>$E5*Barley!$B16</f>
        <v>1400</v>
      </c>
      <c r="L44" s="34">
        <f>$E5*Barley!$B17</f>
        <v>620</v>
      </c>
    </row>
    <row r="45" spans="1:12" ht="12.75">
      <c r="A45" s="57" t="s">
        <v>25</v>
      </c>
      <c r="B45" s="19">
        <f>$E6*Corn!$B7</f>
        <v>11360</v>
      </c>
      <c r="C45" s="19">
        <f>$E6*Corn!$B8</f>
        <v>3500</v>
      </c>
      <c r="D45" s="19">
        <f>$E6*Corn!$B9</f>
        <v>0</v>
      </c>
      <c r="E45" s="19">
        <f>$E6*Corn!$B10</f>
        <v>0</v>
      </c>
      <c r="F45" s="19">
        <f>$E6*Corn!$B11</f>
        <v>11916</v>
      </c>
      <c r="G45" s="19">
        <f>$E6*Corn!$B12</f>
        <v>8000</v>
      </c>
      <c r="H45" s="19">
        <f>$E6*Corn!$B13</f>
        <v>3208</v>
      </c>
      <c r="I45" s="19">
        <f>$E6*Corn!$B14</f>
        <v>3236</v>
      </c>
      <c r="J45" s="19">
        <f>$E6*Corn!$B15</f>
        <v>3000</v>
      </c>
      <c r="K45" s="19">
        <f>$E6*Corn!$B16</f>
        <v>1400</v>
      </c>
      <c r="L45" s="34">
        <f>$E6*Corn!$B17</f>
        <v>1050</v>
      </c>
    </row>
    <row r="46" spans="1:12" ht="12.75">
      <c r="A46" s="57" t="s">
        <v>52</v>
      </c>
      <c r="B46" s="19">
        <f>$E7*Oil_SF!$B7</f>
        <v>12972</v>
      </c>
      <c r="C46" s="19">
        <f>$E7*Oil_SF!$B8</f>
        <v>12560</v>
      </c>
      <c r="D46" s="19">
        <f>$E7*Oil_SF!$B9</f>
        <v>0</v>
      </c>
      <c r="E46" s="19">
        <f>$E7*Oil_SF!$B10</f>
        <v>2800</v>
      </c>
      <c r="F46" s="19">
        <f>$E7*Oil_SF!$B11</f>
        <v>14356</v>
      </c>
      <c r="G46" s="19">
        <f>$E7*Oil_SF!$B12</f>
        <v>7759.999999999999</v>
      </c>
      <c r="H46" s="19">
        <f>$E7*Oil_SF!$B13</f>
        <v>5684</v>
      </c>
      <c r="I46" s="19">
        <f>$E7*Oil_SF!$B14</f>
        <v>6204</v>
      </c>
      <c r="J46" s="19">
        <f>$E7*Oil_SF!$B15</f>
        <v>1056</v>
      </c>
      <c r="K46" s="19">
        <f>$E7*Oil_SF!$B16</f>
        <v>5800</v>
      </c>
      <c r="L46" s="34">
        <f>$E7*Oil_SF!$B17</f>
        <v>1592</v>
      </c>
    </row>
    <row r="47" spans="1:12" ht="12.75">
      <c r="A47" s="58" t="s">
        <v>87</v>
      </c>
      <c r="B47" s="19">
        <f>$E8*Conf_SF!$B$7</f>
        <v>0</v>
      </c>
      <c r="C47" s="19">
        <f>$E8*Conf_SF!$B$8</f>
        <v>0</v>
      </c>
      <c r="D47" s="19">
        <f>$E8*Conf_SF!$B$9</f>
        <v>0</v>
      </c>
      <c r="E47" s="19">
        <f>$E8*Conf_SF!$B$10</f>
        <v>0</v>
      </c>
      <c r="F47" s="19">
        <f>$E8*Conf_SF!$B$11</f>
        <v>0</v>
      </c>
      <c r="G47" s="19">
        <f>$E8*Conf_SF!$B$12</f>
        <v>0</v>
      </c>
      <c r="H47" s="19">
        <f>$E8*Conf_SF!$B$13</f>
        <v>0</v>
      </c>
      <c r="I47" s="19">
        <f>$E8*Conf_SF!$B$14</f>
        <v>0</v>
      </c>
      <c r="J47" s="19">
        <f>$E8*Conf_SF!$B$15</f>
        <v>0</v>
      </c>
      <c r="K47" s="19">
        <f>$E8*Conf_SF!$B$16</f>
        <v>0</v>
      </c>
      <c r="L47" s="34">
        <f>$E8*Conf_SF!$B$17</f>
        <v>0</v>
      </c>
    </row>
    <row r="48" spans="1:12" ht="12.75">
      <c r="A48" s="57" t="s">
        <v>53</v>
      </c>
      <c r="B48" s="19">
        <f>$E9*Canola!$B$7</f>
        <v>0</v>
      </c>
      <c r="C48" s="19">
        <f>$E9*Canola!$B$8</f>
        <v>0</v>
      </c>
      <c r="D48" s="19">
        <f>$E9*Canola!$B$9</f>
        <v>0</v>
      </c>
      <c r="E48" s="19">
        <f>$E9*Canola!$B$10</f>
        <v>0</v>
      </c>
      <c r="F48" s="19">
        <f>$E9*Canola!$B$11</f>
        <v>0</v>
      </c>
      <c r="G48" s="19">
        <f>$E9*Canola!$B$12</f>
        <v>0</v>
      </c>
      <c r="H48" s="19">
        <f>$E9*Canola!$B$13</f>
        <v>0</v>
      </c>
      <c r="I48" s="19">
        <f>$E9*Canola!$B$14</f>
        <v>0</v>
      </c>
      <c r="J48" s="19">
        <f>$E9*Canola!$B$15</f>
        <v>0</v>
      </c>
      <c r="K48" s="19">
        <f>$E9*Canola!$B$16</f>
        <v>0</v>
      </c>
      <c r="L48" s="34">
        <f>$E9*Canola!$B$17</f>
        <v>0</v>
      </c>
    </row>
    <row r="49" spans="1:12" ht="12.75">
      <c r="A49" s="57" t="s">
        <v>54</v>
      </c>
      <c r="B49" s="19">
        <f>$E10*Flax!$B$7</f>
        <v>0</v>
      </c>
      <c r="C49" s="19">
        <f>$E10*Flax!$B$8</f>
        <v>0</v>
      </c>
      <c r="D49" s="19">
        <f>$E10*Flax!$B$9</f>
        <v>0</v>
      </c>
      <c r="E49" s="19">
        <f>$E10*Flax!$B$10</f>
        <v>0</v>
      </c>
      <c r="F49" s="19">
        <f>$E10*Flax!$B$11</f>
        <v>0</v>
      </c>
      <c r="G49" s="19">
        <f>$E10*Flax!$B$12</f>
        <v>0</v>
      </c>
      <c r="H49" s="19">
        <f>$E10*Flax!$B$13</f>
        <v>0</v>
      </c>
      <c r="I49" s="19">
        <f>$E10*Flax!$B$14</f>
        <v>0</v>
      </c>
      <c r="J49" s="19">
        <f>$E10*Flax!$B$15</f>
        <v>0</v>
      </c>
      <c r="K49" s="19">
        <f>$E10*Flax!$B$16</f>
        <v>0</v>
      </c>
      <c r="L49" s="34">
        <f>$E10*Flax!$B$17</f>
        <v>0</v>
      </c>
    </row>
    <row r="50" spans="1:12" ht="12.75">
      <c r="A50" s="57" t="s">
        <v>57</v>
      </c>
      <c r="B50" s="19">
        <f>$E11*Peas!$B$7</f>
        <v>0</v>
      </c>
      <c r="C50" s="19">
        <f>$E11*Peas!$B$8</f>
        <v>0</v>
      </c>
      <c r="D50" s="19">
        <f>$E11*Peas!$B$9</f>
        <v>0</v>
      </c>
      <c r="E50" s="19">
        <f>$E11*Peas!$B$10</f>
        <v>0</v>
      </c>
      <c r="F50" s="19">
        <f>$E11*Peas!$B$11</f>
        <v>0</v>
      </c>
      <c r="G50" s="19">
        <f>$E11*Peas!$B$12</f>
        <v>0</v>
      </c>
      <c r="H50" s="19">
        <f>$E11*Peas!$B$13</f>
        <v>0</v>
      </c>
      <c r="I50" s="19">
        <f>$E11*Peas!$B$14</f>
        <v>0</v>
      </c>
      <c r="J50" s="19">
        <f>$E11*Peas!$B$15</f>
        <v>0</v>
      </c>
      <c r="K50" s="19">
        <f>$E11*Peas!$B$16</f>
        <v>0</v>
      </c>
      <c r="L50" s="34">
        <f>$E11*Peas!$B$17</f>
        <v>0</v>
      </c>
    </row>
    <row r="51" spans="1:12" ht="12.75">
      <c r="A51" s="57" t="s">
        <v>58</v>
      </c>
      <c r="B51" s="19">
        <f>$E12*Oats!$B$7</f>
        <v>0</v>
      </c>
      <c r="C51" s="19">
        <f>$E12*Oats!$B$8</f>
        <v>0</v>
      </c>
      <c r="D51" s="19">
        <f>$E12*Oats!$B$9</f>
        <v>0</v>
      </c>
      <c r="E51" s="19">
        <f>$E12*Oats!$B$10</f>
        <v>0</v>
      </c>
      <c r="F51" s="19">
        <f>$E12*Oats!$B$11</f>
        <v>0</v>
      </c>
      <c r="G51" s="19">
        <f>$E12*Oats!$B$12</f>
        <v>0</v>
      </c>
      <c r="H51" s="19">
        <f>$E12*Oats!$B$13</f>
        <v>0</v>
      </c>
      <c r="I51" s="19">
        <f>$E12*Oats!$B$14</f>
        <v>0</v>
      </c>
      <c r="J51" s="19">
        <f>$E12*Oats!$B$15</f>
        <v>0</v>
      </c>
      <c r="K51" s="19">
        <f>$E12*Oats!$B$16</f>
        <v>0</v>
      </c>
      <c r="L51" s="34">
        <f>$E12*Oats!$B$17</f>
        <v>0</v>
      </c>
    </row>
    <row r="52" spans="1:12" ht="12.75">
      <c r="A52" s="57" t="s">
        <v>59</v>
      </c>
      <c r="B52" s="19">
        <f>$E13*Lentil!$B$7</f>
        <v>0</v>
      </c>
      <c r="C52" s="19">
        <f>$E13*Lentil!$B$8</f>
        <v>0</v>
      </c>
      <c r="D52" s="19">
        <f>$E13*Lentil!$B$9</f>
        <v>0</v>
      </c>
      <c r="E52" s="19">
        <f>$E13*Lentil!$B$10</f>
        <v>0</v>
      </c>
      <c r="F52" s="19">
        <f>$E13*Lentil!$B$11</f>
        <v>0</v>
      </c>
      <c r="G52" s="19">
        <f>$E13*Lentil!$B$12</f>
        <v>0</v>
      </c>
      <c r="H52" s="19">
        <f>$E13*Lentil!$B$13</f>
        <v>0</v>
      </c>
      <c r="I52" s="19">
        <f>$E13*Lentil!$B$14</f>
        <v>0</v>
      </c>
      <c r="J52" s="19">
        <f>$E13*Lentil!$B$15</f>
        <v>0</v>
      </c>
      <c r="K52" s="19">
        <f>$E13*Lentil!$B$16</f>
        <v>0</v>
      </c>
      <c r="L52" s="34">
        <f>$E13*Lentil!$B$17</f>
        <v>0</v>
      </c>
    </row>
    <row r="53" spans="1:12" ht="12.75">
      <c r="A53" s="57" t="s">
        <v>55</v>
      </c>
      <c r="B53" s="19">
        <f>$E14*Mustard!$B$7</f>
        <v>0</v>
      </c>
      <c r="C53" s="19">
        <f>$E14*Mustard!$B$8</f>
        <v>0</v>
      </c>
      <c r="D53" s="19">
        <f>$E14*Mustard!$B$9</f>
        <v>0</v>
      </c>
      <c r="E53" s="19">
        <f>$E14*Mustard!$B$10</f>
        <v>0</v>
      </c>
      <c r="F53" s="19">
        <f>$E14*Mustard!$B$11</f>
        <v>0</v>
      </c>
      <c r="G53" s="19">
        <f>$E14*Mustard!$B$12</f>
        <v>0</v>
      </c>
      <c r="H53" s="19">
        <f>$E14*Mustard!$B$13</f>
        <v>0</v>
      </c>
      <c r="I53" s="19">
        <f>$E14*Mustard!$B$14</f>
        <v>0</v>
      </c>
      <c r="J53" s="19">
        <f>$E14*Mustard!$B$15</f>
        <v>0</v>
      </c>
      <c r="K53" s="19">
        <f>$E14*Mustard!$B$16</f>
        <v>0</v>
      </c>
      <c r="L53" s="34">
        <f>$E14*Mustard!$B$17</f>
        <v>0</v>
      </c>
    </row>
    <row r="54" spans="1:12" ht="12.75">
      <c r="A54" s="58" t="s">
        <v>85</v>
      </c>
      <c r="B54" s="35">
        <f>$E15*Saffl!$B$7</f>
        <v>0</v>
      </c>
      <c r="C54" s="19">
        <f>$E15*Saffl!$B$8</f>
        <v>0</v>
      </c>
      <c r="D54" s="19">
        <f>$E15*Saffl!$B$9</f>
        <v>0</v>
      </c>
      <c r="E54" s="19">
        <f>$E15*Saffl!$B$10</f>
        <v>0</v>
      </c>
      <c r="F54" s="19">
        <f>$E15*Saffl!$B$11</f>
        <v>0</v>
      </c>
      <c r="G54" s="19">
        <f>$E15*Saffl!$B$12</f>
        <v>0</v>
      </c>
      <c r="H54" s="19">
        <f>$E15*Saffl!$B$13</f>
        <v>0</v>
      </c>
      <c r="I54" s="19">
        <f>$E15*Saffl!$B$14</f>
        <v>0</v>
      </c>
      <c r="J54" s="19">
        <f>$E15*Saffl!$B$15</f>
        <v>0</v>
      </c>
      <c r="K54" s="19">
        <f>$E15*Saffl!$B$16</f>
        <v>0</v>
      </c>
      <c r="L54" s="34">
        <f>$E15*Saffl!$B$17</f>
        <v>0</v>
      </c>
    </row>
    <row r="55" spans="1:12" ht="12.75">
      <c r="A55" s="57" t="s">
        <v>56</v>
      </c>
      <c r="B55" s="35">
        <f>$E16*Buckwht!$B$7</f>
        <v>0</v>
      </c>
      <c r="C55" s="35">
        <f>$E16*Buckwht!$B$8</f>
        <v>0</v>
      </c>
      <c r="D55" s="35">
        <f>$E16*Buckwht!$B$9</f>
        <v>0</v>
      </c>
      <c r="E55" s="35">
        <f>$E16*Buckwht!$B$10</f>
        <v>0</v>
      </c>
      <c r="F55" s="35">
        <f>$E16*Buckwht!$B$11</f>
        <v>0</v>
      </c>
      <c r="G55" s="35">
        <f>$E16*Buckwht!$B$12</f>
        <v>0</v>
      </c>
      <c r="H55" s="35">
        <f>$E16*Buckwht!$B$13</f>
        <v>0</v>
      </c>
      <c r="I55" s="35">
        <f>$E16*Buckwht!$B$14</f>
        <v>0</v>
      </c>
      <c r="J55" s="35">
        <f>$E16*Buckwht!$B$15</f>
        <v>0</v>
      </c>
      <c r="K55" s="35">
        <f>$E16*Buckwht!$B$16</f>
        <v>0</v>
      </c>
      <c r="L55" s="36">
        <f>$E16*Buckwht!$B$17</f>
        <v>0</v>
      </c>
    </row>
    <row r="56" spans="1:12" ht="12.75">
      <c r="A56" s="57" t="s">
        <v>60</v>
      </c>
      <c r="B56" s="35">
        <f>$E17*Millet!$B$7</f>
        <v>0</v>
      </c>
      <c r="C56" s="35">
        <f>$E17*Millet!$B$8</f>
        <v>0</v>
      </c>
      <c r="D56" s="35">
        <f>$E17*Millet!$B$9</f>
        <v>0</v>
      </c>
      <c r="E56" s="35">
        <f>$E17*Millet!$B$10</f>
        <v>0</v>
      </c>
      <c r="F56" s="35">
        <f>$E17*Millet!$B$11</f>
        <v>0</v>
      </c>
      <c r="G56" s="35">
        <f>$E17*Millet!$B$12</f>
        <v>0</v>
      </c>
      <c r="H56" s="35">
        <f>$E17*Millet!$B$13</f>
        <v>0</v>
      </c>
      <c r="I56" s="35">
        <f>$E17*Millet!$B$14</f>
        <v>0</v>
      </c>
      <c r="J56" s="35">
        <f>$E17*Millet!$B$15</f>
        <v>0</v>
      </c>
      <c r="K56" s="35">
        <f>$E17*Millet!$B$16</f>
        <v>0</v>
      </c>
      <c r="L56" s="36">
        <f>$E17*Millet!$B$17</f>
        <v>0</v>
      </c>
    </row>
    <row r="57" spans="1:12" ht="12.75">
      <c r="A57" s="57" t="s">
        <v>61</v>
      </c>
      <c r="B57" s="35">
        <f>$E18*HRWW!$B$7</f>
        <v>0</v>
      </c>
      <c r="C57" s="35">
        <f>$E18*HRWW!$B$8</f>
        <v>0</v>
      </c>
      <c r="D57" s="35">
        <f>$E18*HRWW!$B$9</f>
        <v>0</v>
      </c>
      <c r="E57" s="35">
        <f>$E18*HRWW!$B$10</f>
        <v>0</v>
      </c>
      <c r="F57" s="35">
        <f>$E18*HRWW!$B$11</f>
        <v>0</v>
      </c>
      <c r="G57" s="35">
        <f>$E18*HRWW!$B$12</f>
        <v>0</v>
      </c>
      <c r="H57" s="35">
        <f>$E18*HRWW!$B$13</f>
        <v>0</v>
      </c>
      <c r="I57" s="35">
        <f>$E18*HRWW!$B$14</f>
        <v>0</v>
      </c>
      <c r="J57" s="35">
        <f>$E18*HRWW!$B$15</f>
        <v>0</v>
      </c>
      <c r="K57" s="35">
        <f>$E18*HRWW!$B$16</f>
        <v>0</v>
      </c>
      <c r="L57" s="36">
        <f>$E18*HRWW!$B$17</f>
        <v>0</v>
      </c>
    </row>
    <row r="58" spans="1:12" ht="12.75">
      <c r="A58" s="57" t="s">
        <v>62</v>
      </c>
      <c r="B58" s="35">
        <f>$E19*Rye!$B$7</f>
        <v>0</v>
      </c>
      <c r="C58" s="35">
        <f>$E19*Rye!$B$8</f>
        <v>0</v>
      </c>
      <c r="D58" s="35">
        <f>$E19*Rye!$B$9</f>
        <v>0</v>
      </c>
      <c r="E58" s="35">
        <f>$E19*Rye!$B$10</f>
        <v>0</v>
      </c>
      <c r="F58" s="35">
        <f>$E19*Rye!$B$11</f>
        <v>0</v>
      </c>
      <c r="G58" s="35">
        <f>$E19*Rye!$B$12</f>
        <v>0</v>
      </c>
      <c r="H58" s="35">
        <f>$E19*Rye!$B$13</f>
        <v>0</v>
      </c>
      <c r="I58" s="35">
        <f>$E19*Rye!$B$14</f>
        <v>0</v>
      </c>
      <c r="J58" s="35">
        <f>$E19*Rye!$B$15</f>
        <v>0</v>
      </c>
      <c r="K58" s="35">
        <f>$E19*Rye!$B$16</f>
        <v>0</v>
      </c>
      <c r="L58" s="36">
        <f>$E19*Rye!$B$17</f>
        <v>0</v>
      </c>
    </row>
    <row r="59" spans="1:12" ht="12.75">
      <c r="A59" s="58" t="s">
        <v>83</v>
      </c>
      <c r="B59" s="35">
        <f>$E20*Chickpea!$B$7</f>
        <v>0</v>
      </c>
      <c r="C59" s="35">
        <f>$E20*Chickpea!$B$8</f>
        <v>0</v>
      </c>
      <c r="D59" s="35">
        <f>$E20*Chickpea!$B$9</f>
        <v>0</v>
      </c>
      <c r="E59" s="35">
        <f>$E20*Chickpea!$B$10</f>
        <v>0</v>
      </c>
      <c r="F59" s="35">
        <f>$E20*Chickpea!$B$11</f>
        <v>0</v>
      </c>
      <c r="G59" s="35">
        <f>$E20*Chickpea!$B$12</f>
        <v>0</v>
      </c>
      <c r="H59" s="35">
        <f>$E20*Chickpea!$B$13</f>
        <v>0</v>
      </c>
      <c r="I59" s="35">
        <f>$E20*Chickpea!$B$14</f>
        <v>0</v>
      </c>
      <c r="J59" s="35">
        <f>$E20*Chickpea!$B$15</f>
        <v>0</v>
      </c>
      <c r="K59" s="35">
        <f>$E20*Chickpea!$B$16</f>
        <v>0</v>
      </c>
      <c r="L59" s="36">
        <f>$E20*Chickpea!$B$17</f>
        <v>0</v>
      </c>
    </row>
    <row r="60" spans="1:12" ht="12.75">
      <c r="A60" s="37" t="s">
        <v>79</v>
      </c>
      <c r="B60" s="20">
        <f>SUM(B42:B59)</f>
        <v>54986</v>
      </c>
      <c r="C60" s="20">
        <f aca="true" t="shared" si="4" ref="C60:L60">SUM(C42:C59)</f>
        <v>58060</v>
      </c>
      <c r="D60" s="20">
        <f t="shared" si="4"/>
        <v>9900</v>
      </c>
      <c r="E60" s="20">
        <f t="shared" si="4"/>
        <v>2800</v>
      </c>
      <c r="F60" s="20">
        <f t="shared" si="4"/>
        <v>99862</v>
      </c>
      <c r="G60" s="20">
        <f t="shared" si="4"/>
        <v>44560</v>
      </c>
      <c r="H60" s="20">
        <f t="shared" si="4"/>
        <v>33098</v>
      </c>
      <c r="I60" s="20">
        <f t="shared" si="4"/>
        <v>35836</v>
      </c>
      <c r="J60" s="20">
        <f t="shared" si="4"/>
        <v>4056</v>
      </c>
      <c r="K60" s="20">
        <f t="shared" si="4"/>
        <v>19800</v>
      </c>
      <c r="L60" s="38">
        <f t="shared" si="4"/>
        <v>8350</v>
      </c>
    </row>
    <row r="61" spans="1:12" ht="12.75">
      <c r="A61" s="37" t="s">
        <v>100</v>
      </c>
      <c r="B61" s="20"/>
      <c r="C61" s="38"/>
      <c r="D61" s="39">
        <f>SUM(B60:L60)</f>
        <v>371308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18">
    <mergeCell ref="B36:E36"/>
    <mergeCell ref="G36:H36"/>
    <mergeCell ref="B38:L38"/>
    <mergeCell ref="E29:F29"/>
    <mergeCell ref="A30:B30"/>
    <mergeCell ref="E30:F30"/>
    <mergeCell ref="A31:B31"/>
    <mergeCell ref="E31:F31"/>
    <mergeCell ref="A32:B32"/>
    <mergeCell ref="E32:F32"/>
    <mergeCell ref="A29:B29"/>
    <mergeCell ref="C23:E23"/>
    <mergeCell ref="A26:B26"/>
    <mergeCell ref="E26:F26"/>
    <mergeCell ref="A27:B27"/>
    <mergeCell ref="E27:F27"/>
    <mergeCell ref="A28:B28"/>
    <mergeCell ref="E28:F28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2" t="s">
        <v>30</v>
      </c>
    </row>
    <row r="2" spans="1:3" ht="12.75">
      <c r="A2" t="s">
        <v>28</v>
      </c>
      <c r="B2" s="9">
        <v>36</v>
      </c>
      <c r="C2" s="79"/>
    </row>
    <row r="3" spans="1:3" ht="12.75">
      <c r="A3" t="s">
        <v>29</v>
      </c>
      <c r="B3" s="10">
        <v>6.76</v>
      </c>
      <c r="C3" s="79"/>
    </row>
    <row r="4" spans="1:3" ht="12.75">
      <c r="A4" t="s">
        <v>27</v>
      </c>
      <c r="B4" s="2">
        <f>B2*B3</f>
        <v>243.35999999999999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5.5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56.16</v>
      </c>
      <c r="C11" s="79"/>
    </row>
    <row r="12" spans="1:3" ht="12.75">
      <c r="A12" s="1" t="s">
        <v>11</v>
      </c>
      <c r="B12" s="11">
        <v>9</v>
      </c>
      <c r="C12" s="79"/>
    </row>
    <row r="13" spans="1:3" ht="12.75">
      <c r="A13" s="1" t="s">
        <v>13</v>
      </c>
      <c r="B13" s="11">
        <v>13</v>
      </c>
      <c r="C13" s="79"/>
    </row>
    <row r="14" spans="1:3" ht="12.75">
      <c r="A14" s="1" t="s">
        <v>14</v>
      </c>
      <c r="B14" s="11">
        <v>13.85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2.67</v>
      </c>
      <c r="C17" s="79"/>
    </row>
    <row r="18" spans="1:3" ht="12.75">
      <c r="A18" t="s">
        <v>2</v>
      </c>
      <c r="B18" s="2">
        <f>SUM(B7:B17)</f>
        <v>118.58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6.05</v>
      </c>
      <c r="C21" s="79"/>
    </row>
    <row r="22" spans="1:3" ht="12.75">
      <c r="A22" s="1" t="s">
        <v>19</v>
      </c>
      <c r="B22" s="7">
        <v>16.65</v>
      </c>
      <c r="C22" s="79"/>
    </row>
    <row r="23" spans="1:3" ht="12.75">
      <c r="A23" s="1" t="s">
        <v>20</v>
      </c>
      <c r="B23" s="7">
        <v>9.02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69.42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55.359999999999985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3.2938888888888886</v>
      </c>
      <c r="C32" s="79"/>
    </row>
    <row r="33" spans="1:3" ht="12.75">
      <c r="A33" t="s">
        <v>23</v>
      </c>
      <c r="B33" s="2">
        <f>B25/B2</f>
        <v>1.9283333333333335</v>
      </c>
      <c r="C33" s="79"/>
    </row>
    <row r="34" spans="1:3" ht="12.75">
      <c r="A34" t="s">
        <v>26</v>
      </c>
      <c r="B34" s="2">
        <f>B27/B2</f>
        <v>5.222222222222222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80" t="s">
        <v>30</v>
      </c>
    </row>
    <row r="2" spans="1:3" ht="12.75">
      <c r="A2" t="s">
        <v>28</v>
      </c>
      <c r="B2" s="9">
        <v>28</v>
      </c>
      <c r="C2" s="79"/>
    </row>
    <row r="3" spans="1:3" ht="12.75">
      <c r="A3" t="s">
        <v>157</v>
      </c>
      <c r="B3" s="10">
        <v>8.64</v>
      </c>
      <c r="C3" s="79"/>
    </row>
    <row r="4" spans="1:3" ht="12.75">
      <c r="A4" t="s">
        <v>27</v>
      </c>
      <c r="B4">
        <f>B2*B3</f>
        <v>241.92000000000002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16.5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81" t="s">
        <v>142</v>
      </c>
    </row>
    <row r="10" spans="1:3" ht="12.75">
      <c r="A10" s="1" t="s">
        <v>10</v>
      </c>
      <c r="B10" s="11">
        <v>0</v>
      </c>
      <c r="C10" s="81" t="s">
        <v>143</v>
      </c>
    </row>
    <row r="11" spans="1:3" ht="12.75">
      <c r="A11" s="1" t="s">
        <v>12</v>
      </c>
      <c r="B11" s="11">
        <v>38.91</v>
      </c>
      <c r="C11" s="79"/>
    </row>
    <row r="12" spans="1:3" ht="12.75">
      <c r="A12" s="1" t="s">
        <v>11</v>
      </c>
      <c r="B12" s="11">
        <v>15.7</v>
      </c>
      <c r="C12" s="79"/>
    </row>
    <row r="13" spans="1:3" ht="12.75">
      <c r="A13" s="1" t="s">
        <v>13</v>
      </c>
      <c r="B13" s="11">
        <v>13.08</v>
      </c>
      <c r="C13" s="79"/>
    </row>
    <row r="14" spans="1:3" ht="12.75">
      <c r="A14" s="1" t="s">
        <v>14</v>
      </c>
      <c r="B14" s="11">
        <v>14.44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3.1</v>
      </c>
      <c r="C17" s="79"/>
    </row>
    <row r="18" spans="1:3" ht="12.75">
      <c r="A18" t="s">
        <v>2</v>
      </c>
      <c r="B18" s="2">
        <f>SUM(B7:B17)</f>
        <v>137.73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6.07</v>
      </c>
      <c r="C21" s="79"/>
    </row>
    <row r="22" spans="1:3" ht="12.75">
      <c r="A22" s="1" t="s">
        <v>19</v>
      </c>
      <c r="B22" s="7">
        <v>16.98</v>
      </c>
      <c r="C22" s="79"/>
    </row>
    <row r="23" spans="1:3" ht="12.75">
      <c r="A23" s="1" t="s">
        <v>20</v>
      </c>
      <c r="B23" s="7">
        <v>9.34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70.09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207.82</v>
      </c>
      <c r="C27" s="79"/>
    </row>
    <row r="28" spans="2:3" ht="12.75" customHeight="1">
      <c r="B28" s="2"/>
      <c r="C28" s="79"/>
    </row>
    <row r="29" spans="1:3" ht="12.75">
      <c r="A29" t="s">
        <v>32</v>
      </c>
      <c r="B29" s="2">
        <f>B4-B27</f>
        <v>34.10000000000002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4.918928571428571</v>
      </c>
      <c r="C32" s="79"/>
    </row>
    <row r="33" spans="1:3" ht="12.75">
      <c r="A33" t="s">
        <v>23</v>
      </c>
      <c r="B33" s="2">
        <f>B25/B2</f>
        <v>2.503214285714286</v>
      </c>
      <c r="C33" s="79"/>
    </row>
    <row r="34" spans="1:3" ht="12.75">
      <c r="A34" t="s">
        <v>26</v>
      </c>
      <c r="B34" s="2">
        <f>B27/B2</f>
        <v>7.422142857142857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0" t="s">
        <v>30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157</v>
      </c>
      <c r="B3" s="12">
        <v>8.94</v>
      </c>
      <c r="C3" s="79" t="s">
        <v>131</v>
      </c>
    </row>
    <row r="4" spans="1:3" ht="12.75">
      <c r="A4" t="s">
        <v>27</v>
      </c>
      <c r="B4" s="2">
        <f>B2*B3</f>
        <v>268.2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18.38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81" t="s">
        <v>142</v>
      </c>
    </row>
    <row r="10" spans="1:3" ht="12.75">
      <c r="A10" s="1" t="s">
        <v>10</v>
      </c>
      <c r="B10" s="11">
        <v>0</v>
      </c>
      <c r="C10" s="81" t="s">
        <v>143</v>
      </c>
    </row>
    <row r="11" spans="1:3" ht="12.75">
      <c r="A11" s="1" t="s">
        <v>12</v>
      </c>
      <c r="B11" s="11">
        <v>43.22</v>
      </c>
      <c r="C11" s="79"/>
    </row>
    <row r="12" spans="1:3" ht="12.75">
      <c r="A12" s="1" t="s">
        <v>11</v>
      </c>
      <c r="B12" s="11">
        <v>16.6</v>
      </c>
      <c r="C12" s="79"/>
    </row>
    <row r="13" spans="1:3" ht="12.75">
      <c r="A13" s="1" t="s">
        <v>13</v>
      </c>
      <c r="B13" s="11">
        <v>13.18</v>
      </c>
      <c r="C13" s="79"/>
    </row>
    <row r="14" spans="1:3" ht="12.75">
      <c r="A14" s="1" t="s">
        <v>14</v>
      </c>
      <c r="B14" s="11">
        <v>14.48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3.26</v>
      </c>
      <c r="C17" s="79"/>
    </row>
    <row r="18" spans="1:3" ht="12.75">
      <c r="A18" t="s">
        <v>2</v>
      </c>
      <c r="B18" s="2">
        <f>SUM(B7:B17)</f>
        <v>145.11999999999998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</v>
      </c>
      <c r="C21" s="79"/>
    </row>
    <row r="22" spans="1:3" ht="12.75">
      <c r="A22" s="1" t="s">
        <v>19</v>
      </c>
      <c r="B22" s="7">
        <v>17.06</v>
      </c>
      <c r="C22" s="79"/>
    </row>
    <row r="23" spans="1:3" ht="12.75">
      <c r="A23" s="1" t="s">
        <v>20</v>
      </c>
      <c r="B23" s="7">
        <v>9.37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70.22999999999999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215.34999999999997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52.85000000000002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4.837333333333333</v>
      </c>
      <c r="C32" s="79"/>
    </row>
    <row r="33" spans="1:3" ht="12.75">
      <c r="A33" t="s">
        <v>23</v>
      </c>
      <c r="B33" s="2">
        <f>B25/B2</f>
        <v>2.3409999999999997</v>
      </c>
      <c r="C33" s="79"/>
    </row>
    <row r="34" spans="1:3" ht="12.75">
      <c r="A34" t="s">
        <v>26</v>
      </c>
      <c r="B34" s="2">
        <f>B27/B2</f>
        <v>7.178333333333332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2" t="s">
        <v>30</v>
      </c>
    </row>
    <row r="2" spans="1:3" ht="12.75">
      <c r="A2" t="s">
        <v>28</v>
      </c>
      <c r="B2" s="9">
        <v>46</v>
      </c>
      <c r="C2" s="79"/>
    </row>
    <row r="3" spans="1:3" ht="12.75">
      <c r="A3" t="s">
        <v>157</v>
      </c>
      <c r="B3" s="10">
        <v>6.77</v>
      </c>
      <c r="C3" s="81" t="s">
        <v>158</v>
      </c>
    </row>
    <row r="4" spans="1:3" ht="12.75">
      <c r="A4" t="s">
        <v>27</v>
      </c>
      <c r="B4">
        <f>B2*B3</f>
        <v>311.41999999999996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22</v>
      </c>
      <c r="C8" s="79"/>
    </row>
    <row r="9" spans="1:3" ht="12.75">
      <c r="A9" s="1" t="s">
        <v>24</v>
      </c>
      <c r="B9" s="11">
        <v>5.5</v>
      </c>
      <c r="C9" s="81" t="s">
        <v>142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39.43</v>
      </c>
      <c r="C11" s="79"/>
    </row>
    <row r="12" spans="1:3" ht="12.75">
      <c r="A12" s="1" t="s">
        <v>11</v>
      </c>
      <c r="B12" s="11">
        <v>14.8</v>
      </c>
      <c r="C12" s="79"/>
    </row>
    <row r="13" spans="1:3" ht="12.75">
      <c r="A13" s="1" t="s">
        <v>13</v>
      </c>
      <c r="B13" s="11">
        <v>15.99</v>
      </c>
      <c r="C13" s="79"/>
    </row>
    <row r="14" spans="1:3" ht="12.75">
      <c r="A14" s="1" t="s">
        <v>14</v>
      </c>
      <c r="B14" s="11">
        <v>16.3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3.1</v>
      </c>
      <c r="C17" s="79"/>
    </row>
    <row r="18" spans="1:3" ht="12.75">
      <c r="A18" t="s">
        <v>2</v>
      </c>
      <c r="B18" s="2">
        <f>SUM(B7:B17)</f>
        <v>137.86999999999998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6.85</v>
      </c>
      <c r="C21" s="79"/>
    </row>
    <row r="22" spans="1:3" ht="12.75">
      <c r="A22" s="1" t="s">
        <v>19</v>
      </c>
      <c r="B22" s="7">
        <v>19.89</v>
      </c>
      <c r="C22" s="79"/>
    </row>
    <row r="23" spans="1:3" ht="12.75">
      <c r="A23" s="1" t="s">
        <v>20</v>
      </c>
      <c r="B23" s="7">
        <v>11.35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75.79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213.65999999999997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97.75999999999999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2.997173913043478</v>
      </c>
      <c r="C32" s="79"/>
    </row>
    <row r="33" spans="1:3" ht="12.75">
      <c r="A33" t="s">
        <v>23</v>
      </c>
      <c r="B33" s="2">
        <f>B25/B2</f>
        <v>1.647608695652174</v>
      </c>
      <c r="C33" s="79"/>
    </row>
    <row r="34" spans="1:3" ht="12.75">
      <c r="A34" t="s">
        <v>26</v>
      </c>
      <c r="B34" s="2">
        <f>B27/B2</f>
        <v>4.644782608695651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2" t="s">
        <v>30</v>
      </c>
    </row>
    <row r="2" spans="1:3" ht="12.75">
      <c r="A2" t="s">
        <v>28</v>
      </c>
      <c r="B2" s="9">
        <v>75</v>
      </c>
      <c r="C2" s="79"/>
    </row>
    <row r="3" spans="1:3" ht="12.75">
      <c r="A3" t="s">
        <v>157</v>
      </c>
      <c r="B3" s="10">
        <v>5.86</v>
      </c>
      <c r="C3" s="79"/>
    </row>
    <row r="4" spans="1:3" ht="12.75">
      <c r="A4" t="s">
        <v>27</v>
      </c>
      <c r="B4">
        <f>B2*B3</f>
        <v>439.5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56.8</v>
      </c>
      <c r="C7" s="79"/>
    </row>
    <row r="8" spans="1:3" ht="12.75">
      <c r="A8" s="1" t="s">
        <v>9</v>
      </c>
      <c r="B8" s="11">
        <v>17.5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59.58</v>
      </c>
      <c r="C11" s="79"/>
    </row>
    <row r="12" spans="1:3" ht="12.75">
      <c r="A12" s="1" t="s">
        <v>11</v>
      </c>
      <c r="B12" s="11">
        <v>40</v>
      </c>
      <c r="C12" s="81" t="s">
        <v>144</v>
      </c>
    </row>
    <row r="13" spans="1:3" ht="12.75">
      <c r="A13" s="1" t="s">
        <v>13</v>
      </c>
      <c r="B13" s="11">
        <v>16.04</v>
      </c>
      <c r="C13" s="79"/>
    </row>
    <row r="14" spans="1:3" ht="12.75">
      <c r="A14" s="1" t="s">
        <v>14</v>
      </c>
      <c r="B14" s="11">
        <v>16.18</v>
      </c>
      <c r="C14" s="79"/>
    </row>
    <row r="15" spans="1:3" ht="12.75">
      <c r="A15" s="1" t="s">
        <v>15</v>
      </c>
      <c r="B15" s="11">
        <v>15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5.25</v>
      </c>
      <c r="C17" s="79"/>
    </row>
    <row r="18" spans="1:3" ht="12.75">
      <c r="A18" t="s">
        <v>2</v>
      </c>
      <c r="B18" s="2">
        <f>SUM(B7:B17)</f>
        <v>233.35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</v>
      </c>
      <c r="C21" s="79"/>
    </row>
    <row r="22" spans="1:3" ht="12.75">
      <c r="A22" s="1" t="s">
        <v>19</v>
      </c>
      <c r="B22" s="7">
        <v>24.08</v>
      </c>
      <c r="C22" s="79"/>
    </row>
    <row r="23" spans="1:3" ht="12.75">
      <c r="A23" s="1" t="s">
        <v>20</v>
      </c>
      <c r="B23" s="7">
        <v>13.08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82.46000000000001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315.81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123.69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3.111333333333333</v>
      </c>
      <c r="C32" s="79"/>
    </row>
    <row r="33" spans="1:3" ht="12.75">
      <c r="A33" t="s">
        <v>23</v>
      </c>
      <c r="B33" s="2">
        <f>B25/B2</f>
        <v>1.0994666666666668</v>
      </c>
      <c r="C33" s="79"/>
    </row>
    <row r="34" spans="1:3" ht="12.75">
      <c r="A34" t="s">
        <v>26</v>
      </c>
      <c r="B34" s="2">
        <f>B27/B2</f>
        <v>4.2108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3" t="s">
        <v>30</v>
      </c>
    </row>
    <row r="2" spans="1:3" ht="12.75">
      <c r="A2" t="s">
        <v>28</v>
      </c>
      <c r="B2" s="9">
        <v>1320</v>
      </c>
      <c r="C2" s="79"/>
    </row>
    <row r="3" spans="1:3" ht="12.75">
      <c r="A3" t="s">
        <v>157</v>
      </c>
      <c r="B3" s="24">
        <v>0.237</v>
      </c>
      <c r="C3" s="79"/>
    </row>
    <row r="4" spans="1:3" ht="12.75">
      <c r="A4" t="s">
        <v>27</v>
      </c>
      <c r="B4" s="2">
        <f>B2*B3</f>
        <v>312.84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32.43</v>
      </c>
      <c r="C7" s="81" t="s">
        <v>145</v>
      </c>
    </row>
    <row r="8" spans="1:3" ht="12.75">
      <c r="A8" s="1" t="s">
        <v>9</v>
      </c>
      <c r="B8" s="11">
        <v>31.4</v>
      </c>
      <c r="C8" s="79"/>
    </row>
    <row r="9" spans="1:3" ht="12.75">
      <c r="A9" s="1" t="s">
        <v>24</v>
      </c>
      <c r="B9" s="11">
        <v>0</v>
      </c>
      <c r="C9" s="79" t="s">
        <v>159</v>
      </c>
    </row>
    <row r="10" spans="1:3" ht="12.75">
      <c r="A10" s="1" t="s">
        <v>10</v>
      </c>
      <c r="B10" s="11">
        <v>7</v>
      </c>
      <c r="C10" s="81" t="s">
        <v>151</v>
      </c>
    </row>
    <row r="11" spans="1:3" ht="12.75">
      <c r="A11" s="1" t="s">
        <v>12</v>
      </c>
      <c r="B11" s="11">
        <v>35.89</v>
      </c>
      <c r="C11" s="79"/>
    </row>
    <row r="12" spans="1:3" ht="12.75">
      <c r="A12" s="1" t="s">
        <v>11</v>
      </c>
      <c r="B12" s="11">
        <v>19.4</v>
      </c>
      <c r="C12" s="79"/>
    </row>
    <row r="13" spans="1:3" ht="12.75">
      <c r="A13" s="1" t="s">
        <v>13</v>
      </c>
      <c r="B13" s="11">
        <v>14.21</v>
      </c>
      <c r="C13" s="79"/>
    </row>
    <row r="14" spans="1:3" ht="12.75">
      <c r="A14" s="1" t="s">
        <v>14</v>
      </c>
      <c r="B14" s="11">
        <v>15.51</v>
      </c>
      <c r="C14" s="79"/>
    </row>
    <row r="15" spans="1:3" ht="12.75">
      <c r="A15" s="1" t="s">
        <v>15</v>
      </c>
      <c r="B15" s="11">
        <v>2.64</v>
      </c>
      <c r="C15" s="79"/>
    </row>
    <row r="16" spans="1:3" ht="12.75">
      <c r="A16" s="1" t="s">
        <v>16</v>
      </c>
      <c r="B16" s="11">
        <v>14.5</v>
      </c>
      <c r="C16" s="79"/>
    </row>
    <row r="17" spans="1:3" ht="12.75">
      <c r="A17" s="1" t="s">
        <v>17</v>
      </c>
      <c r="B17" s="12">
        <v>3.98</v>
      </c>
      <c r="C17" s="79"/>
    </row>
    <row r="18" spans="1:3" ht="12.75">
      <c r="A18" t="s">
        <v>2</v>
      </c>
      <c r="B18" s="2">
        <f>SUM(B7:B17)</f>
        <v>176.95999999999998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6.65</v>
      </c>
      <c r="C21" s="79"/>
    </row>
    <row r="22" spans="1:3" ht="12.75">
      <c r="A22" s="1" t="s">
        <v>19</v>
      </c>
      <c r="B22" s="7">
        <v>19.38</v>
      </c>
      <c r="C22" s="79"/>
    </row>
    <row r="23" spans="1:3" ht="12.75">
      <c r="A23" s="1" t="s">
        <v>20</v>
      </c>
      <c r="B23" s="7">
        <v>10.86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74.59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251.54999999999998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61.28999999999999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0.13406060606060605</v>
      </c>
      <c r="C32" s="79"/>
    </row>
    <row r="33" spans="1:3" ht="12.75">
      <c r="A33" t="s">
        <v>23</v>
      </c>
      <c r="B33" s="13">
        <f>B25/B2</f>
        <v>0.05650757575757576</v>
      </c>
      <c r="C33" s="79"/>
    </row>
    <row r="34" spans="1:3" ht="12.75">
      <c r="A34" t="s">
        <v>26</v>
      </c>
      <c r="B34" s="13">
        <f>B27/B2</f>
        <v>0.1905681818181818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86</v>
      </c>
      <c r="B1" s="22" t="s">
        <v>0</v>
      </c>
      <c r="C1" s="82" t="s">
        <v>30</v>
      </c>
    </row>
    <row r="2" spans="1:3" ht="12.75">
      <c r="A2" t="s">
        <v>28</v>
      </c>
      <c r="B2" s="9">
        <v>1200</v>
      </c>
      <c r="C2" s="79"/>
    </row>
    <row r="3" spans="1:3" ht="12.75">
      <c r="A3" t="s">
        <v>157</v>
      </c>
      <c r="B3" s="24">
        <v>0.311</v>
      </c>
      <c r="C3" s="79"/>
    </row>
    <row r="4" spans="1:3" ht="12.75">
      <c r="A4" t="s">
        <v>27</v>
      </c>
      <c r="B4" s="2">
        <f>B2*B3</f>
        <v>373.2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50.82</v>
      </c>
      <c r="C7" s="81" t="s">
        <v>145</v>
      </c>
    </row>
    <row r="8" spans="1:3" ht="12.75">
      <c r="A8" s="1" t="s">
        <v>9</v>
      </c>
      <c r="B8" s="11">
        <v>33.5</v>
      </c>
      <c r="C8" s="79"/>
    </row>
    <row r="9" spans="1:3" ht="12.75">
      <c r="A9" s="1" t="s">
        <v>24</v>
      </c>
      <c r="B9" s="11">
        <v>0</v>
      </c>
      <c r="C9" s="79" t="s">
        <v>159</v>
      </c>
    </row>
    <row r="10" spans="1:3" ht="12.75">
      <c r="A10" s="1" t="s">
        <v>10</v>
      </c>
      <c r="B10" s="11">
        <v>14</v>
      </c>
      <c r="C10" s="81" t="s">
        <v>152</v>
      </c>
    </row>
    <row r="11" spans="1:3" ht="12.75">
      <c r="A11" s="1" t="s">
        <v>12</v>
      </c>
      <c r="B11" s="11">
        <v>30.68</v>
      </c>
      <c r="C11" s="79"/>
    </row>
    <row r="12" spans="1:3" ht="12.75">
      <c r="A12" s="1" t="s">
        <v>11</v>
      </c>
      <c r="B12" s="11">
        <v>24.1</v>
      </c>
      <c r="C12" s="79"/>
    </row>
    <row r="13" spans="1:3" ht="12.75">
      <c r="A13" s="1" t="s">
        <v>13</v>
      </c>
      <c r="B13" s="11">
        <v>14.02</v>
      </c>
      <c r="C13" s="79"/>
    </row>
    <row r="14" spans="1:3" ht="12.75">
      <c r="A14" s="1" t="s">
        <v>14</v>
      </c>
      <c r="B14" s="11">
        <v>15.44</v>
      </c>
      <c r="C14" s="79"/>
    </row>
    <row r="15" spans="1:3" ht="12.75">
      <c r="A15" s="1" t="s">
        <v>15</v>
      </c>
      <c r="B15" s="11">
        <v>2.4</v>
      </c>
      <c r="C15" s="79"/>
    </row>
    <row r="16" spans="1:3" ht="12.75">
      <c r="A16" s="1" t="s">
        <v>16</v>
      </c>
      <c r="B16" s="11">
        <v>22</v>
      </c>
      <c r="C16" s="79"/>
    </row>
    <row r="17" spans="1:3" ht="12.75">
      <c r="A17" s="1" t="s">
        <v>17</v>
      </c>
      <c r="B17" s="12">
        <v>4.76</v>
      </c>
      <c r="C17" s="79"/>
    </row>
    <row r="18" spans="1:3" ht="12.75">
      <c r="A18" t="s">
        <v>2</v>
      </c>
      <c r="B18" s="2">
        <f>SUM(B7:B17)</f>
        <v>211.72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</v>
      </c>
      <c r="C21" s="79"/>
    </row>
    <row r="22" spans="1:3" ht="12.75">
      <c r="A22" s="1" t="s">
        <v>19</v>
      </c>
      <c r="B22" s="7">
        <v>19.24</v>
      </c>
      <c r="C22" s="79"/>
    </row>
    <row r="23" spans="1:3" ht="12.75">
      <c r="A23" s="1" t="s">
        <v>20</v>
      </c>
      <c r="B23" s="7">
        <v>10.79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74.33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286.05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87.14999999999998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0.17643333333333333</v>
      </c>
      <c r="C32" s="79"/>
    </row>
    <row r="33" spans="1:3" ht="12.75">
      <c r="A33" t="s">
        <v>23</v>
      </c>
      <c r="B33" s="13">
        <f>B25/B2</f>
        <v>0.061941666666666666</v>
      </c>
      <c r="C33" s="79"/>
    </row>
    <row r="34" spans="1:3" ht="12.75">
      <c r="A34" t="s">
        <v>26</v>
      </c>
      <c r="B34" s="13">
        <f>B27/B2</f>
        <v>0.238375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3" t="s">
        <v>30</v>
      </c>
    </row>
    <row r="2" spans="1:3" ht="12.75">
      <c r="A2" t="s">
        <v>28</v>
      </c>
      <c r="B2" s="9">
        <v>1250</v>
      </c>
      <c r="C2" s="79"/>
    </row>
    <row r="3" spans="1:3" ht="12.75">
      <c r="A3" t="s">
        <v>157</v>
      </c>
      <c r="B3" s="12">
        <v>0.24</v>
      </c>
      <c r="C3" s="79"/>
    </row>
    <row r="4" spans="1:3" ht="12.75">
      <c r="A4" t="s">
        <v>27</v>
      </c>
      <c r="B4" s="2">
        <f>B2*B3</f>
        <v>300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47</v>
      </c>
      <c r="C7" s="79"/>
    </row>
    <row r="8" spans="1:3" ht="12.75">
      <c r="A8" s="1" t="s">
        <v>9</v>
      </c>
      <c r="B8" s="11">
        <v>19</v>
      </c>
      <c r="C8" s="79"/>
    </row>
    <row r="9" spans="1:3" ht="12.75">
      <c r="A9" s="1" t="s">
        <v>24</v>
      </c>
      <c r="B9" s="11">
        <v>0</v>
      </c>
      <c r="C9" s="79" t="s">
        <v>146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61.63</v>
      </c>
      <c r="C11" s="79"/>
    </row>
    <row r="12" spans="1:3" ht="12.75">
      <c r="A12" s="1" t="s">
        <v>11</v>
      </c>
      <c r="B12" s="11">
        <v>14.1</v>
      </c>
      <c r="C12" s="79"/>
    </row>
    <row r="13" spans="1:3" ht="12.75">
      <c r="A13" s="1" t="s">
        <v>13</v>
      </c>
      <c r="B13" s="11">
        <v>12.84</v>
      </c>
      <c r="C13" s="79"/>
    </row>
    <row r="14" spans="1:3" ht="12.75">
      <c r="A14" s="1" t="s">
        <v>14</v>
      </c>
      <c r="B14" s="11">
        <v>14.35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4.05</v>
      </c>
      <c r="C17" s="79"/>
    </row>
    <row r="18" spans="1:3" ht="12.75">
      <c r="A18" t="s">
        <v>2</v>
      </c>
      <c r="B18" s="2">
        <f>SUM(B7:B17)</f>
        <v>179.97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</v>
      </c>
      <c r="C21" s="79"/>
    </row>
    <row r="22" spans="1:3" ht="12.75">
      <c r="A22" s="1" t="s">
        <v>19</v>
      </c>
      <c r="B22" s="7">
        <v>16.83</v>
      </c>
      <c r="C22" s="79"/>
    </row>
    <row r="23" spans="1:3" ht="12.75">
      <c r="A23" s="1" t="s">
        <v>20</v>
      </c>
      <c r="B23" s="7">
        <v>9.25</v>
      </c>
      <c r="C23" s="79"/>
    </row>
    <row r="24" spans="1:3" ht="12.75">
      <c r="A24" s="1" t="s">
        <v>21</v>
      </c>
      <c r="B24" s="8">
        <v>37.7</v>
      </c>
      <c r="C24" s="79"/>
    </row>
    <row r="25" spans="1:3" ht="12.75">
      <c r="A25" t="s">
        <v>4</v>
      </c>
      <c r="B25" s="2">
        <f>SUM(B21:B24)</f>
        <v>69.78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249.75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50.25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0.143976</v>
      </c>
      <c r="C32" s="79"/>
    </row>
    <row r="33" spans="1:3" ht="12.75">
      <c r="A33" t="s">
        <v>23</v>
      </c>
      <c r="B33" s="13">
        <f>B25/B2</f>
        <v>0.055824</v>
      </c>
      <c r="C33" s="79"/>
    </row>
    <row r="34" spans="1:3" ht="12.75">
      <c r="A34" t="s">
        <v>26</v>
      </c>
      <c r="B34" s="13">
        <f>B27/B2</f>
        <v>0.1998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andrew.swenson</cp:lastModifiedBy>
  <cp:lastPrinted>2009-12-11T23:15:57Z</cp:lastPrinted>
  <dcterms:created xsi:type="dcterms:W3CDTF">2005-01-10T15:34:54Z</dcterms:created>
  <dcterms:modified xsi:type="dcterms:W3CDTF">2012-12-21T17:32:28Z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