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20" yWindow="255" windowWidth="11100" windowHeight="9120" tabRatio="901" activeTab="2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" sheetId="7" r:id="rId7"/>
    <sheet name="Oil_SF" sheetId="8" r:id="rId8"/>
    <sheet name="Canola" sheetId="9" r:id="rId9"/>
    <sheet name="Flax" sheetId="10" r:id="rId10"/>
    <sheet name="Peas" sheetId="11" r:id="rId11"/>
    <sheet name="Oats" sheetId="12" r:id="rId12"/>
    <sheet name="Lentil" sheetId="13" r:id="rId13"/>
    <sheet name="Mustard" sheetId="14" r:id="rId14"/>
    <sheet name="Saffl" sheetId="15" r:id="rId15"/>
    <sheet name="Buckwht" sheetId="16" r:id="rId16"/>
    <sheet name="Millet" sheetId="17" r:id="rId17"/>
    <sheet name="Chickpea" sheetId="18" r:id="rId18"/>
    <sheet name="HRWW" sheetId="19" r:id="rId19"/>
    <sheet name="Rye" sheetId="20" r:id="rId20"/>
  </sheets>
  <definedNames>
    <definedName name="_xlnm.Print_Area" localSheetId="1">'Cashflow'!$A$1:$L$62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<sst xmlns="http://schemas.openxmlformats.org/spreadsheetml/2006/main" count="711" uniqueCount="156">
  <si>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</si>
  <si>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</si>
  <si>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</si>
  <si>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</si>
  <si>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</si>
  <si>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</si>
  <si>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</si>
  <si>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</si>
  <si>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</si>
  <si>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</si>
  <si>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</si>
  <si>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</si>
  <si>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</si>
  <si>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</si>
  <si>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</si>
  <si>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</si>
  <si>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</si>
  <si>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</si>
  <si>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</si>
  <si>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</si>
  <si>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</si>
  <si>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</si>
  <si>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</si>
  <si>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</si>
  <si>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</si>
  <si>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</si>
  <si>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</si>
  <si>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</si>
  <si>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</si>
  <si>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</si>
  <si>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</si>
  <si>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</si>
  <si>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</si>
  <si>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</si>
  <si>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</si>
  <si>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(lb) :</t>
  </si>
  <si>
    <t>OIL SUNFLOWER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</si>
  <si>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</si>
  <si>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</si>
  <si>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</si>
  <si>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</si>
  <si>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</si>
  <si>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</si>
  <si>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</si>
  <si>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</si>
  <si>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</si>
  <si>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</si>
  <si>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</si>
  <si>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</si>
  <si>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</si>
  <si>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</si>
  <si>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</si>
  <si>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</si>
  <si>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</si>
  <si>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</si>
  <si>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</si>
  <si>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</si>
  <si>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</si>
  <si>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</si>
  <si>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</si>
  <si>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</si>
  <si>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</si>
  <si>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</si>
  <si>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</si>
  <si>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</si>
  <si>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</si>
  <si>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</si>
  <si>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</si>
  <si>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</si>
  <si>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</si>
  <si>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</si>
  <si>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</si>
  <si>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</si>
  <si>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</si>
  <si>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</si>
  <si>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</si>
  <si>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</si>
  <si>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Lg Chickp</t>
  </si>
  <si>
    <t>SAFFLOWER</t>
  </si>
  <si>
    <t>Safflower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</si>
  <si>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</si>
  <si>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</si>
  <si>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</si>
  <si>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</si>
  <si>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</si>
  <si>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</si>
  <si>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</si>
  <si>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</si>
  <si>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</si>
  <si>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</si>
  <si>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</si>
  <si>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</si>
  <si>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</si>
  <si>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Summary of Direct Costs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</si>
  <si>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</si>
  <si>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</si>
  <si>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</si>
  <si>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</si>
  <si>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</si>
  <si>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</si>
  <si>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</si>
  <si>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</si>
  <si>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</si>
  <si>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</si>
  <si>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</si>
  <si>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</si>
  <si>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</si>
  <si>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</si>
  <si>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</si>
  <si>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</si>
  <si>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</si>
  <si>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</si>
  <si>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</si>
  <si>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</si>
  <si>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</si>
  <si>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</si>
  <si>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</si>
  <si>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</si>
  <si>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</si>
  <si>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</si>
  <si>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Date:</t>
  </si>
  <si>
    <t>See direct cost summary below.</t>
  </si>
  <si>
    <t>Includes pre-harvest dessicant</t>
  </si>
  <si>
    <t>Name:</t>
  </si>
  <si>
    <t>Seed treatment and early season foliar fungicide</t>
  </si>
  <si>
    <t>Two ascochyta blight fung. trtmts, more maybe needed</t>
  </si>
  <si>
    <t xml:space="preserve">  Market Price</t>
  </si>
  <si>
    <t>Fungicide for rust would cost $4 plus application</t>
  </si>
  <si>
    <t>Fungicide for alternaria leaf spot</t>
  </si>
  <si>
    <t>seed treatment</t>
  </si>
  <si>
    <t>inoculant, rock roller rent, soil testing</t>
  </si>
  <si>
    <t xml:space="preserve">the whole farm cashflow.  This worksheet consists of three tables.  The first table lists the market  </t>
  </si>
  <si>
    <t>SOYBEANS</t>
  </si>
  <si>
    <t>Soybeans</t>
  </si>
  <si>
    <t>Milling quality price. There is risk of quality discounts.</t>
  </si>
  <si>
    <t>only available by written agreement in most counties of region</t>
  </si>
  <si>
    <t>Includes $8 cost for inoculant and fungicide seed treatment</t>
  </si>
  <si>
    <t>Insurance not available for most counties of this region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</si>
  <si>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</si>
  <si>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</si>
  <si>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</si>
  <si>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</si>
  <si>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Fungicide for ascochyta/anthracnose</t>
  </si>
  <si>
    <t>One spraying for head feeding insects</t>
  </si>
  <si>
    <t>Insecticide for cutworms and/or pea aphids would cost $4.</t>
  </si>
  <si>
    <t>Mkt Rev.</t>
  </si>
  <si>
    <t>per Acre</t>
  </si>
  <si>
    <t xml:space="preserve">Dir. Costs </t>
  </si>
  <si>
    <t>Wheat midge &amp; cereal grain aphid insect. would be about $6 each</t>
  </si>
  <si>
    <t xml:space="preserve"> only available by written agreement in most counties of region</t>
  </si>
  <si>
    <t>Insect. for cutworms, pea aphids and/or grasshoppers  ~ $4</t>
  </si>
  <si>
    <t>LARGE CHICKPEA</t>
  </si>
  <si>
    <t>Lg Chickpea</t>
  </si>
  <si>
    <t>Developed by: Ronald Haugen, NDSU Extension Service</t>
  </si>
  <si>
    <t>North Dakota 2022 Projected Crop Budgets - North West</t>
  </si>
  <si>
    <t>Malting barley price.  Feed barley price is estimated at $4.00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</si>
</sst>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00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0.00_);\(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164" fontId="4" fillId="0" borderId="0" xfId="0" applyNumberFormat="1" applyFont="1" applyBorder="1" applyAlignment="1" applyProtection="1">
      <alignment/>
      <protection locked="0"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8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37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21" xfId="0" applyFont="1" applyFill="1" applyBorder="1" applyAlignment="1">
      <alignment/>
    </xf>
    <xf numFmtId="171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52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Border="1" applyAlignment="1">
      <alignment/>
    </xf>
    <xf numFmtId="0" fontId="52" fillId="0" borderId="21" xfId="0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31</xdr:row>
      <xdr:rowOff>19050</xdr:rowOff>
    </xdr:from>
    <xdr:to>
      <xdr:col>10</xdr:col>
      <xdr:colOff>209550</xdr:colOff>
      <xdr:row>57</xdr:row>
      <xdr:rowOff>152400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086350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82" t="s">
        <v>154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2.75">
      <c r="A2" s="83" t="s">
        <v>153</v>
      </c>
      <c r="B2" s="84"/>
      <c r="C2" s="84"/>
      <c r="D2" s="84"/>
      <c r="E2" s="84"/>
      <c r="F2" s="84"/>
      <c r="G2" s="84"/>
      <c r="H2" s="84"/>
      <c r="I2" s="84"/>
      <c r="J2" s="84"/>
    </row>
    <row r="3" spans="1:8" ht="12.75">
      <c r="A3" s="39"/>
      <c r="B3" s="40"/>
      <c r="C3" s="41"/>
      <c r="D3" s="41"/>
      <c r="E3" s="41"/>
      <c r="F3" s="40"/>
      <c r="G3" s="40"/>
      <c r="H3" s="40"/>
    </row>
    <row r="4" spans="1:8" ht="12.75">
      <c r="A4" s="46" t="s">
        <v>94</v>
      </c>
      <c r="B4" s="42"/>
      <c r="C4" s="42"/>
      <c r="D4" s="42"/>
      <c r="E4" s="42"/>
      <c r="F4" s="42"/>
      <c r="G4" s="42"/>
      <c r="H4" s="42"/>
    </row>
    <row r="5" spans="1:8" ht="12.75">
      <c r="A5" s="17" t="s">
        <v>95</v>
      </c>
      <c r="B5" s="42"/>
      <c r="C5" s="42"/>
      <c r="D5" s="42"/>
      <c r="E5" s="42"/>
      <c r="F5" s="42"/>
      <c r="G5" s="42"/>
      <c r="H5" s="42"/>
    </row>
    <row r="6" spans="1:8" ht="12.75">
      <c r="A6" s="17" t="s">
        <v>96</v>
      </c>
      <c r="B6" s="42"/>
      <c r="C6" s="42"/>
      <c r="D6" s="42"/>
      <c r="E6" s="42"/>
      <c r="F6" s="42"/>
      <c r="G6" s="42"/>
      <c r="H6" s="42"/>
    </row>
    <row r="7" spans="1:8" ht="12.75">
      <c r="A7" s="17" t="s">
        <v>97</v>
      </c>
      <c r="B7" s="42"/>
      <c r="C7" s="42"/>
      <c r="D7" s="42"/>
      <c r="E7" s="42"/>
      <c r="F7" s="42"/>
      <c r="G7" s="42"/>
      <c r="H7" s="42"/>
    </row>
    <row r="8" spans="1:8" ht="12.75">
      <c r="A8" s="17" t="s">
        <v>98</v>
      </c>
      <c r="B8" s="42"/>
      <c r="C8" s="42"/>
      <c r="D8" s="42"/>
      <c r="E8" s="42"/>
      <c r="F8" s="42"/>
      <c r="G8" s="42"/>
      <c r="H8" s="42"/>
    </row>
    <row r="9" spans="1:8" ht="12.75">
      <c r="A9" s="17" t="s">
        <v>138</v>
      </c>
      <c r="B9" s="42"/>
      <c r="C9" s="42"/>
      <c r="D9" s="42"/>
      <c r="E9" s="42"/>
      <c r="F9" s="42"/>
      <c r="G9" s="42"/>
      <c r="H9" s="42"/>
    </row>
    <row r="10" spans="1:8" ht="12.75">
      <c r="A10" s="17" t="s">
        <v>139</v>
      </c>
      <c r="B10" s="42"/>
      <c r="C10" s="42"/>
      <c r="D10" s="42"/>
      <c r="E10" s="42"/>
      <c r="F10" s="42"/>
      <c r="G10" s="42"/>
      <c r="H10" s="42"/>
    </row>
    <row r="11" spans="1:8" ht="12.75">
      <c r="A11" s="17" t="s">
        <v>99</v>
      </c>
      <c r="B11" s="42"/>
      <c r="C11" s="42"/>
      <c r="D11" s="42"/>
      <c r="E11" s="42"/>
      <c r="F11" s="42"/>
      <c r="G11" s="42"/>
      <c r="H11" s="42"/>
    </row>
    <row r="12" spans="1:8" ht="12.75">
      <c r="A12" s="17"/>
      <c r="B12" s="42"/>
      <c r="C12" s="42"/>
      <c r="D12" s="42"/>
      <c r="E12" s="42"/>
      <c r="F12" s="42"/>
      <c r="G12" s="42"/>
      <c r="H12" s="42"/>
    </row>
    <row r="13" spans="1:8" ht="12.75">
      <c r="A13" s="46" t="s">
        <v>100</v>
      </c>
      <c r="B13" s="43"/>
      <c r="C13" s="43"/>
      <c r="D13" s="42"/>
      <c r="E13" s="42"/>
      <c r="F13" s="42"/>
      <c r="G13" s="42"/>
      <c r="H13" s="42"/>
    </row>
    <row r="14" spans="1:8" ht="12.75">
      <c r="A14" s="17" t="s">
        <v>101</v>
      </c>
      <c r="B14" s="42"/>
      <c r="C14" s="42"/>
      <c r="D14" s="42"/>
      <c r="E14" s="42"/>
      <c r="F14" s="42"/>
      <c r="G14" s="42"/>
      <c r="H14" s="42"/>
    </row>
    <row r="15" spans="1:8" ht="12.75">
      <c r="A15" s="74" t="s">
        <v>131</v>
      </c>
      <c r="B15" s="42"/>
      <c r="C15" s="42"/>
      <c r="D15" s="42"/>
      <c r="E15" s="42"/>
      <c r="F15" s="42"/>
      <c r="G15" s="42"/>
      <c r="H15" s="42"/>
    </row>
    <row r="16" spans="1:8" ht="12.75">
      <c r="A16" s="17" t="s">
        <v>102</v>
      </c>
      <c r="B16" s="42"/>
      <c r="C16" s="42"/>
      <c r="D16" s="42"/>
      <c r="E16" s="42"/>
      <c r="F16" s="42"/>
      <c r="G16" s="42"/>
      <c r="H16" s="42"/>
    </row>
    <row r="17" spans="1:8" ht="12.75">
      <c r="A17" s="17" t="s">
        <v>103</v>
      </c>
      <c r="B17" s="42"/>
      <c r="C17" s="42"/>
      <c r="D17" s="42"/>
      <c r="E17" s="42"/>
      <c r="F17" s="42"/>
      <c r="G17" s="42"/>
      <c r="H17" s="42"/>
    </row>
    <row r="18" spans="1:8" ht="12.75">
      <c r="A18" s="17" t="s">
        <v>119</v>
      </c>
      <c r="B18" s="42"/>
      <c r="C18" s="42"/>
      <c r="D18" s="42"/>
      <c r="E18" s="42"/>
      <c r="F18" s="42"/>
      <c r="G18" s="42"/>
      <c r="H18" s="42"/>
    </row>
    <row r="19" spans="1:8" ht="12.75">
      <c r="A19" s="17" t="s">
        <v>104</v>
      </c>
      <c r="B19" s="42"/>
      <c r="C19" s="42"/>
      <c r="E19" s="42"/>
      <c r="F19" s="42"/>
      <c r="G19" s="42"/>
      <c r="H19" s="42"/>
    </row>
    <row r="20" spans="1:8" ht="12.75">
      <c r="A20" s="17" t="s">
        <v>105</v>
      </c>
      <c r="B20" s="42"/>
      <c r="C20" s="42"/>
      <c r="D20" s="42"/>
      <c r="E20" s="42"/>
      <c r="F20" s="42"/>
      <c r="G20" s="42"/>
      <c r="H20" s="42"/>
    </row>
    <row r="21" spans="1:8" ht="12.75">
      <c r="A21" s="17" t="s">
        <v>106</v>
      </c>
      <c r="B21" s="42"/>
      <c r="C21" s="42"/>
      <c r="D21" s="42"/>
      <c r="E21" s="42"/>
      <c r="F21" s="42"/>
      <c r="G21" s="42"/>
      <c r="H21" s="42"/>
    </row>
    <row r="22" spans="1:8" ht="12.75">
      <c r="A22" s="17" t="s">
        <v>107</v>
      </c>
      <c r="B22" s="42"/>
      <c r="C22" s="42"/>
      <c r="D22" s="42"/>
      <c r="E22" s="42"/>
      <c r="F22" s="42"/>
      <c r="G22" s="42"/>
      <c r="H22" s="42"/>
    </row>
    <row r="23" spans="2:8" ht="12.75">
      <c r="B23" s="42"/>
      <c r="C23" s="42"/>
      <c r="D23" s="42"/>
      <c r="E23" s="42"/>
      <c r="F23" s="42"/>
      <c r="G23" s="42"/>
      <c r="H23" s="42"/>
    </row>
    <row r="24" spans="1:8" ht="12.75">
      <c r="A24" s="46" t="s">
        <v>108</v>
      </c>
      <c r="B24" s="42"/>
      <c r="C24" s="42"/>
      <c r="D24" s="42"/>
      <c r="E24" s="42"/>
      <c r="F24" s="42"/>
      <c r="G24" s="42"/>
      <c r="H24" s="42"/>
    </row>
    <row r="25" spans="1:8" ht="12.75">
      <c r="A25" s="17" t="s">
        <v>109</v>
      </c>
      <c r="B25" s="42"/>
      <c r="C25" s="42"/>
      <c r="D25" s="42"/>
      <c r="E25" s="42"/>
      <c r="F25" s="42"/>
      <c r="G25" s="42"/>
      <c r="H25" s="42"/>
    </row>
    <row r="26" spans="1:8" ht="12.75" customHeight="1">
      <c r="A26" s="17" t="s">
        <v>110</v>
      </c>
      <c r="B26" s="42"/>
      <c r="C26" s="42"/>
      <c r="D26" s="42"/>
      <c r="E26" s="42"/>
      <c r="F26" s="42"/>
      <c r="G26" s="42"/>
      <c r="H26" s="42"/>
    </row>
    <row r="27" spans="1:8" ht="12.75">
      <c r="A27" s="17" t="s">
        <v>111</v>
      </c>
      <c r="B27" s="42"/>
      <c r="C27" s="42"/>
      <c r="D27" s="42"/>
      <c r="E27" s="42"/>
      <c r="F27" s="42"/>
      <c r="G27" s="42"/>
      <c r="H27" s="42"/>
    </row>
    <row r="28" spans="1:8" ht="13.5">
      <c r="A28" s="17" t="s">
        <v>112</v>
      </c>
      <c r="B28" s="42"/>
      <c r="C28" s="42"/>
      <c r="D28" s="42"/>
      <c r="E28" s="42"/>
      <c r="F28" s="42"/>
      <c r="G28" s="42"/>
      <c r="H28" s="42"/>
    </row>
    <row r="29" spans="1:8" ht="12.75">
      <c r="A29" s="40"/>
      <c r="B29" s="40"/>
      <c r="C29" s="40"/>
      <c r="D29" s="40"/>
      <c r="E29" s="40"/>
      <c r="F29" s="40"/>
      <c r="G29" s="40"/>
      <c r="H29" s="40"/>
    </row>
    <row r="30" spans="1:8" ht="12.75">
      <c r="A30" s="40" t="s">
        <v>113</v>
      </c>
      <c r="B30" s="40"/>
      <c r="C30" s="40"/>
      <c r="D30" s="40"/>
      <c r="E30" s="40"/>
      <c r="F30" s="40"/>
      <c r="G30" s="40"/>
      <c r="H30" s="40"/>
    </row>
    <row r="31" spans="1:11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2" ht="12.7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1:12" ht="12.7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1:12" ht="12.7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1:12" ht="12.7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1:12" ht="12.7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1:12" ht="12.7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1:12" ht="12.7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1:12" ht="12.7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1:12" ht="12.7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1:12" ht="12.7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1:12" ht="12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1:12" ht="12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1:12" ht="12.7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1:12" ht="12.7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1:12" ht="12.7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1:12" ht="12.7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 ht="12.7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1:12" ht="12.7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1:12" ht="12.7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1:12" ht="12.7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1:12" ht="12.7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1:12" ht="12.7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1:12" ht="12.7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1:12" ht="12.7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1:12" ht="12.7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1:12" ht="12.7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1:12" ht="12.7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1:12" ht="12.7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1:12" ht="12.7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</sheetData>
  <sheetProtection sheet="1" selectLockedCell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38</v>
      </c>
      <c r="B1" s="22" t="s">
        <v>0</v>
      </c>
      <c r="C1" s="77" t="s">
        <v>29</v>
      </c>
    </row>
    <row r="2" spans="1:3" ht="12.75">
      <c r="A2" t="s">
        <v>28</v>
      </c>
      <c r="B2" s="9">
        <v>20</v>
      </c>
      <c r="C2" s="75"/>
    </row>
    <row r="3" spans="1:3" ht="12.75">
      <c r="A3" t="s">
        <v>126</v>
      </c>
      <c r="B3" s="12">
        <v>13.7</v>
      </c>
      <c r="C3" s="75"/>
    </row>
    <row r="4" spans="1:3" ht="12.75">
      <c r="A4" t="s">
        <v>27</v>
      </c>
      <c r="B4" s="2">
        <f>B2*B3</f>
        <v>274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21.6</v>
      </c>
      <c r="C7" s="75"/>
    </row>
    <row r="8" spans="1:3" ht="12.75">
      <c r="A8" s="1" t="s">
        <v>9</v>
      </c>
      <c r="B8" s="11">
        <v>40.9</v>
      </c>
      <c r="C8" s="75"/>
    </row>
    <row r="9" spans="1:3" ht="12.75">
      <c r="A9" s="1" t="s">
        <v>24</v>
      </c>
      <c r="B9" s="11">
        <v>0</v>
      </c>
      <c r="C9" s="75"/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26</v>
      </c>
      <c r="C11" s="75"/>
    </row>
    <row r="12" spans="1:3" ht="12.75">
      <c r="A12" s="1" t="s">
        <v>11</v>
      </c>
      <c r="B12" s="11">
        <v>12</v>
      </c>
      <c r="C12" s="75"/>
    </row>
    <row r="13" spans="1:3" ht="12.75">
      <c r="A13" s="1" t="s">
        <v>13</v>
      </c>
      <c r="B13" s="11">
        <v>13.97</v>
      </c>
      <c r="C13" s="75"/>
    </row>
    <row r="14" spans="1:3" ht="12.75">
      <c r="A14" s="1" t="s">
        <v>14</v>
      </c>
      <c r="B14" s="11">
        <v>18.57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1.5</v>
      </c>
      <c r="C16" s="75"/>
    </row>
    <row r="17" spans="1:3" ht="12.75">
      <c r="A17" s="1" t="s">
        <v>17</v>
      </c>
      <c r="B17" s="12">
        <v>3.03</v>
      </c>
      <c r="C17" s="75"/>
    </row>
    <row r="18" spans="1:3" ht="12.75">
      <c r="A18" t="s">
        <v>2</v>
      </c>
      <c r="B18" s="2">
        <f>SUM(B7:B17)</f>
        <v>137.57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7.95</v>
      </c>
      <c r="C21" s="75"/>
    </row>
    <row r="22" spans="1:3" ht="12.75">
      <c r="A22" s="1" t="s">
        <v>19</v>
      </c>
      <c r="B22" s="7">
        <v>22.05</v>
      </c>
      <c r="C22" s="75"/>
    </row>
    <row r="23" spans="1:3" ht="12.75">
      <c r="A23" s="1" t="s">
        <v>20</v>
      </c>
      <c r="B23" s="7">
        <v>12.47</v>
      </c>
      <c r="C23" s="75"/>
    </row>
    <row r="24" spans="1:3" ht="12.75">
      <c r="A24" s="1" t="s">
        <v>21</v>
      </c>
      <c r="B24" s="8">
        <v>35</v>
      </c>
      <c r="C24" s="75"/>
    </row>
    <row r="25" spans="1:3" ht="12.75">
      <c r="A25" t="s">
        <v>4</v>
      </c>
      <c r="B25" s="2">
        <f>SUM(B21:B24)</f>
        <v>77.47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215.04</v>
      </c>
      <c r="C27" s="75"/>
    </row>
    <row r="28" spans="2:3" ht="12.75">
      <c r="B28" s="2"/>
      <c r="C28" s="75"/>
    </row>
    <row r="29" spans="1:3" ht="12.75">
      <c r="A29" t="s">
        <v>31</v>
      </c>
      <c r="B29" s="81">
        <f>B4-B27</f>
        <v>58.96000000000001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6.8785</v>
      </c>
      <c r="C32" s="75"/>
    </row>
    <row r="33" spans="1:3" ht="12.75">
      <c r="A33" t="s">
        <v>23</v>
      </c>
      <c r="B33" s="2">
        <f>B25/B2</f>
        <v>3.8735</v>
      </c>
      <c r="C33" s="75"/>
    </row>
    <row r="34" spans="1:3" ht="12.75">
      <c r="A34" t="s">
        <v>26</v>
      </c>
      <c r="B34" s="2">
        <f>B27/B2</f>
        <v>10.751999999999999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77"/>
    </row>
    <row r="2" spans="1:3" ht="12.75">
      <c r="A2" t="s">
        <v>28</v>
      </c>
      <c r="B2" s="9">
        <v>33</v>
      </c>
      <c r="C2" s="75"/>
    </row>
    <row r="3" spans="1:3" ht="12.75">
      <c r="A3" t="s">
        <v>126</v>
      </c>
      <c r="B3" s="12">
        <v>9</v>
      </c>
      <c r="C3" s="76"/>
    </row>
    <row r="4" spans="1:3" ht="12.75">
      <c r="A4" t="s">
        <v>27</v>
      </c>
      <c r="B4" s="2">
        <f>B2*B3</f>
        <v>297</v>
      </c>
      <c r="C4" s="76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60</v>
      </c>
      <c r="C7" s="75"/>
    </row>
    <row r="8" spans="1:3" ht="12.75">
      <c r="A8" s="1" t="s">
        <v>9</v>
      </c>
      <c r="B8" s="11">
        <v>46.7</v>
      </c>
      <c r="C8" s="75"/>
    </row>
    <row r="9" spans="1:3" ht="12.75">
      <c r="A9" s="1" t="s">
        <v>24</v>
      </c>
      <c r="B9" s="11">
        <v>1.5</v>
      </c>
      <c r="C9" s="75" t="s">
        <v>129</v>
      </c>
    </row>
    <row r="10" spans="1:3" ht="12.75">
      <c r="A10" s="1" t="s">
        <v>10</v>
      </c>
      <c r="B10" s="11">
        <v>6</v>
      </c>
      <c r="C10" s="75" t="s">
        <v>144</v>
      </c>
    </row>
    <row r="11" spans="1:3" ht="12.75">
      <c r="A11" s="1" t="s">
        <v>12</v>
      </c>
      <c r="B11" s="11">
        <v>16.72</v>
      </c>
      <c r="C11" s="75"/>
    </row>
    <row r="12" spans="1:3" ht="12.75">
      <c r="A12" s="1" t="s">
        <v>11</v>
      </c>
      <c r="B12" s="11">
        <v>7.5</v>
      </c>
      <c r="C12" s="75"/>
    </row>
    <row r="13" spans="1:3" ht="12.75">
      <c r="A13" s="1" t="s">
        <v>13</v>
      </c>
      <c r="B13" s="11">
        <v>14.76</v>
      </c>
      <c r="C13" s="75"/>
    </row>
    <row r="14" spans="1:3" ht="12.75">
      <c r="A14" s="1" t="s">
        <v>14</v>
      </c>
      <c r="B14" s="11">
        <v>19.17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9.5</v>
      </c>
      <c r="C16" s="75" t="s">
        <v>130</v>
      </c>
    </row>
    <row r="17" spans="1:3" ht="12.75">
      <c r="A17" s="1" t="s">
        <v>17</v>
      </c>
      <c r="B17" s="12">
        <v>4.09</v>
      </c>
      <c r="C17" s="75"/>
    </row>
    <row r="18" spans="1:3" ht="12.75">
      <c r="A18" t="s">
        <v>2</v>
      </c>
      <c r="B18" s="2">
        <f>SUM(B7:B17)</f>
        <v>185.94000000000003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8.18</v>
      </c>
      <c r="C21" s="75"/>
    </row>
    <row r="22" spans="1:3" ht="12.75">
      <c r="A22" s="1" t="s">
        <v>19</v>
      </c>
      <c r="B22" s="7">
        <v>23.38</v>
      </c>
      <c r="C22" s="75"/>
    </row>
    <row r="23" spans="1:3" ht="12.75">
      <c r="A23" s="1" t="s">
        <v>20</v>
      </c>
      <c r="B23" s="7">
        <v>12.8</v>
      </c>
      <c r="C23" s="75"/>
    </row>
    <row r="24" spans="1:3" ht="12.75">
      <c r="A24" s="1" t="s">
        <v>21</v>
      </c>
      <c r="B24" s="8">
        <v>35</v>
      </c>
      <c r="C24" s="75"/>
    </row>
    <row r="25" spans="1:3" ht="12.75">
      <c r="A25" t="s">
        <v>4</v>
      </c>
      <c r="B25" s="2">
        <f>SUM(B21:B24)</f>
        <v>79.36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265.3</v>
      </c>
      <c r="C27" s="75"/>
    </row>
    <row r="28" spans="2:3" ht="12.75">
      <c r="B28" s="2"/>
      <c r="C28" s="75"/>
    </row>
    <row r="29" spans="1:3" ht="12.75">
      <c r="A29" t="s">
        <v>31</v>
      </c>
      <c r="B29" s="81">
        <f>B4-B27</f>
        <v>31.69999999999999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5.634545454545456</v>
      </c>
      <c r="C32" s="75"/>
    </row>
    <row r="33" spans="1:3" ht="12.75">
      <c r="A33" t="s">
        <v>23</v>
      </c>
      <c r="B33" s="2">
        <f>B25/B2</f>
        <v>2.404848484848485</v>
      </c>
      <c r="C33" s="75"/>
    </row>
    <row r="34" spans="1:3" ht="12.75">
      <c r="A34" t="s">
        <v>26</v>
      </c>
      <c r="B34" s="2">
        <f>B27/B2</f>
        <v>8.039393939393939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77" t="s">
        <v>29</v>
      </c>
    </row>
    <row r="2" spans="1:3" ht="12.75">
      <c r="A2" t="s">
        <v>28</v>
      </c>
      <c r="B2" s="9">
        <v>74</v>
      </c>
      <c r="C2" s="75"/>
    </row>
    <row r="3" spans="1:3" ht="12.75">
      <c r="A3" t="s">
        <v>126</v>
      </c>
      <c r="B3" s="12">
        <v>3.52</v>
      </c>
      <c r="C3" s="75"/>
    </row>
    <row r="4" spans="1:3" ht="12.75">
      <c r="A4" t="s">
        <v>27</v>
      </c>
      <c r="B4" s="2">
        <f>B2*B3</f>
        <v>260.48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20</v>
      </c>
      <c r="C7" s="75"/>
    </row>
    <row r="8" spans="1:3" ht="12.75">
      <c r="A8" s="1" t="s">
        <v>9</v>
      </c>
      <c r="B8" s="11">
        <v>11.7</v>
      </c>
      <c r="C8" s="75"/>
    </row>
    <row r="9" spans="1:3" ht="12.75">
      <c r="A9" s="1" t="s">
        <v>24</v>
      </c>
      <c r="B9" s="11">
        <v>0</v>
      </c>
      <c r="C9" s="75"/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80.56</v>
      </c>
      <c r="C11" s="75"/>
    </row>
    <row r="12" spans="1:3" ht="12.75">
      <c r="A12" s="1" t="s">
        <v>11</v>
      </c>
      <c r="B12" s="11">
        <v>12</v>
      </c>
      <c r="C12" s="75"/>
    </row>
    <row r="13" spans="1:3" ht="12.75">
      <c r="A13" s="1" t="s">
        <v>13</v>
      </c>
      <c r="B13" s="11">
        <v>17.27</v>
      </c>
      <c r="C13" s="75"/>
    </row>
    <row r="14" spans="1:3" ht="12.75">
      <c r="A14" s="1" t="s">
        <v>14</v>
      </c>
      <c r="B14" s="11">
        <v>19.11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8.25</v>
      </c>
      <c r="C16" s="75"/>
    </row>
    <row r="17" spans="1:3" ht="12.75">
      <c r="A17" s="1" t="s">
        <v>17</v>
      </c>
      <c r="B17" s="12">
        <v>3.8</v>
      </c>
      <c r="C17" s="75"/>
    </row>
    <row r="18" spans="1:3" ht="12.75">
      <c r="A18" t="s">
        <v>2</v>
      </c>
      <c r="B18" s="2">
        <f>SUM(B7:B17)</f>
        <v>172.69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8.87</v>
      </c>
      <c r="C21" s="75"/>
    </row>
    <row r="22" spans="1:3" ht="12.75">
      <c r="A22" s="1" t="s">
        <v>19</v>
      </c>
      <c r="B22" s="7">
        <v>23.74</v>
      </c>
      <c r="C22" s="75"/>
    </row>
    <row r="23" spans="1:3" ht="12.75">
      <c r="A23" s="1" t="s">
        <v>20</v>
      </c>
      <c r="B23" s="7">
        <v>13.63</v>
      </c>
      <c r="C23" s="75"/>
    </row>
    <row r="24" spans="1:3" ht="12.75">
      <c r="A24" s="1" t="s">
        <v>21</v>
      </c>
      <c r="B24" s="8">
        <v>35</v>
      </c>
      <c r="C24" s="75"/>
    </row>
    <row r="25" spans="1:3" ht="12.75">
      <c r="A25" t="s">
        <v>4</v>
      </c>
      <c r="B25" s="2">
        <f>SUM(B21:B24)</f>
        <v>81.24000000000001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253.93</v>
      </c>
      <c r="C27" s="75"/>
    </row>
    <row r="28" spans="2:3" ht="12.75">
      <c r="B28" s="2"/>
      <c r="C28" s="75"/>
    </row>
    <row r="29" spans="1:3" ht="12.75">
      <c r="A29" t="s">
        <v>31</v>
      </c>
      <c r="B29" s="81">
        <f>B4-B27</f>
        <v>6.550000000000011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2.3336486486486487</v>
      </c>
      <c r="C32" s="75"/>
    </row>
    <row r="33" spans="1:3" ht="12.75">
      <c r="A33" t="s">
        <v>23</v>
      </c>
      <c r="B33" s="2">
        <f>B25/B2</f>
        <v>1.097837837837838</v>
      </c>
      <c r="C33" s="75"/>
    </row>
    <row r="34" spans="1:3" ht="12.75">
      <c r="A34" t="s">
        <v>26</v>
      </c>
      <c r="B34" s="2">
        <f>B27/B2</f>
        <v>3.4314864864864867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77" t="s">
        <v>29</v>
      </c>
    </row>
    <row r="2" spans="1:3" ht="12.75">
      <c r="A2" t="s">
        <v>28</v>
      </c>
      <c r="B2" s="9">
        <v>1230</v>
      </c>
      <c r="C2" s="75"/>
    </row>
    <row r="3" spans="1:3" ht="12.75">
      <c r="A3" t="s">
        <v>126</v>
      </c>
      <c r="B3" s="10">
        <v>0.22</v>
      </c>
      <c r="C3" s="75"/>
    </row>
    <row r="4" spans="1:3" ht="12.75">
      <c r="A4" t="s">
        <v>27</v>
      </c>
      <c r="B4" s="2">
        <f>B2*B3</f>
        <v>270.6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21</v>
      </c>
      <c r="C7" s="75"/>
    </row>
    <row r="8" spans="1:3" ht="12.75">
      <c r="A8" s="1" t="s">
        <v>9</v>
      </c>
      <c r="B8" s="11">
        <v>46.2</v>
      </c>
      <c r="C8" s="79" t="s">
        <v>122</v>
      </c>
    </row>
    <row r="9" spans="1:3" ht="12.75">
      <c r="A9" s="1" t="s">
        <v>24</v>
      </c>
      <c r="B9" s="11">
        <v>16</v>
      </c>
      <c r="C9" s="76" t="s">
        <v>142</v>
      </c>
    </row>
    <row r="10" spans="1:3" ht="12.75">
      <c r="A10" s="1" t="s">
        <v>10</v>
      </c>
      <c r="B10" s="11">
        <v>0</v>
      </c>
      <c r="C10" s="76" t="s">
        <v>150</v>
      </c>
    </row>
    <row r="11" spans="1:3" ht="12.75">
      <c r="A11" s="1" t="s">
        <v>12</v>
      </c>
      <c r="B11" s="11">
        <v>10.49</v>
      </c>
      <c r="C11" s="75"/>
    </row>
    <row r="12" spans="1:3" ht="12.75">
      <c r="A12" s="1" t="s">
        <v>11</v>
      </c>
      <c r="B12" s="11">
        <v>9</v>
      </c>
      <c r="C12" s="75"/>
    </row>
    <row r="13" spans="1:3" ht="12.75">
      <c r="A13" s="1" t="s">
        <v>13</v>
      </c>
      <c r="B13" s="11">
        <v>16.43</v>
      </c>
      <c r="C13" s="75"/>
    </row>
    <row r="14" spans="1:3" ht="12.75">
      <c r="A14" s="1" t="s">
        <v>14</v>
      </c>
      <c r="B14" s="11">
        <v>21.8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9.5</v>
      </c>
      <c r="C16" s="75"/>
    </row>
    <row r="17" spans="1:3" ht="12.75">
      <c r="A17" s="1" t="s">
        <v>17</v>
      </c>
      <c r="B17" s="12">
        <v>3.38</v>
      </c>
      <c r="C17" s="75"/>
    </row>
    <row r="18" spans="1:3" ht="12.75">
      <c r="A18" t="s">
        <v>2</v>
      </c>
      <c r="B18" s="2">
        <f>SUM(B7:B17)</f>
        <v>153.8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8.53</v>
      </c>
      <c r="C21" s="75"/>
    </row>
    <row r="22" spans="1:3" ht="12.75">
      <c r="A22" s="1" t="s">
        <v>19</v>
      </c>
      <c r="B22" s="7">
        <v>26.55</v>
      </c>
      <c r="C22" s="75"/>
    </row>
    <row r="23" spans="1:3" ht="12.75">
      <c r="A23" s="1" t="s">
        <v>20</v>
      </c>
      <c r="B23" s="7">
        <v>14.38</v>
      </c>
      <c r="C23" s="75"/>
    </row>
    <row r="24" spans="1:3" ht="12.75">
      <c r="A24" s="1" t="s">
        <v>21</v>
      </c>
      <c r="B24" s="8">
        <v>35</v>
      </c>
      <c r="C24" s="75"/>
    </row>
    <row r="25" spans="1:3" ht="12.75">
      <c r="A25" t="s">
        <v>4</v>
      </c>
      <c r="B25" s="2">
        <f>SUM(B21:B24)</f>
        <v>84.46000000000001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238.26000000000002</v>
      </c>
      <c r="C27" s="75"/>
    </row>
    <row r="28" spans="2:3" ht="12.75">
      <c r="B28" s="2"/>
      <c r="C28" s="75"/>
    </row>
    <row r="29" spans="1:3" ht="12.75">
      <c r="A29" t="s">
        <v>31</v>
      </c>
      <c r="B29" s="81">
        <f>B4-B27</f>
        <v>32.34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35</v>
      </c>
      <c r="C31" s="75"/>
    </row>
    <row r="32" spans="1:3" ht="12.75">
      <c r="A32" s="1" t="s">
        <v>22</v>
      </c>
      <c r="B32" s="13">
        <f>B18/B2</f>
        <v>0.12504065040650408</v>
      </c>
      <c r="C32" s="75"/>
    </row>
    <row r="33" spans="1:3" ht="12.75">
      <c r="A33" t="s">
        <v>23</v>
      </c>
      <c r="B33" s="13">
        <f>B25/B2</f>
        <v>0.06866666666666667</v>
      </c>
      <c r="C33" s="75"/>
    </row>
    <row r="34" spans="1:3" ht="12.75">
      <c r="A34" t="s">
        <v>26</v>
      </c>
      <c r="B34" s="13">
        <f>B27/B2</f>
        <v>0.19370731707317074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57421875" style="0" customWidth="1"/>
  </cols>
  <sheetData>
    <row r="1" spans="1:3" ht="12.75">
      <c r="A1" s="5" t="s">
        <v>42</v>
      </c>
      <c r="B1" s="22" t="s">
        <v>0</v>
      </c>
      <c r="C1" s="77" t="s">
        <v>29</v>
      </c>
    </row>
    <row r="2" spans="1:3" ht="12.75">
      <c r="A2" t="s">
        <v>28</v>
      </c>
      <c r="B2" s="9">
        <v>850</v>
      </c>
      <c r="C2" s="75"/>
    </row>
    <row r="3" spans="1:3" ht="12.75">
      <c r="A3" t="s">
        <v>126</v>
      </c>
      <c r="B3" s="10">
        <v>0.45</v>
      </c>
      <c r="C3" s="75"/>
    </row>
    <row r="4" spans="1:3" ht="12.75">
      <c r="A4" t="s">
        <v>27</v>
      </c>
      <c r="B4" s="26">
        <f>B2*B3</f>
        <v>382.5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10.35</v>
      </c>
      <c r="C7" s="75"/>
    </row>
    <row r="8" spans="1:3" ht="12.75">
      <c r="A8" s="1" t="s">
        <v>9</v>
      </c>
      <c r="B8" s="11">
        <v>30.3</v>
      </c>
      <c r="C8" s="75"/>
    </row>
    <row r="9" spans="1:3" ht="12.75">
      <c r="A9" s="1" t="s">
        <v>24</v>
      </c>
      <c r="B9" s="11">
        <v>0</v>
      </c>
      <c r="C9" s="75"/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24.27</v>
      </c>
      <c r="C11" s="75"/>
    </row>
    <row r="12" spans="1:3" ht="12.75">
      <c r="A12" s="1" t="s">
        <v>11</v>
      </c>
      <c r="B12" s="11">
        <v>13</v>
      </c>
      <c r="C12" s="75"/>
    </row>
    <row r="13" spans="1:3" ht="12.75">
      <c r="A13" s="1" t="s">
        <v>13</v>
      </c>
      <c r="B13" s="11">
        <v>13.85</v>
      </c>
      <c r="C13" s="75"/>
    </row>
    <row r="14" spans="1:3" ht="12.75">
      <c r="A14" s="1" t="s">
        <v>14</v>
      </c>
      <c r="B14" s="11">
        <v>18.14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8.25</v>
      </c>
      <c r="C16" s="75"/>
    </row>
    <row r="17" spans="1:3" ht="12.75">
      <c r="A17" s="1" t="s">
        <v>17</v>
      </c>
      <c r="B17" s="12">
        <v>2.66</v>
      </c>
      <c r="C17" s="75"/>
    </row>
    <row r="18" spans="1:3" ht="12.75">
      <c r="A18" t="s">
        <v>2</v>
      </c>
      <c r="B18" s="2">
        <f>SUM(B7:B17)</f>
        <v>120.82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7.97</v>
      </c>
      <c r="C21" s="75"/>
    </row>
    <row r="22" spans="1:3" ht="12.75">
      <c r="A22" s="1" t="s">
        <v>19</v>
      </c>
      <c r="B22" s="7">
        <v>21.14</v>
      </c>
      <c r="C22" s="75"/>
    </row>
    <row r="23" spans="1:3" ht="12.75">
      <c r="A23" s="1" t="s">
        <v>20</v>
      </c>
      <c r="B23" s="7">
        <v>12.71</v>
      </c>
      <c r="C23" s="75"/>
    </row>
    <row r="24" spans="1:3" ht="12.75">
      <c r="A24" s="1" t="s">
        <v>21</v>
      </c>
      <c r="B24" s="8">
        <v>35</v>
      </c>
      <c r="C24" s="75"/>
    </row>
    <row r="25" spans="1:3" ht="12.75">
      <c r="A25" t="s">
        <v>4</v>
      </c>
      <c r="B25" s="2">
        <f>SUM(B21:B24)</f>
        <v>76.82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197.64</v>
      </c>
      <c r="C27" s="75"/>
    </row>
    <row r="28" spans="2:3" ht="12.75">
      <c r="B28" s="2"/>
      <c r="C28" s="75"/>
    </row>
    <row r="29" spans="1:3" ht="12.75">
      <c r="A29" t="s">
        <v>31</v>
      </c>
      <c r="B29" s="81">
        <f>B4-B27</f>
        <v>184.86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35</v>
      </c>
      <c r="C31" s="75"/>
    </row>
    <row r="32" spans="1:3" ht="12.75">
      <c r="A32" s="1" t="s">
        <v>22</v>
      </c>
      <c r="B32" s="13">
        <f>B18/B2</f>
        <v>0.14214117647058822</v>
      </c>
      <c r="C32" s="75"/>
    </row>
    <row r="33" spans="1:3" ht="12.75">
      <c r="A33" t="s">
        <v>23</v>
      </c>
      <c r="B33" s="13">
        <f>B25/B2</f>
        <v>0.09037647058823528</v>
      </c>
      <c r="C33" s="75"/>
    </row>
    <row r="34" spans="1:3" ht="12.75">
      <c r="A34" t="s">
        <v>26</v>
      </c>
      <c r="B34" s="13">
        <f>B27/B2</f>
        <v>0.23251764705882352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78</v>
      </c>
      <c r="B1" s="22" t="s">
        <v>0</v>
      </c>
      <c r="C1" s="77" t="s">
        <v>29</v>
      </c>
    </row>
    <row r="2" spans="1:3" ht="12.75">
      <c r="A2" t="s">
        <v>28</v>
      </c>
      <c r="B2" s="9">
        <v>1050</v>
      </c>
      <c r="C2" s="75"/>
    </row>
    <row r="3" spans="1:3" ht="12.75">
      <c r="A3" t="s">
        <v>126</v>
      </c>
      <c r="B3" s="10">
        <v>0.27</v>
      </c>
      <c r="C3" s="75"/>
    </row>
    <row r="4" spans="1:3" ht="12.75">
      <c r="A4" t="s">
        <v>27</v>
      </c>
      <c r="B4" s="2">
        <f>B2*B3</f>
        <v>283.5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8.1</v>
      </c>
      <c r="C7" s="75"/>
    </row>
    <row r="8" spans="1:3" ht="12.75">
      <c r="A8" s="1" t="s">
        <v>9</v>
      </c>
      <c r="B8" s="11">
        <v>24.3</v>
      </c>
      <c r="C8" s="75"/>
    </row>
    <row r="9" spans="1:3" ht="12.75">
      <c r="A9" s="1" t="s">
        <v>24</v>
      </c>
      <c r="B9" s="11">
        <v>18</v>
      </c>
      <c r="C9" s="76" t="s">
        <v>128</v>
      </c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19.62</v>
      </c>
      <c r="C11" s="75"/>
    </row>
    <row r="12" spans="1:3" ht="12.75">
      <c r="A12" s="1" t="s">
        <v>11</v>
      </c>
      <c r="B12" s="11">
        <v>17</v>
      </c>
      <c r="C12" s="75"/>
    </row>
    <row r="13" spans="1:3" ht="12.75">
      <c r="A13" s="1" t="s">
        <v>13</v>
      </c>
      <c r="B13" s="11">
        <v>12.47</v>
      </c>
      <c r="C13" s="75"/>
    </row>
    <row r="14" spans="1:3" ht="12.75">
      <c r="A14" s="1" t="s">
        <v>14</v>
      </c>
      <c r="B14" s="11">
        <v>16.84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8.25</v>
      </c>
      <c r="C16" s="75"/>
    </row>
    <row r="17" spans="1:3" ht="12.75">
      <c r="A17" s="1" t="s">
        <v>17</v>
      </c>
      <c r="B17" s="12">
        <v>2.8</v>
      </c>
      <c r="C17" s="75"/>
    </row>
    <row r="18" spans="1:3" ht="12.75">
      <c r="A18" t="s">
        <v>2</v>
      </c>
      <c r="B18" s="2">
        <f>SUM(B7:B17)</f>
        <v>127.38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7.5</v>
      </c>
      <c r="C21" s="75"/>
    </row>
    <row r="22" spans="1:3" ht="12.75">
      <c r="A22" s="1" t="s">
        <v>19</v>
      </c>
      <c r="B22" s="7">
        <v>19.22</v>
      </c>
      <c r="C22" s="75"/>
    </row>
    <row r="23" spans="1:3" ht="12.75">
      <c r="A23" s="1" t="s">
        <v>20</v>
      </c>
      <c r="B23" s="7">
        <v>10.71</v>
      </c>
      <c r="C23" s="75"/>
    </row>
    <row r="24" spans="1:3" ht="12.75">
      <c r="A24" s="1" t="s">
        <v>21</v>
      </c>
      <c r="B24" s="8">
        <v>35</v>
      </c>
      <c r="C24" s="75"/>
    </row>
    <row r="25" spans="1:3" ht="12.75">
      <c r="A25" t="s">
        <v>4</v>
      </c>
      <c r="B25" s="2">
        <f>SUM(B21:B24)</f>
        <v>72.43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199.81</v>
      </c>
      <c r="C27" s="75"/>
    </row>
    <row r="28" spans="2:3" ht="12.75">
      <c r="B28" s="2"/>
      <c r="C28" s="75"/>
    </row>
    <row r="29" spans="1:3" ht="12.75">
      <c r="A29" t="s">
        <v>31</v>
      </c>
      <c r="B29" s="81">
        <f>B4-B27</f>
        <v>83.69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35</v>
      </c>
      <c r="C31" s="75"/>
    </row>
    <row r="32" spans="1:3" ht="12.75">
      <c r="A32" s="1" t="s">
        <v>22</v>
      </c>
      <c r="B32" s="13">
        <f>B18/B2</f>
        <v>0.12131428571428571</v>
      </c>
      <c r="C32" s="75"/>
    </row>
    <row r="33" spans="1:3" ht="12.75">
      <c r="A33" t="s">
        <v>23</v>
      </c>
      <c r="B33" s="13">
        <f>B25/B2</f>
        <v>0.06898095238095239</v>
      </c>
      <c r="C33" s="75"/>
    </row>
    <row r="34" spans="1:3" ht="12.75">
      <c r="A34" t="s">
        <v>26</v>
      </c>
      <c r="B34" s="13">
        <f>B27/B2</f>
        <v>0.1902952380952381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2" t="s">
        <v>0</v>
      </c>
      <c r="C1" s="77" t="s">
        <v>29</v>
      </c>
    </row>
    <row r="2" spans="1:3" ht="12.75">
      <c r="A2" t="s">
        <v>28</v>
      </c>
      <c r="B2" s="27">
        <v>850</v>
      </c>
      <c r="C2" s="75"/>
    </row>
    <row r="3" spans="1:3" ht="12.75">
      <c r="A3" t="s">
        <v>126</v>
      </c>
      <c r="B3" s="10">
        <v>0.311</v>
      </c>
      <c r="C3" s="75"/>
    </row>
    <row r="4" spans="1:3" ht="12.75">
      <c r="A4" t="s">
        <v>27</v>
      </c>
      <c r="B4" s="2">
        <f>B2*B3</f>
        <v>264.35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20.5</v>
      </c>
      <c r="C7" s="75"/>
    </row>
    <row r="8" spans="1:3" ht="12.75">
      <c r="A8" s="1" t="s">
        <v>9</v>
      </c>
      <c r="B8" s="11">
        <v>19.8</v>
      </c>
      <c r="C8" s="75"/>
    </row>
    <row r="9" spans="1:3" ht="12.75">
      <c r="A9" s="1" t="s">
        <v>24</v>
      </c>
      <c r="B9" s="11">
        <v>0</v>
      </c>
      <c r="C9" s="75"/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11.83</v>
      </c>
      <c r="C11" s="75"/>
    </row>
    <row r="12" spans="1:3" ht="12.75">
      <c r="A12" s="1" t="s">
        <v>11</v>
      </c>
      <c r="B12" s="11">
        <v>6.5</v>
      </c>
      <c r="C12" s="76" t="s">
        <v>137</v>
      </c>
    </row>
    <row r="13" spans="1:3" ht="12.75">
      <c r="A13" s="1" t="s">
        <v>13</v>
      </c>
      <c r="B13" s="11">
        <v>13.34</v>
      </c>
      <c r="C13" s="75"/>
    </row>
    <row r="14" spans="1:3" ht="12.75">
      <c r="A14" s="1" t="s">
        <v>14</v>
      </c>
      <c r="B14" s="11">
        <v>17.38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1.5</v>
      </c>
      <c r="C16" s="75"/>
    </row>
    <row r="17" spans="1:3" ht="12.75">
      <c r="A17" s="1" t="s">
        <v>17</v>
      </c>
      <c r="B17" s="12">
        <v>2.04</v>
      </c>
      <c r="C17" s="75"/>
    </row>
    <row r="18" spans="1:3" ht="12.75">
      <c r="A18" t="s">
        <v>2</v>
      </c>
      <c r="B18" s="2">
        <f>SUM(B7:B17)</f>
        <v>92.89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7.77</v>
      </c>
      <c r="C21" s="75"/>
    </row>
    <row r="22" spans="1:3" ht="12.75">
      <c r="A22" s="1" t="s">
        <v>19</v>
      </c>
      <c r="B22" s="7">
        <v>20.49</v>
      </c>
      <c r="C22" s="75"/>
    </row>
    <row r="23" spans="1:3" ht="12.75">
      <c r="A23" s="1" t="s">
        <v>20</v>
      </c>
      <c r="B23" s="7">
        <v>11.91</v>
      </c>
      <c r="C23" s="75"/>
    </row>
    <row r="24" spans="1:3" ht="12.75">
      <c r="A24" s="1" t="s">
        <v>21</v>
      </c>
      <c r="B24" s="8">
        <v>35</v>
      </c>
      <c r="C24" s="75"/>
    </row>
    <row r="25" spans="1:3" ht="12.75">
      <c r="A25" t="s">
        <v>4</v>
      </c>
      <c r="B25" s="2">
        <f>SUM(B21:B24)</f>
        <v>75.17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168.06</v>
      </c>
      <c r="C27" s="75"/>
    </row>
    <row r="28" spans="2:3" ht="12.75">
      <c r="B28" s="2"/>
      <c r="C28" s="75"/>
    </row>
    <row r="29" spans="1:3" ht="12.75">
      <c r="A29" t="s">
        <v>31</v>
      </c>
      <c r="B29" s="81">
        <f>B4-B27</f>
        <v>96.29000000000002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35</v>
      </c>
      <c r="C31" s="75"/>
    </row>
    <row r="32" spans="1:3" ht="12.75">
      <c r="A32" s="1" t="s">
        <v>22</v>
      </c>
      <c r="B32" s="13">
        <f>B18/B2</f>
        <v>0.10928235294117647</v>
      </c>
      <c r="C32" s="75"/>
    </row>
    <row r="33" spans="1:3" ht="12.75">
      <c r="A33" t="s">
        <v>23</v>
      </c>
      <c r="B33" s="13">
        <f>B25/B2</f>
        <v>0.08843529411764706</v>
      </c>
      <c r="C33" s="75"/>
    </row>
    <row r="34" spans="1:3" ht="12.75">
      <c r="A34" t="s">
        <v>26</v>
      </c>
      <c r="B34" s="13">
        <f>B27/B2</f>
        <v>0.19771764705882353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2" t="s">
        <v>0</v>
      </c>
      <c r="C1" s="77" t="s">
        <v>29</v>
      </c>
    </row>
    <row r="2" spans="1:3" ht="12.75">
      <c r="A2" t="s">
        <v>28</v>
      </c>
      <c r="B2" s="9">
        <v>1300</v>
      </c>
      <c r="C2" s="75"/>
    </row>
    <row r="3" spans="1:3" ht="12.75">
      <c r="A3" t="s">
        <v>126</v>
      </c>
      <c r="B3" s="10">
        <v>0.21</v>
      </c>
      <c r="C3" s="75"/>
    </row>
    <row r="4" spans="1:3" ht="12.75">
      <c r="A4" t="s">
        <v>27</v>
      </c>
      <c r="B4" s="2">
        <f>B2*B3</f>
        <v>273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17.5</v>
      </c>
      <c r="C7" s="75"/>
    </row>
    <row r="8" spans="1:3" ht="12.75">
      <c r="A8" s="1" t="s">
        <v>9</v>
      </c>
      <c r="B8" s="11">
        <v>10.6</v>
      </c>
      <c r="C8" s="75"/>
    </row>
    <row r="9" spans="1:3" ht="12.75">
      <c r="A9" s="1" t="s">
        <v>24</v>
      </c>
      <c r="B9" s="11">
        <v>0</v>
      </c>
      <c r="C9" s="75"/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11.09</v>
      </c>
      <c r="C11" s="75"/>
    </row>
    <row r="12" spans="1:3" ht="12.75">
      <c r="A12" s="1" t="s">
        <v>11</v>
      </c>
      <c r="B12" s="11">
        <v>0</v>
      </c>
      <c r="C12" s="75"/>
    </row>
    <row r="13" spans="1:3" ht="12.75">
      <c r="A13" s="1" t="s">
        <v>13</v>
      </c>
      <c r="B13" s="11">
        <v>14.2</v>
      </c>
      <c r="C13" s="75"/>
    </row>
    <row r="14" spans="1:3" ht="12.75">
      <c r="A14" s="1" t="s">
        <v>14</v>
      </c>
      <c r="B14" s="11">
        <v>17.72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8.25</v>
      </c>
      <c r="C16" s="75"/>
    </row>
    <row r="17" spans="1:3" ht="12.75">
      <c r="A17" s="1" t="s">
        <v>17</v>
      </c>
      <c r="B17" s="12">
        <v>1.79</v>
      </c>
      <c r="C17" s="75"/>
    </row>
    <row r="18" spans="1:3" ht="12.75">
      <c r="A18" t="s">
        <v>2</v>
      </c>
      <c r="B18" s="2">
        <f>SUM(B7:B17)</f>
        <v>81.15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7.95</v>
      </c>
      <c r="C21" s="75"/>
    </row>
    <row r="22" spans="1:3" ht="12.75">
      <c r="A22" s="1" t="s">
        <v>19</v>
      </c>
      <c r="B22" s="7">
        <v>21.12</v>
      </c>
      <c r="C22" s="75"/>
    </row>
    <row r="23" spans="1:3" ht="12.75">
      <c r="A23" s="1" t="s">
        <v>20</v>
      </c>
      <c r="B23" s="7">
        <v>12.27</v>
      </c>
      <c r="C23" s="75"/>
    </row>
    <row r="24" spans="1:3" ht="12.75">
      <c r="A24" s="1" t="s">
        <v>21</v>
      </c>
      <c r="B24" s="8">
        <v>35</v>
      </c>
      <c r="C24" s="75"/>
    </row>
    <row r="25" spans="1:3" ht="12.75">
      <c r="A25" t="s">
        <v>4</v>
      </c>
      <c r="B25" s="2">
        <f>SUM(B21:B24)</f>
        <v>76.34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157.49</v>
      </c>
      <c r="C27" s="75"/>
    </row>
    <row r="28" spans="2:3" ht="12.75">
      <c r="B28" s="2"/>
      <c r="C28" s="75"/>
    </row>
    <row r="29" spans="1:3" ht="12.75">
      <c r="A29" t="s">
        <v>31</v>
      </c>
      <c r="B29" s="81">
        <f>B4-B27</f>
        <v>115.50999999999999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13">
        <f>B18/B2</f>
        <v>0.06242307692307693</v>
      </c>
      <c r="C32" s="75"/>
    </row>
    <row r="33" spans="1:3" ht="12.75">
      <c r="A33" t="s">
        <v>23</v>
      </c>
      <c r="B33" s="13">
        <f>B25/B2</f>
        <v>0.058723076923076926</v>
      </c>
      <c r="C33" s="75"/>
    </row>
    <row r="34" spans="1:3" ht="12.75">
      <c r="A34" t="s">
        <v>26</v>
      </c>
      <c r="B34" s="13">
        <f>B27/B2</f>
        <v>0.12114615384615385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151</v>
      </c>
      <c r="B1" s="22" t="s">
        <v>0</v>
      </c>
      <c r="C1" s="77" t="s">
        <v>29</v>
      </c>
    </row>
    <row r="2" spans="1:3" ht="12.75">
      <c r="A2" t="s">
        <v>28</v>
      </c>
      <c r="B2" s="9">
        <v>1400</v>
      </c>
      <c r="C2" s="75"/>
    </row>
    <row r="3" spans="1:3" ht="12.75">
      <c r="A3" t="s">
        <v>126</v>
      </c>
      <c r="B3" s="12">
        <v>0.3</v>
      </c>
      <c r="C3" s="75"/>
    </row>
    <row r="4" spans="1:3" ht="12.75">
      <c r="A4" t="s">
        <v>27</v>
      </c>
      <c r="B4" s="2">
        <f>B2*B3</f>
        <v>420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84</v>
      </c>
      <c r="C7" s="76"/>
    </row>
    <row r="8" spans="1:3" ht="12.75">
      <c r="A8" s="1" t="s">
        <v>9</v>
      </c>
      <c r="B8" s="11">
        <v>54.5</v>
      </c>
      <c r="C8" s="75"/>
    </row>
    <row r="9" spans="1:3" ht="12.75">
      <c r="A9" s="1" t="s">
        <v>24</v>
      </c>
      <c r="B9" s="11">
        <v>36</v>
      </c>
      <c r="C9" s="76" t="s">
        <v>125</v>
      </c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22.72</v>
      </c>
      <c r="C11" s="75"/>
    </row>
    <row r="12" spans="1:3" ht="12.75">
      <c r="A12" s="1" t="s">
        <v>11</v>
      </c>
      <c r="B12" s="11">
        <v>9.5</v>
      </c>
      <c r="C12" s="75"/>
    </row>
    <row r="13" spans="1:3" ht="12.75">
      <c r="A13" s="1" t="s">
        <v>13</v>
      </c>
      <c r="B13" s="11">
        <v>17.03</v>
      </c>
      <c r="C13" s="75"/>
    </row>
    <row r="14" spans="1:3" ht="12.75">
      <c r="A14" s="1" t="s">
        <v>14</v>
      </c>
      <c r="B14" s="11">
        <v>22.73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8.5</v>
      </c>
      <c r="C16" s="75"/>
    </row>
    <row r="17" spans="1:3" ht="12.75">
      <c r="A17" s="1" t="s">
        <v>17</v>
      </c>
      <c r="B17" s="12">
        <v>5.74</v>
      </c>
      <c r="C17" s="75"/>
    </row>
    <row r="18" spans="1:3" ht="12.75">
      <c r="A18" t="s">
        <v>2</v>
      </c>
      <c r="B18" s="2">
        <f>SUM(B7:B17)</f>
        <v>260.71999999999997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8.74</v>
      </c>
      <c r="C21" s="75"/>
    </row>
    <row r="22" spans="1:3" ht="12.75">
      <c r="A22" s="1" t="s">
        <v>19</v>
      </c>
      <c r="B22" s="7">
        <v>27.37</v>
      </c>
      <c r="C22" s="75"/>
    </row>
    <row r="23" spans="1:3" ht="12.75">
      <c r="A23" s="1" t="s">
        <v>20</v>
      </c>
      <c r="B23" s="7">
        <v>14.97</v>
      </c>
      <c r="C23" s="75"/>
    </row>
    <row r="24" spans="1:3" ht="12.75">
      <c r="A24" s="1" t="s">
        <v>21</v>
      </c>
      <c r="B24" s="8">
        <v>35</v>
      </c>
      <c r="C24" s="75"/>
    </row>
    <row r="25" spans="1:3" ht="12.75">
      <c r="A25" t="s">
        <v>4</v>
      </c>
      <c r="B25" s="2">
        <f>SUM(B21:B24)</f>
        <v>86.08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346.79999999999995</v>
      </c>
      <c r="C27" s="75"/>
    </row>
    <row r="28" spans="2:3" ht="12.75">
      <c r="B28" s="2"/>
      <c r="C28" s="75"/>
    </row>
    <row r="29" spans="1:3" ht="12.75">
      <c r="A29" t="s">
        <v>31</v>
      </c>
      <c r="B29" s="81">
        <f>B4-B27</f>
        <v>73.20000000000005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35</v>
      </c>
      <c r="C31" s="75"/>
    </row>
    <row r="32" spans="1:3" ht="12.75">
      <c r="A32" s="1" t="s">
        <v>22</v>
      </c>
      <c r="B32" s="13">
        <f>B18/B2</f>
        <v>0.1862285714285714</v>
      </c>
      <c r="C32" s="75"/>
    </row>
    <row r="33" spans="1:3" ht="12.75">
      <c r="A33" t="s">
        <v>23</v>
      </c>
      <c r="B33" s="13">
        <f>B25/B2</f>
        <v>0.06148571428571428</v>
      </c>
      <c r="C33" s="75"/>
    </row>
    <row r="34" spans="1:3" ht="12.75">
      <c r="A34" t="s">
        <v>26</v>
      </c>
      <c r="B34" s="13">
        <f>B27/B2</f>
        <v>0.2477142857142857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2" t="s">
        <v>0</v>
      </c>
      <c r="C1" s="77" t="s">
        <v>29</v>
      </c>
    </row>
    <row r="2" spans="1:3" ht="12.75">
      <c r="A2" t="s">
        <v>28</v>
      </c>
      <c r="B2" s="9">
        <v>44</v>
      </c>
      <c r="C2" s="75"/>
    </row>
    <row r="3" spans="1:3" ht="12.75">
      <c r="A3" t="s">
        <v>126</v>
      </c>
      <c r="B3" s="10">
        <v>6.36</v>
      </c>
      <c r="C3" s="75"/>
    </row>
    <row r="4" spans="1:3" ht="12.75">
      <c r="A4" t="s">
        <v>27</v>
      </c>
      <c r="B4" s="2">
        <f>B2*B3</f>
        <v>279.84000000000003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12</v>
      </c>
      <c r="C7" s="75"/>
    </row>
    <row r="8" spans="1:3" ht="12.75">
      <c r="A8" s="1" t="s">
        <v>9</v>
      </c>
      <c r="B8" s="11">
        <v>32.2</v>
      </c>
      <c r="C8" s="75"/>
    </row>
    <row r="9" spans="1:3" ht="12.75">
      <c r="A9" s="1" t="s">
        <v>24</v>
      </c>
      <c r="B9" s="11">
        <v>9</v>
      </c>
      <c r="C9" s="75"/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96.77</v>
      </c>
      <c r="C11" s="75"/>
    </row>
    <row r="12" spans="1:3" ht="12.75">
      <c r="A12" s="1" t="s">
        <v>11</v>
      </c>
      <c r="B12" s="11">
        <v>6</v>
      </c>
      <c r="C12" s="75"/>
    </row>
    <row r="13" spans="1:3" ht="12.75">
      <c r="A13" s="1" t="s">
        <v>13</v>
      </c>
      <c r="B13" s="11">
        <v>13.4</v>
      </c>
      <c r="C13" s="75"/>
    </row>
    <row r="14" spans="1:3" ht="12.75">
      <c r="A14" s="1" t="s">
        <v>14</v>
      </c>
      <c r="B14" s="11">
        <v>16.66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8.25</v>
      </c>
      <c r="C16" s="75"/>
    </row>
    <row r="17" spans="1:3" ht="12.75">
      <c r="A17" s="1" t="s">
        <v>17</v>
      </c>
      <c r="B17" s="12">
        <v>4.37</v>
      </c>
      <c r="C17" s="75"/>
    </row>
    <row r="18" spans="1:3" ht="12.75">
      <c r="A18" t="s">
        <v>2</v>
      </c>
      <c r="B18" s="2">
        <f>SUM(B7:B17)</f>
        <v>198.65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7.63</v>
      </c>
      <c r="C21" s="75"/>
    </row>
    <row r="22" spans="1:3" ht="12.75">
      <c r="A22" s="1" t="s">
        <v>19</v>
      </c>
      <c r="B22" s="7">
        <v>19.5</v>
      </c>
      <c r="C22" s="75"/>
    </row>
    <row r="23" spans="1:3" ht="12.75">
      <c r="A23" s="1" t="s">
        <v>20</v>
      </c>
      <c r="B23" s="7">
        <v>10.56</v>
      </c>
      <c r="C23" s="75"/>
    </row>
    <row r="24" spans="1:3" ht="12.75">
      <c r="A24" s="1" t="s">
        <v>21</v>
      </c>
      <c r="B24" s="8">
        <v>35</v>
      </c>
      <c r="C24" s="75"/>
    </row>
    <row r="25" spans="1:3" ht="12.75">
      <c r="A25" t="s">
        <v>4</v>
      </c>
      <c r="B25" s="2">
        <f>SUM(B21:B24)</f>
        <v>72.69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271.34000000000003</v>
      </c>
      <c r="C27" s="75"/>
    </row>
    <row r="28" spans="2:3" ht="12.75">
      <c r="B28" s="2"/>
      <c r="C28" s="75"/>
    </row>
    <row r="29" spans="1:3" ht="12.75">
      <c r="A29" t="s">
        <v>31</v>
      </c>
      <c r="B29" s="81">
        <f>B4-B27</f>
        <v>8.5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4.514772727272727</v>
      </c>
      <c r="C32" s="75"/>
    </row>
    <row r="33" spans="1:3" ht="12.75">
      <c r="A33" t="s">
        <v>23</v>
      </c>
      <c r="B33" s="2">
        <f>B25/B2</f>
        <v>1.6520454545454546</v>
      </c>
      <c r="C33" s="75"/>
    </row>
    <row r="34" spans="1:3" ht="12.75">
      <c r="A34" t="s">
        <v>26</v>
      </c>
      <c r="B34" s="2">
        <f>B27/B2</f>
        <v>6.166818181818183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zoomScalePageLayoutView="0" workbookViewId="0" topLeftCell="A1">
      <selection activeCell="G28" sqref="G28"/>
    </sheetView>
  </sheetViews>
  <sheetFormatPr defaultColWidth="9.140625" defaultRowHeight="12.75"/>
  <cols>
    <col min="1" max="1" width="9.421875" style="0" customWidth="1"/>
    <col min="2" max="8" width="9.7109375" style="0" customWidth="1"/>
    <col min="9" max="12" width="8.421875" style="0" customWidth="1"/>
  </cols>
  <sheetData>
    <row r="1" spans="1:8" ht="12.75">
      <c r="A1" s="48"/>
      <c r="B1" s="49" t="s">
        <v>145</v>
      </c>
      <c r="C1" s="49" t="s">
        <v>115</v>
      </c>
      <c r="D1" s="49" t="s">
        <v>114</v>
      </c>
      <c r="E1" s="50" t="s">
        <v>70</v>
      </c>
      <c r="F1" s="49" t="s">
        <v>65</v>
      </c>
      <c r="G1" s="49" t="s">
        <v>65</v>
      </c>
      <c r="H1" s="51" t="s">
        <v>65</v>
      </c>
    </row>
    <row r="2" spans="1:8" ht="12.75">
      <c r="A2" s="52" t="s">
        <v>62</v>
      </c>
      <c r="B2" s="15" t="s">
        <v>146</v>
      </c>
      <c r="C2" s="15" t="s">
        <v>146</v>
      </c>
      <c r="D2" s="44" t="s">
        <v>115</v>
      </c>
      <c r="E2" s="47" t="s">
        <v>71</v>
      </c>
      <c r="F2" s="15" t="s">
        <v>63</v>
      </c>
      <c r="G2" s="15" t="s">
        <v>147</v>
      </c>
      <c r="H2" s="53" t="s">
        <v>64</v>
      </c>
    </row>
    <row r="3" spans="1:8" ht="12.75">
      <c r="A3" s="54" t="s">
        <v>48</v>
      </c>
      <c r="B3" s="45">
        <f>HRSW!B4</f>
        <v>295.59999999999997</v>
      </c>
      <c r="C3" s="45">
        <f>HRSW!B18</f>
        <v>197.94000000000003</v>
      </c>
      <c r="D3" s="16">
        <f>B3-C3</f>
        <v>97.65999999999994</v>
      </c>
      <c r="E3" s="18">
        <v>1500</v>
      </c>
      <c r="F3" s="19">
        <f aca="true" t="shared" si="0" ref="F3:F20">B3*E3</f>
        <v>443399.99999999994</v>
      </c>
      <c r="G3" s="19">
        <f aca="true" t="shared" si="1" ref="G3:G20">E3*C3</f>
        <v>296910.00000000006</v>
      </c>
      <c r="H3" s="33">
        <f>F3-G3</f>
        <v>146489.99999999988</v>
      </c>
    </row>
    <row r="4" spans="1:8" ht="12.75">
      <c r="A4" s="54" t="s">
        <v>49</v>
      </c>
      <c r="B4" s="45">
        <f>Durum!B4</f>
        <v>320.04</v>
      </c>
      <c r="C4" s="45">
        <f>Durum!B18</f>
        <v>191.76</v>
      </c>
      <c r="D4" s="16">
        <f aca="true" t="shared" si="2" ref="D4:D20">B4-C4</f>
        <v>128.28000000000003</v>
      </c>
      <c r="E4" s="18">
        <v>400</v>
      </c>
      <c r="F4" s="19">
        <f t="shared" si="0"/>
        <v>128016.00000000001</v>
      </c>
      <c r="G4" s="19">
        <f t="shared" si="1"/>
        <v>76704</v>
      </c>
      <c r="H4" s="33">
        <f aca="true" t="shared" si="3" ref="H4:H19">F4-G4</f>
        <v>51312.000000000015</v>
      </c>
    </row>
    <row r="5" spans="1:8" ht="12.75">
      <c r="A5" s="54" t="s">
        <v>50</v>
      </c>
      <c r="B5" s="45">
        <f>Barley!B4</f>
        <v>365.4</v>
      </c>
      <c r="C5" s="45">
        <f>Barley!B18</f>
        <v>171.51</v>
      </c>
      <c r="D5" s="16">
        <f t="shared" si="2"/>
        <v>193.89</v>
      </c>
      <c r="E5" s="18">
        <v>0</v>
      </c>
      <c r="F5" s="19">
        <f t="shared" si="0"/>
        <v>0</v>
      </c>
      <c r="G5" s="19">
        <f t="shared" si="1"/>
        <v>0</v>
      </c>
      <c r="H5" s="33">
        <f t="shared" si="3"/>
        <v>0</v>
      </c>
    </row>
    <row r="6" spans="1:8" ht="12.75">
      <c r="A6" s="54" t="s">
        <v>25</v>
      </c>
      <c r="B6" s="45">
        <f>Corn!B4</f>
        <v>445</v>
      </c>
      <c r="C6" s="45">
        <f>Corn!B18</f>
        <v>300.90000000000003</v>
      </c>
      <c r="D6" s="16">
        <f t="shared" si="2"/>
        <v>144.09999999999997</v>
      </c>
      <c r="E6" s="18">
        <v>0</v>
      </c>
      <c r="F6" s="19">
        <f t="shared" si="0"/>
        <v>0</v>
      </c>
      <c r="G6" s="19">
        <f t="shared" si="1"/>
        <v>0</v>
      </c>
      <c r="H6" s="33">
        <f t="shared" si="3"/>
        <v>0</v>
      </c>
    </row>
    <row r="7" spans="1:8" ht="12.75">
      <c r="A7" s="54" t="s">
        <v>133</v>
      </c>
      <c r="B7" s="45">
        <f>Soy!B4</f>
        <v>261.05</v>
      </c>
      <c r="C7" s="45">
        <f>Soy!B18</f>
        <v>159.23</v>
      </c>
      <c r="D7" s="16">
        <f>B7-C7</f>
        <v>101.82000000000002</v>
      </c>
      <c r="E7" s="18">
        <v>0</v>
      </c>
      <c r="F7" s="19">
        <f>B7*E7</f>
        <v>0</v>
      </c>
      <c r="G7" s="19">
        <f>E7*C7</f>
        <v>0</v>
      </c>
      <c r="H7" s="33">
        <f>F7-G7</f>
        <v>0</v>
      </c>
    </row>
    <row r="8" spans="1:8" ht="12.75">
      <c r="A8" s="54" t="s">
        <v>51</v>
      </c>
      <c r="B8" s="45">
        <f>Oil_SF!B4</f>
        <v>372.4</v>
      </c>
      <c r="C8" s="45">
        <f>Oil_SF!B18</f>
        <v>199.85000000000002</v>
      </c>
      <c r="D8" s="16">
        <f t="shared" si="2"/>
        <v>172.54999999999995</v>
      </c>
      <c r="E8" s="18">
        <v>0</v>
      </c>
      <c r="F8" s="19">
        <f t="shared" si="0"/>
        <v>0</v>
      </c>
      <c r="G8" s="19">
        <f t="shared" si="1"/>
        <v>0</v>
      </c>
      <c r="H8" s="33">
        <f t="shared" si="3"/>
        <v>0</v>
      </c>
    </row>
    <row r="9" spans="1:8" ht="12.75">
      <c r="A9" s="54" t="s">
        <v>52</v>
      </c>
      <c r="B9" s="45">
        <f>Canola!B4</f>
        <v>468.48</v>
      </c>
      <c r="C9" s="45">
        <f>Canola!B18</f>
        <v>276.19</v>
      </c>
      <c r="D9" s="16">
        <f t="shared" si="2"/>
        <v>192.29000000000002</v>
      </c>
      <c r="E9" s="18">
        <v>500</v>
      </c>
      <c r="F9" s="19">
        <f t="shared" si="0"/>
        <v>234240</v>
      </c>
      <c r="G9" s="19">
        <f t="shared" si="1"/>
        <v>138095</v>
      </c>
      <c r="H9" s="33">
        <f t="shared" si="3"/>
        <v>96145</v>
      </c>
    </row>
    <row r="10" spans="1:8" ht="12.75">
      <c r="A10" s="54" t="s">
        <v>53</v>
      </c>
      <c r="B10" s="45">
        <f>Flax!B4</f>
        <v>274</v>
      </c>
      <c r="C10" s="45">
        <f>Flax!B18</f>
        <v>137.57</v>
      </c>
      <c r="D10" s="16">
        <f t="shared" si="2"/>
        <v>136.43</v>
      </c>
      <c r="E10" s="18">
        <v>400</v>
      </c>
      <c r="F10" s="19">
        <f t="shared" si="0"/>
        <v>109600</v>
      </c>
      <c r="G10" s="19">
        <f t="shared" si="1"/>
        <v>55028</v>
      </c>
      <c r="H10" s="33">
        <f t="shared" si="3"/>
        <v>54572</v>
      </c>
    </row>
    <row r="11" spans="1:8" ht="12.75">
      <c r="A11" s="54" t="s">
        <v>56</v>
      </c>
      <c r="B11" s="45">
        <f>Peas!B4</f>
        <v>297</v>
      </c>
      <c r="C11" s="45">
        <f>Peas!B18</f>
        <v>185.94000000000003</v>
      </c>
      <c r="D11" s="16">
        <f t="shared" si="2"/>
        <v>111.05999999999997</v>
      </c>
      <c r="E11" s="18">
        <v>0</v>
      </c>
      <c r="F11" s="19">
        <f t="shared" si="0"/>
        <v>0</v>
      </c>
      <c r="G11" s="19">
        <f t="shared" si="1"/>
        <v>0</v>
      </c>
      <c r="H11" s="33">
        <f t="shared" si="3"/>
        <v>0</v>
      </c>
    </row>
    <row r="12" spans="1:8" ht="12.75">
      <c r="A12" s="54" t="s">
        <v>57</v>
      </c>
      <c r="B12" s="45">
        <f>Oats!B4</f>
        <v>260.48</v>
      </c>
      <c r="C12" s="45">
        <f>Oats!B18</f>
        <v>172.69</v>
      </c>
      <c r="D12" s="16">
        <f t="shared" si="2"/>
        <v>87.79000000000002</v>
      </c>
      <c r="E12" s="18">
        <v>0</v>
      </c>
      <c r="F12" s="19">
        <f t="shared" si="0"/>
        <v>0</v>
      </c>
      <c r="G12" s="19">
        <f t="shared" si="1"/>
        <v>0</v>
      </c>
      <c r="H12" s="33">
        <f t="shared" si="3"/>
        <v>0</v>
      </c>
    </row>
    <row r="13" spans="1:8" ht="12.75">
      <c r="A13" s="54" t="s">
        <v>58</v>
      </c>
      <c r="B13" s="45">
        <f>Lentil!B4</f>
        <v>270.6</v>
      </c>
      <c r="C13" s="45">
        <f>Lentil!B18</f>
        <v>153.8</v>
      </c>
      <c r="D13" s="16">
        <f t="shared" si="2"/>
        <v>116.80000000000001</v>
      </c>
      <c r="E13" s="18">
        <v>0</v>
      </c>
      <c r="F13" s="19">
        <f t="shared" si="0"/>
        <v>0</v>
      </c>
      <c r="G13" s="19">
        <f t="shared" si="1"/>
        <v>0</v>
      </c>
      <c r="H13" s="33">
        <f t="shared" si="3"/>
        <v>0</v>
      </c>
    </row>
    <row r="14" spans="1:8" ht="12.75">
      <c r="A14" s="54" t="s">
        <v>54</v>
      </c>
      <c r="B14" s="45">
        <f>Mustard!B4</f>
        <v>382.5</v>
      </c>
      <c r="C14" s="45">
        <f>Mustard!B18</f>
        <v>120.82</v>
      </c>
      <c r="D14" s="16">
        <f t="shared" si="2"/>
        <v>261.68</v>
      </c>
      <c r="E14" s="18">
        <v>0</v>
      </c>
      <c r="F14" s="19">
        <f t="shared" si="0"/>
        <v>0</v>
      </c>
      <c r="G14" s="19">
        <f t="shared" si="1"/>
        <v>0</v>
      </c>
      <c r="H14" s="33">
        <f t="shared" si="3"/>
        <v>0</v>
      </c>
    </row>
    <row r="15" spans="1:8" ht="12.75">
      <c r="A15" s="55" t="s">
        <v>79</v>
      </c>
      <c r="B15" s="45">
        <f>Saffl!B4</f>
        <v>283.5</v>
      </c>
      <c r="C15" s="45">
        <f>Saffl!B18</f>
        <v>127.38</v>
      </c>
      <c r="D15" s="16">
        <f t="shared" si="2"/>
        <v>156.12</v>
      </c>
      <c r="E15" s="18">
        <v>0</v>
      </c>
      <c r="F15" s="19">
        <f t="shared" si="0"/>
        <v>0</v>
      </c>
      <c r="G15" s="19">
        <f t="shared" si="1"/>
        <v>0</v>
      </c>
      <c r="H15" s="33">
        <f>F15-G15</f>
        <v>0</v>
      </c>
    </row>
    <row r="16" spans="1:8" ht="12.75">
      <c r="A16" s="54" t="s">
        <v>55</v>
      </c>
      <c r="B16" s="45">
        <f>Buckwht!B4</f>
        <v>264.35</v>
      </c>
      <c r="C16" s="45">
        <f>Buckwht!B18</f>
        <v>92.89</v>
      </c>
      <c r="D16" s="16">
        <f t="shared" si="2"/>
        <v>171.46000000000004</v>
      </c>
      <c r="E16" s="18">
        <v>0</v>
      </c>
      <c r="F16" s="19">
        <f t="shared" si="0"/>
        <v>0</v>
      </c>
      <c r="G16" s="19">
        <f t="shared" si="1"/>
        <v>0</v>
      </c>
      <c r="H16" s="33">
        <f t="shared" si="3"/>
        <v>0</v>
      </c>
    </row>
    <row r="17" spans="1:8" ht="12.75">
      <c r="A17" s="54" t="s">
        <v>59</v>
      </c>
      <c r="B17" s="45">
        <f>Millet!B4</f>
        <v>273</v>
      </c>
      <c r="C17" s="45">
        <f>Millet!B18</f>
        <v>81.15</v>
      </c>
      <c r="D17" s="16">
        <f t="shared" si="2"/>
        <v>191.85</v>
      </c>
      <c r="E17" s="18">
        <v>0</v>
      </c>
      <c r="F17" s="19">
        <f t="shared" si="0"/>
        <v>0</v>
      </c>
      <c r="G17" s="19">
        <f t="shared" si="1"/>
        <v>0</v>
      </c>
      <c r="H17" s="33">
        <f t="shared" si="3"/>
        <v>0</v>
      </c>
    </row>
    <row r="18" spans="1:8" ht="12.75">
      <c r="A18" s="54" t="s">
        <v>60</v>
      </c>
      <c r="B18" s="45">
        <f>HRWW!B4</f>
        <v>279.84000000000003</v>
      </c>
      <c r="C18" s="45">
        <f>HRWW!B18</f>
        <v>198.65</v>
      </c>
      <c r="D18" s="16">
        <f t="shared" si="2"/>
        <v>81.19000000000003</v>
      </c>
      <c r="E18" s="18">
        <v>0</v>
      </c>
      <c r="F18" s="19">
        <f t="shared" si="0"/>
        <v>0</v>
      </c>
      <c r="G18" s="19">
        <f t="shared" si="1"/>
        <v>0</v>
      </c>
      <c r="H18" s="33">
        <f t="shared" si="3"/>
        <v>0</v>
      </c>
    </row>
    <row r="19" spans="1:8" ht="12.75">
      <c r="A19" s="54" t="s">
        <v>61</v>
      </c>
      <c r="B19" s="45">
        <f>Rye!B4</f>
        <v>258.8</v>
      </c>
      <c r="C19" s="45">
        <f>Rye!B18</f>
        <v>151.36</v>
      </c>
      <c r="D19" s="16">
        <f t="shared" si="2"/>
        <v>107.44</v>
      </c>
      <c r="E19" s="18">
        <v>0</v>
      </c>
      <c r="F19" s="19">
        <f t="shared" si="0"/>
        <v>0</v>
      </c>
      <c r="G19" s="19">
        <f t="shared" si="1"/>
        <v>0</v>
      </c>
      <c r="H19" s="33">
        <f t="shared" si="3"/>
        <v>0</v>
      </c>
    </row>
    <row r="20" spans="1:8" ht="12.75">
      <c r="A20" s="80" t="s">
        <v>152</v>
      </c>
      <c r="B20" s="45">
        <f>Chickpea!B4</f>
        <v>420</v>
      </c>
      <c r="C20" s="45">
        <f>Chickpea!B18</f>
        <v>260.71999999999997</v>
      </c>
      <c r="D20" s="16">
        <f t="shared" si="2"/>
        <v>159.28000000000003</v>
      </c>
      <c r="E20" s="18">
        <v>0</v>
      </c>
      <c r="F20" s="19">
        <f t="shared" si="0"/>
        <v>0</v>
      </c>
      <c r="G20" s="19">
        <f t="shared" si="1"/>
        <v>0</v>
      </c>
      <c r="H20" s="33">
        <f>F20-G20</f>
        <v>0</v>
      </c>
    </row>
    <row r="21" spans="1:8" ht="12.75">
      <c r="A21" s="36" t="s">
        <v>74</v>
      </c>
      <c r="B21" s="14"/>
      <c r="C21" s="25"/>
      <c r="D21" s="14"/>
      <c r="E21" s="20">
        <f>SUM(E3:E20)</f>
        <v>2800</v>
      </c>
      <c r="F21" s="20">
        <f>SUM(F3:F20)</f>
        <v>915256</v>
      </c>
      <c r="G21" s="20">
        <f>SUM(G3:G20)</f>
        <v>566737</v>
      </c>
      <c r="H21" s="37">
        <f>SUM(H3:H20)</f>
        <v>348518.9999999999</v>
      </c>
    </row>
    <row r="22" spans="1:7" ht="12.75">
      <c r="A22" s="4"/>
      <c r="B22" s="4"/>
      <c r="C22" s="4"/>
      <c r="D22" s="4"/>
      <c r="E22" s="16"/>
      <c r="F22" s="16"/>
      <c r="G22" s="16"/>
    </row>
    <row r="23" spans="1:8" ht="12.75">
      <c r="A23" s="3"/>
      <c r="B23" s="3"/>
      <c r="C23" s="86" t="s">
        <v>47</v>
      </c>
      <c r="D23" s="86"/>
      <c r="E23" s="86"/>
      <c r="F23" s="3"/>
      <c r="G23" s="3"/>
      <c r="H23" s="3"/>
    </row>
    <row r="24" spans="1:8" ht="12.75">
      <c r="A24" s="56" t="s">
        <v>72</v>
      </c>
      <c r="B24" s="57"/>
      <c r="C24" s="57"/>
      <c r="D24" s="58"/>
      <c r="E24" s="57" t="s">
        <v>73</v>
      </c>
      <c r="F24" s="57"/>
      <c r="G24" s="57"/>
      <c r="H24" s="59"/>
    </row>
    <row r="25" spans="1:8" ht="12.75">
      <c r="A25" s="54" t="s">
        <v>27</v>
      </c>
      <c r="B25" s="4"/>
      <c r="C25" s="19">
        <f>F21</f>
        <v>915256</v>
      </c>
      <c r="D25" s="4"/>
      <c r="E25" s="4" t="s">
        <v>67</v>
      </c>
      <c r="F25" s="4"/>
      <c r="G25" s="60">
        <f>G21</f>
        <v>566737</v>
      </c>
      <c r="H25" s="61"/>
    </row>
    <row r="26" spans="1:8" ht="12.75">
      <c r="A26" s="87" t="s">
        <v>141</v>
      </c>
      <c r="B26" s="88"/>
      <c r="C26" s="66">
        <v>0</v>
      </c>
      <c r="D26" s="67" t="s">
        <v>69</v>
      </c>
      <c r="E26" s="88" t="s">
        <v>116</v>
      </c>
      <c r="F26" s="88"/>
      <c r="G26" s="66">
        <v>51300</v>
      </c>
      <c r="H26" s="68" t="s">
        <v>69</v>
      </c>
    </row>
    <row r="27" spans="1:11" ht="12.75">
      <c r="A27" s="89"/>
      <c r="B27" s="85"/>
      <c r="C27" s="66">
        <v>0</v>
      </c>
      <c r="D27" s="4"/>
      <c r="E27" s="88" t="s">
        <v>66</v>
      </c>
      <c r="F27" s="88"/>
      <c r="G27" s="66">
        <v>98000</v>
      </c>
      <c r="H27" s="63"/>
      <c r="K27" s="69"/>
    </row>
    <row r="28" spans="1:8" ht="12.75">
      <c r="A28" s="89"/>
      <c r="B28" s="85"/>
      <c r="C28" s="66">
        <v>0</v>
      </c>
      <c r="D28" s="4"/>
      <c r="E28" s="88" t="s">
        <v>117</v>
      </c>
      <c r="F28" s="88"/>
      <c r="G28" s="66">
        <v>0</v>
      </c>
      <c r="H28" s="63"/>
    </row>
    <row r="29" spans="1:8" ht="12.75">
      <c r="A29" s="89"/>
      <c r="B29" s="85"/>
      <c r="C29" s="66">
        <v>0</v>
      </c>
      <c r="D29" s="4"/>
      <c r="E29" s="88" t="s">
        <v>68</v>
      </c>
      <c r="F29" s="88"/>
      <c r="G29" s="66">
        <v>0</v>
      </c>
      <c r="H29" s="63"/>
    </row>
    <row r="30" spans="1:8" ht="12.75">
      <c r="A30" s="89"/>
      <c r="B30" s="85"/>
      <c r="C30" s="66">
        <v>0</v>
      </c>
      <c r="D30" s="4"/>
      <c r="E30" s="85" t="s">
        <v>140</v>
      </c>
      <c r="F30" s="85"/>
      <c r="G30" s="66">
        <v>0</v>
      </c>
      <c r="H30" s="63"/>
    </row>
    <row r="31" spans="1:8" ht="12.75">
      <c r="A31" s="89"/>
      <c r="B31" s="85"/>
      <c r="C31" s="66">
        <v>0</v>
      </c>
      <c r="D31" s="4"/>
      <c r="E31" s="85"/>
      <c r="F31" s="85"/>
      <c r="G31" s="66">
        <v>0</v>
      </c>
      <c r="H31" s="63"/>
    </row>
    <row r="32" spans="1:8" ht="12.75">
      <c r="A32" s="89" t="s">
        <v>76</v>
      </c>
      <c r="B32" s="85"/>
      <c r="C32" s="70">
        <v>0</v>
      </c>
      <c r="D32" s="62"/>
      <c r="E32" s="85" t="s">
        <v>75</v>
      </c>
      <c r="F32" s="85"/>
      <c r="G32" s="70">
        <v>14300</v>
      </c>
      <c r="H32" s="63"/>
    </row>
    <row r="33" spans="1:8" ht="12.75">
      <c r="A33" s="54" t="s">
        <v>65</v>
      </c>
      <c r="B33" s="4"/>
      <c r="C33" s="19">
        <f>SUM(C25:C32)</f>
        <v>915256</v>
      </c>
      <c r="D33" s="4"/>
      <c r="E33" s="4" t="s">
        <v>65</v>
      </c>
      <c r="F33" s="4"/>
      <c r="G33" s="31">
        <f>SUM(G25:G32)</f>
        <v>730337</v>
      </c>
      <c r="H33" s="61"/>
    </row>
    <row r="34" spans="1:8" ht="12.75">
      <c r="A34" s="64" t="s">
        <v>118</v>
      </c>
      <c r="B34" s="3"/>
      <c r="C34" s="3"/>
      <c r="D34" s="3"/>
      <c r="E34" s="3"/>
      <c r="F34" s="3"/>
      <c r="G34" s="71">
        <f>C33-G33</f>
        <v>184919</v>
      </c>
      <c r="H34" s="65"/>
    </row>
    <row r="35" ht="12.75">
      <c r="G35" s="6"/>
    </row>
    <row r="36" spans="1:8" ht="12.75">
      <c r="A36" s="74" t="s">
        <v>123</v>
      </c>
      <c r="B36" s="90"/>
      <c r="C36" s="90"/>
      <c r="D36" s="90"/>
      <c r="E36" s="90"/>
      <c r="F36" s="72" t="s">
        <v>120</v>
      </c>
      <c r="G36" s="91"/>
      <c r="H36" s="91"/>
    </row>
    <row r="37" spans="3:6" ht="12.75">
      <c r="C37" s="73"/>
      <c r="D37" s="73"/>
      <c r="E37" s="73"/>
      <c r="F37" s="73"/>
    </row>
    <row r="38" spans="1:12" ht="12.75">
      <c r="A38" t="s">
        <v>29</v>
      </c>
      <c r="B38" s="92" t="s">
        <v>121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2:12" ht="12.75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</row>
    <row r="41" ht="12.75">
      <c r="A41" t="s">
        <v>93</v>
      </c>
    </row>
    <row r="42" spans="1:12" ht="12.75">
      <c r="A42" s="28" t="s">
        <v>80</v>
      </c>
      <c r="B42" s="29" t="s">
        <v>81</v>
      </c>
      <c r="C42" s="29" t="s">
        <v>82</v>
      </c>
      <c r="D42" s="29" t="s">
        <v>83</v>
      </c>
      <c r="E42" s="29" t="s">
        <v>84</v>
      </c>
      <c r="F42" s="29" t="s">
        <v>85</v>
      </c>
      <c r="G42" s="29" t="s">
        <v>86</v>
      </c>
      <c r="H42" s="29" t="s">
        <v>87</v>
      </c>
      <c r="I42" s="29" t="s">
        <v>88</v>
      </c>
      <c r="J42" s="29" t="s">
        <v>89</v>
      </c>
      <c r="K42" s="29" t="s">
        <v>90</v>
      </c>
      <c r="L42" s="30" t="s">
        <v>91</v>
      </c>
    </row>
    <row r="43" spans="1:12" ht="12.75">
      <c r="A43" s="54" t="s">
        <v>48</v>
      </c>
      <c r="B43" s="31">
        <f>$E3*HRSW!$B7</f>
        <v>38250</v>
      </c>
      <c r="C43" s="31">
        <f>$E3*HRSW!$B8</f>
        <v>54150</v>
      </c>
      <c r="D43" s="31">
        <f>$E3*HRSW!$B9</f>
        <v>7500</v>
      </c>
      <c r="E43" s="31">
        <f>$E3*HRSW!$B10</f>
        <v>0</v>
      </c>
      <c r="F43" s="31">
        <f>$E3*HRSW!$B11</f>
        <v>124260</v>
      </c>
      <c r="G43" s="31">
        <f>$E3*HRSW!$B12</f>
        <v>9000</v>
      </c>
      <c r="H43" s="31">
        <f>$E3*HRSW!$B13</f>
        <v>20055</v>
      </c>
      <c r="I43" s="31">
        <f>$E3*HRSW!$B14</f>
        <v>24780</v>
      </c>
      <c r="J43" s="31">
        <f>$E3*HRSW!$B15</f>
        <v>0</v>
      </c>
      <c r="K43" s="31">
        <f>$E3*HRSW!$B16</f>
        <v>12375</v>
      </c>
      <c r="L43" s="32">
        <f>$E3*HRSW!$B17</f>
        <v>6540.000000000001</v>
      </c>
    </row>
    <row r="44" spans="1:12" ht="12.75">
      <c r="A44" s="54" t="s">
        <v>49</v>
      </c>
      <c r="B44" s="19">
        <f>$E4*Durum!$B7</f>
        <v>13300</v>
      </c>
      <c r="C44" s="19">
        <f>$E4*Durum!$B8</f>
        <v>14440</v>
      </c>
      <c r="D44" s="19">
        <f>$E4*Durum!$B9</f>
        <v>2000</v>
      </c>
      <c r="E44" s="19">
        <f>$E4*Durum!$B10</f>
        <v>0</v>
      </c>
      <c r="F44" s="19">
        <f>$E4*Durum!$B11</f>
        <v>27568</v>
      </c>
      <c r="G44" s="19">
        <f>$E4*Durum!$B12</f>
        <v>2600</v>
      </c>
      <c r="H44" s="19">
        <f>$E4*Durum!$B13</f>
        <v>5244</v>
      </c>
      <c r="I44" s="19">
        <f>$E4*Durum!$B14</f>
        <v>6564</v>
      </c>
      <c r="J44" s="19">
        <f>$E4*Durum!$B15</f>
        <v>0</v>
      </c>
      <c r="K44" s="19">
        <f>$E4*Durum!$B16</f>
        <v>3300</v>
      </c>
      <c r="L44" s="33">
        <f>$E4*Durum!$B17</f>
        <v>1688</v>
      </c>
    </row>
    <row r="45" spans="1:12" ht="12.75">
      <c r="A45" s="54" t="s">
        <v>50</v>
      </c>
      <c r="B45" s="19">
        <f>$E5*Barley!$B7</f>
        <v>0</v>
      </c>
      <c r="C45" s="19">
        <f>$E5*Barley!$B8</f>
        <v>0</v>
      </c>
      <c r="D45" s="19">
        <f>$E5*Barley!$B9</f>
        <v>0</v>
      </c>
      <c r="E45" s="19">
        <f>$E5*Barley!$B10</f>
        <v>0</v>
      </c>
      <c r="F45" s="19">
        <f>$E5*Barley!$B11</f>
        <v>0</v>
      </c>
      <c r="G45" s="19">
        <f>$E5*Barley!$B12</f>
        <v>0</v>
      </c>
      <c r="H45" s="19">
        <f>$E5*Barley!$B13</f>
        <v>0</v>
      </c>
      <c r="I45" s="19">
        <f>$E5*Barley!$B14</f>
        <v>0</v>
      </c>
      <c r="J45" s="19">
        <f>$E5*Barley!$B15</f>
        <v>0</v>
      </c>
      <c r="K45" s="19">
        <f>$E5*Barley!$B16</f>
        <v>0</v>
      </c>
      <c r="L45" s="33">
        <f>$E5*Barley!$B17</f>
        <v>0</v>
      </c>
    </row>
    <row r="46" spans="1:12" ht="12.75">
      <c r="A46" s="54" t="s">
        <v>25</v>
      </c>
      <c r="B46" s="19">
        <f>$E6*Corn!$B7</f>
        <v>0</v>
      </c>
      <c r="C46" s="19">
        <f>$E6*Corn!$B8</f>
        <v>0</v>
      </c>
      <c r="D46" s="19">
        <f>$E6*Corn!$B9</f>
        <v>0</v>
      </c>
      <c r="E46" s="19">
        <f>$E6*Corn!$B10</f>
        <v>0</v>
      </c>
      <c r="F46" s="19">
        <f>$E6*Corn!$B11</f>
        <v>0</v>
      </c>
      <c r="G46" s="19">
        <f>$E6*Corn!$B12</f>
        <v>0</v>
      </c>
      <c r="H46" s="19">
        <f>$E6*Corn!$B13</f>
        <v>0</v>
      </c>
      <c r="I46" s="19">
        <f>$E6*Corn!$B14</f>
        <v>0</v>
      </c>
      <c r="J46" s="19">
        <f>$E6*Corn!$B15</f>
        <v>0</v>
      </c>
      <c r="K46" s="19">
        <f>$E6*Corn!$B16</f>
        <v>0</v>
      </c>
      <c r="L46" s="33">
        <f>$E6*Corn!$B17</f>
        <v>0</v>
      </c>
    </row>
    <row r="47" spans="1:12" ht="12.75">
      <c r="A47" s="54" t="s">
        <v>133</v>
      </c>
      <c r="B47" s="19">
        <f>$E7*Soy!$B7</f>
        <v>0</v>
      </c>
      <c r="C47" s="19">
        <f>$E7*Soy!$B8</f>
        <v>0</v>
      </c>
      <c r="D47" s="19">
        <f>$E7*Soy!$B9</f>
        <v>0</v>
      </c>
      <c r="E47" s="19">
        <f>$E7*Soy!$B10</f>
        <v>0</v>
      </c>
      <c r="F47" s="19">
        <f>$E7*Soy!$B11</f>
        <v>0</v>
      </c>
      <c r="G47" s="19">
        <f>$E7*Soy!$B12</f>
        <v>0</v>
      </c>
      <c r="H47" s="19">
        <f>$E7*Soy!$B13</f>
        <v>0</v>
      </c>
      <c r="I47" s="19">
        <f>$E7*Soy!$B14</f>
        <v>0</v>
      </c>
      <c r="J47" s="19">
        <f>$E7*Soy!$B15</f>
        <v>0</v>
      </c>
      <c r="K47" s="19">
        <f>$E7*Soy!$B16</f>
        <v>0</v>
      </c>
      <c r="L47" s="33">
        <f>$E7*Soy!$B17</f>
        <v>0</v>
      </c>
    </row>
    <row r="48" spans="1:12" ht="12.75">
      <c r="A48" s="54" t="s">
        <v>51</v>
      </c>
      <c r="B48" s="19">
        <f>$E8*Oil_SF!$B7</f>
        <v>0</v>
      </c>
      <c r="C48" s="19">
        <f>$E8*Oil_SF!$B8</f>
        <v>0</v>
      </c>
      <c r="D48" s="19">
        <f>$E8*Oil_SF!$B9</f>
        <v>0</v>
      </c>
      <c r="E48" s="19">
        <f>$E8*Oil_SF!$B10</f>
        <v>0</v>
      </c>
      <c r="F48" s="19">
        <f>$E8*Oil_SF!$B11</f>
        <v>0</v>
      </c>
      <c r="G48" s="19">
        <f>$E8*Oil_SF!$B12</f>
        <v>0</v>
      </c>
      <c r="H48" s="19">
        <f>$E8*Oil_SF!$B13</f>
        <v>0</v>
      </c>
      <c r="I48" s="19">
        <f>$E8*Oil_SF!$B14</f>
        <v>0</v>
      </c>
      <c r="J48" s="19">
        <f>$E8*Oil_SF!$B15</f>
        <v>0</v>
      </c>
      <c r="K48" s="19">
        <f>$E8*Oil_SF!$B16</f>
        <v>0</v>
      </c>
      <c r="L48" s="33">
        <f>$E8*Oil_SF!$B17</f>
        <v>0</v>
      </c>
    </row>
    <row r="49" spans="1:12" ht="12.75">
      <c r="A49" s="54" t="s">
        <v>52</v>
      </c>
      <c r="B49" s="19">
        <f>$E9*Canola!$B7</f>
        <v>31000</v>
      </c>
      <c r="C49" s="19">
        <f>$E9*Canola!$B8</f>
        <v>16149.999999999998</v>
      </c>
      <c r="D49" s="19">
        <f>$E9*Canola!$B9</f>
        <v>0</v>
      </c>
      <c r="E49" s="19">
        <f>$E9*Canola!$B10</f>
        <v>0</v>
      </c>
      <c r="F49" s="19">
        <f>$E9*Canola!$B11</f>
        <v>62635</v>
      </c>
      <c r="G49" s="19">
        <f>$E9*Canola!$B12</f>
        <v>5000</v>
      </c>
      <c r="H49" s="19">
        <f>$E9*Canola!$B13</f>
        <v>7215</v>
      </c>
      <c r="I49" s="19">
        <f>$E9*Canola!$B14</f>
        <v>8930</v>
      </c>
      <c r="J49" s="19">
        <f>$E9*Canola!$B15</f>
        <v>0</v>
      </c>
      <c r="K49" s="19">
        <f>$E9*Canola!$B16</f>
        <v>4125</v>
      </c>
      <c r="L49" s="33">
        <f>$E9*Canola!$B17</f>
        <v>3040</v>
      </c>
    </row>
    <row r="50" spans="1:12" ht="12.75">
      <c r="A50" s="54" t="s">
        <v>53</v>
      </c>
      <c r="B50" s="19">
        <f>$E10*Flax!$B7</f>
        <v>8640</v>
      </c>
      <c r="C50" s="19">
        <f>$E10*Flax!$B8</f>
        <v>16360</v>
      </c>
      <c r="D50" s="19">
        <f>$E10*Flax!$B9</f>
        <v>0</v>
      </c>
      <c r="E50" s="19">
        <f>$E10*Flax!$B10</f>
        <v>0</v>
      </c>
      <c r="F50" s="19">
        <f>$E10*Flax!$B11</f>
        <v>10400</v>
      </c>
      <c r="G50" s="19">
        <f>$E10*Flax!$B12</f>
        <v>4800</v>
      </c>
      <c r="H50" s="19">
        <f>$E10*Flax!$B13</f>
        <v>5588</v>
      </c>
      <c r="I50" s="19">
        <f>$E10*Flax!$B14</f>
        <v>7428</v>
      </c>
      <c r="J50" s="19">
        <f>$E10*Flax!$B15</f>
        <v>0</v>
      </c>
      <c r="K50" s="19">
        <f>$E10*Flax!$B16</f>
        <v>600</v>
      </c>
      <c r="L50" s="33">
        <f>$E10*Flax!$B17</f>
        <v>1212</v>
      </c>
    </row>
    <row r="51" spans="1:12" ht="12.75">
      <c r="A51" s="54" t="s">
        <v>56</v>
      </c>
      <c r="B51" s="19">
        <f>$E11*Peas!$B7</f>
        <v>0</v>
      </c>
      <c r="C51" s="19">
        <f>$E11*Peas!$B8</f>
        <v>0</v>
      </c>
      <c r="D51" s="19">
        <f>$E11*Peas!$B9</f>
        <v>0</v>
      </c>
      <c r="E51" s="19">
        <f>$E11*Peas!$B10</f>
        <v>0</v>
      </c>
      <c r="F51" s="19">
        <f>$E11*Peas!$B11</f>
        <v>0</v>
      </c>
      <c r="G51" s="19">
        <f>$E11*Peas!$B12</f>
        <v>0</v>
      </c>
      <c r="H51" s="19">
        <f>$E11*Peas!$B13</f>
        <v>0</v>
      </c>
      <c r="I51" s="19">
        <f>$E11*Peas!$B14</f>
        <v>0</v>
      </c>
      <c r="J51" s="19">
        <f>$E11*Peas!$B15</f>
        <v>0</v>
      </c>
      <c r="K51" s="19">
        <f>$E11*Peas!$B16</f>
        <v>0</v>
      </c>
      <c r="L51" s="33">
        <f>$E11*Peas!$B17</f>
        <v>0</v>
      </c>
    </row>
    <row r="52" spans="1:12" ht="12.75">
      <c r="A52" s="54" t="s">
        <v>57</v>
      </c>
      <c r="B52" s="19">
        <f>$E12*Oats!$B7</f>
        <v>0</v>
      </c>
      <c r="C52" s="19">
        <f>$E12*Oats!$B8</f>
        <v>0</v>
      </c>
      <c r="D52" s="19">
        <f>$E12*Oats!$B9</f>
        <v>0</v>
      </c>
      <c r="E52" s="19">
        <f>$E12*Oats!$B10</f>
        <v>0</v>
      </c>
      <c r="F52" s="19">
        <f>$E12*Oats!$B11</f>
        <v>0</v>
      </c>
      <c r="G52" s="19">
        <f>$E12*Oats!$B12</f>
        <v>0</v>
      </c>
      <c r="H52" s="19">
        <f>$E12*Oats!$B13</f>
        <v>0</v>
      </c>
      <c r="I52" s="19">
        <f>$E12*Oats!$B14</f>
        <v>0</v>
      </c>
      <c r="J52" s="19">
        <f>$E12*Oats!$B15</f>
        <v>0</v>
      </c>
      <c r="K52" s="19">
        <f>$E12*Oats!$B16</f>
        <v>0</v>
      </c>
      <c r="L52" s="33">
        <f>$E12*Oats!$B17</f>
        <v>0</v>
      </c>
    </row>
    <row r="53" spans="1:12" ht="12.75">
      <c r="A53" s="54" t="s">
        <v>58</v>
      </c>
      <c r="B53" s="19">
        <f>$E13*Lentil!$B7</f>
        <v>0</v>
      </c>
      <c r="C53" s="19">
        <f>$E13*Lentil!$B8</f>
        <v>0</v>
      </c>
      <c r="D53" s="19">
        <f>$E13*Lentil!$B9</f>
        <v>0</v>
      </c>
      <c r="E53" s="19">
        <f>$E13*Lentil!$B10</f>
        <v>0</v>
      </c>
      <c r="F53" s="19">
        <f>$E13*Lentil!$B11</f>
        <v>0</v>
      </c>
      <c r="G53" s="19">
        <f>$E13*Lentil!$B12</f>
        <v>0</v>
      </c>
      <c r="H53" s="19">
        <f>$E13*Lentil!$B13</f>
        <v>0</v>
      </c>
      <c r="I53" s="19">
        <f>$E13*Lentil!$B14</f>
        <v>0</v>
      </c>
      <c r="J53" s="19">
        <f>$E13*Lentil!$B15</f>
        <v>0</v>
      </c>
      <c r="K53" s="19">
        <f>$E13*Lentil!$B16</f>
        <v>0</v>
      </c>
      <c r="L53" s="33">
        <f>$E13*Lentil!$B17</f>
        <v>0</v>
      </c>
    </row>
    <row r="54" spans="1:12" ht="12.75">
      <c r="A54" s="54" t="s">
        <v>54</v>
      </c>
      <c r="B54" s="19">
        <f>$E14*Mustard!$B7</f>
        <v>0</v>
      </c>
      <c r="C54" s="19">
        <f>$E14*Mustard!$B8</f>
        <v>0</v>
      </c>
      <c r="D54" s="19">
        <f>$E14*Mustard!$B9</f>
        <v>0</v>
      </c>
      <c r="E54" s="19">
        <f>$E14*Mustard!$B10</f>
        <v>0</v>
      </c>
      <c r="F54" s="19">
        <f>$E14*Mustard!$B11</f>
        <v>0</v>
      </c>
      <c r="G54" s="19">
        <f>$E14*Mustard!$B12</f>
        <v>0</v>
      </c>
      <c r="H54" s="19">
        <f>$E14*Mustard!$B13</f>
        <v>0</v>
      </c>
      <c r="I54" s="19">
        <f>$E14*Mustard!$B14</f>
        <v>0</v>
      </c>
      <c r="J54" s="19">
        <f>$E14*Mustard!$B15</f>
        <v>0</v>
      </c>
      <c r="K54" s="19">
        <f>$E14*Mustard!$B16</f>
        <v>0</v>
      </c>
      <c r="L54" s="33">
        <f>$E14*Mustard!$B17</f>
        <v>0</v>
      </c>
    </row>
    <row r="55" spans="1:12" ht="12.75">
      <c r="A55" s="55" t="s">
        <v>79</v>
      </c>
      <c r="B55" s="34">
        <f>$E15*Saffl!$B7</f>
        <v>0</v>
      </c>
      <c r="C55" s="19">
        <f>$E15*Saffl!$B8</f>
        <v>0</v>
      </c>
      <c r="D55" s="19">
        <f>$E15*Saffl!$B9</f>
        <v>0</v>
      </c>
      <c r="E55" s="19">
        <f>$E15*Saffl!$B10</f>
        <v>0</v>
      </c>
      <c r="F55" s="19">
        <f>$E15*Saffl!$B11</f>
        <v>0</v>
      </c>
      <c r="G55" s="19">
        <f>$E15*Saffl!$B12</f>
        <v>0</v>
      </c>
      <c r="H55" s="19">
        <f>$E15*Saffl!$B13</f>
        <v>0</v>
      </c>
      <c r="I55" s="19">
        <f>$E15*Saffl!$B14</f>
        <v>0</v>
      </c>
      <c r="J55" s="19">
        <f>$E15*Saffl!$B15</f>
        <v>0</v>
      </c>
      <c r="K55" s="19">
        <f>$E15*Saffl!$B16</f>
        <v>0</v>
      </c>
      <c r="L55" s="33">
        <f>$E15*Saffl!$B17</f>
        <v>0</v>
      </c>
    </row>
    <row r="56" spans="1:12" ht="12.75">
      <c r="A56" s="54" t="s">
        <v>55</v>
      </c>
      <c r="B56" s="34">
        <f>$E16*Buckwht!$B7</f>
        <v>0</v>
      </c>
      <c r="C56" s="34">
        <f>$E16*Buckwht!$B8</f>
        <v>0</v>
      </c>
      <c r="D56" s="34">
        <f>$E16*Buckwht!$B9</f>
        <v>0</v>
      </c>
      <c r="E56" s="34">
        <f>$E16*Buckwht!$B10</f>
        <v>0</v>
      </c>
      <c r="F56" s="34">
        <f>$E16*Buckwht!$B11</f>
        <v>0</v>
      </c>
      <c r="G56" s="34">
        <f>$E16*Buckwht!$B12</f>
        <v>0</v>
      </c>
      <c r="H56" s="34">
        <f>$E16*Buckwht!$B13</f>
        <v>0</v>
      </c>
      <c r="I56" s="34">
        <f>$E16*Buckwht!$B14</f>
        <v>0</v>
      </c>
      <c r="J56" s="34">
        <f>$E16*Buckwht!$B15</f>
        <v>0</v>
      </c>
      <c r="K56" s="34">
        <f>$E16*Buckwht!$B16</f>
        <v>0</v>
      </c>
      <c r="L56" s="35">
        <f>$E16*Buckwht!$B17</f>
        <v>0</v>
      </c>
    </row>
    <row r="57" spans="1:12" ht="12.75">
      <c r="A57" s="54" t="s">
        <v>59</v>
      </c>
      <c r="B57" s="34">
        <f>$E17*Millet!$B7</f>
        <v>0</v>
      </c>
      <c r="C57" s="34">
        <f>$E17*Millet!$B8</f>
        <v>0</v>
      </c>
      <c r="D57" s="34">
        <f>$E17*Millet!$B9</f>
        <v>0</v>
      </c>
      <c r="E57" s="34">
        <f>$E17*Millet!$B10</f>
        <v>0</v>
      </c>
      <c r="F57" s="34">
        <f>$E17*Millet!$B11</f>
        <v>0</v>
      </c>
      <c r="G57" s="34">
        <f>$E17*Millet!$B12</f>
        <v>0</v>
      </c>
      <c r="H57" s="34">
        <f>$E17*Millet!$B13</f>
        <v>0</v>
      </c>
      <c r="I57" s="34">
        <f>$E17*Millet!$B14</f>
        <v>0</v>
      </c>
      <c r="J57" s="34">
        <f>$E17*Millet!$B15</f>
        <v>0</v>
      </c>
      <c r="K57" s="34">
        <f>$E17*Millet!$B16</f>
        <v>0</v>
      </c>
      <c r="L57" s="35">
        <f>$E17*Millet!$B17</f>
        <v>0</v>
      </c>
    </row>
    <row r="58" spans="1:12" ht="12.75">
      <c r="A58" s="54" t="s">
        <v>60</v>
      </c>
      <c r="B58" s="34">
        <f>$E18*HRWW!$B7</f>
        <v>0</v>
      </c>
      <c r="C58" s="34">
        <f>$E18*HRWW!$B8</f>
        <v>0</v>
      </c>
      <c r="D58" s="34">
        <f>$E18*HRWW!$B9</f>
        <v>0</v>
      </c>
      <c r="E58" s="34">
        <f>$E18*HRWW!$B10</f>
        <v>0</v>
      </c>
      <c r="F58" s="34">
        <f>$E18*HRWW!$B11</f>
        <v>0</v>
      </c>
      <c r="G58" s="34">
        <f>$E18*HRWW!$B12</f>
        <v>0</v>
      </c>
      <c r="H58" s="34">
        <f>$E18*HRWW!$B13</f>
        <v>0</v>
      </c>
      <c r="I58" s="34">
        <f>$E18*HRWW!$B14</f>
        <v>0</v>
      </c>
      <c r="J58" s="34">
        <f>$E18*HRWW!$B15</f>
        <v>0</v>
      </c>
      <c r="K58" s="34">
        <f>$E18*HRWW!$B16</f>
        <v>0</v>
      </c>
      <c r="L58" s="35">
        <f>$E18*HRWW!$B17</f>
        <v>0</v>
      </c>
    </row>
    <row r="59" spans="1:12" ht="12.75">
      <c r="A59" s="54" t="s">
        <v>61</v>
      </c>
      <c r="B59" s="34">
        <f>$E19*Rye!$B7</f>
        <v>0</v>
      </c>
      <c r="C59" s="34">
        <f>$E19*Rye!$B8</f>
        <v>0</v>
      </c>
      <c r="D59" s="34">
        <f>$E19*Rye!$B9</f>
        <v>0</v>
      </c>
      <c r="E59" s="34">
        <f>$E19*Rye!$B10</f>
        <v>0</v>
      </c>
      <c r="F59" s="34">
        <f>$E19*Rye!$B11</f>
        <v>0</v>
      </c>
      <c r="G59" s="34">
        <f>$E19*Rye!$B12</f>
        <v>0</v>
      </c>
      <c r="H59" s="34">
        <f>$E19*Rye!$B13</f>
        <v>0</v>
      </c>
      <c r="I59" s="34">
        <f>$E19*Rye!$B14</f>
        <v>0</v>
      </c>
      <c r="J59" s="34">
        <f>$E19*Rye!$B15</f>
        <v>0</v>
      </c>
      <c r="K59" s="34">
        <f>$E19*Rye!$B16</f>
        <v>0</v>
      </c>
      <c r="L59" s="35">
        <f>$E19*Rye!$B17</f>
        <v>0</v>
      </c>
    </row>
    <row r="60" spans="1:12" ht="12.75">
      <c r="A60" s="55" t="s">
        <v>77</v>
      </c>
      <c r="B60" s="34">
        <f>$E20*Chickpea!$B7</f>
        <v>0</v>
      </c>
      <c r="C60" s="34">
        <f>$E20*Chickpea!$B8</f>
        <v>0</v>
      </c>
      <c r="D60" s="34">
        <f>$E20*Chickpea!$B9</f>
        <v>0</v>
      </c>
      <c r="E60" s="34">
        <f>$E20*Chickpea!$B10</f>
        <v>0</v>
      </c>
      <c r="F60" s="34">
        <f>$E20*Chickpea!$B11</f>
        <v>0</v>
      </c>
      <c r="G60" s="34">
        <f>$E20*Chickpea!$B12</f>
        <v>0</v>
      </c>
      <c r="H60" s="34">
        <f>$E20*Chickpea!$B13</f>
        <v>0</v>
      </c>
      <c r="I60" s="34">
        <f>$E20*Chickpea!$B14</f>
        <v>0</v>
      </c>
      <c r="J60" s="34">
        <f>$E20*Chickpea!$B15</f>
        <v>0</v>
      </c>
      <c r="K60" s="34">
        <f>$E20*Chickpea!$B16</f>
        <v>0</v>
      </c>
      <c r="L60" s="35">
        <f>$E20*Chickpea!$B17</f>
        <v>0</v>
      </c>
    </row>
    <row r="61" spans="1:12" ht="12.75">
      <c r="A61" s="36" t="s">
        <v>74</v>
      </c>
      <c r="B61" s="20">
        <f>SUM(B43:B60)</f>
        <v>91190</v>
      </c>
      <c r="C61" s="20">
        <f aca="true" t="shared" si="4" ref="C61:L61">SUM(C43:C60)</f>
        <v>101100</v>
      </c>
      <c r="D61" s="20">
        <f t="shared" si="4"/>
        <v>9500</v>
      </c>
      <c r="E61" s="20">
        <f t="shared" si="4"/>
        <v>0</v>
      </c>
      <c r="F61" s="20">
        <f t="shared" si="4"/>
        <v>224863</v>
      </c>
      <c r="G61" s="20">
        <f t="shared" si="4"/>
        <v>21400</v>
      </c>
      <c r="H61" s="20">
        <f t="shared" si="4"/>
        <v>38102</v>
      </c>
      <c r="I61" s="20">
        <f t="shared" si="4"/>
        <v>47702</v>
      </c>
      <c r="J61" s="20">
        <f t="shared" si="4"/>
        <v>0</v>
      </c>
      <c r="K61" s="20">
        <f t="shared" si="4"/>
        <v>20400</v>
      </c>
      <c r="L61" s="37">
        <f t="shared" si="4"/>
        <v>12480</v>
      </c>
    </row>
    <row r="62" spans="1:12" ht="12.75">
      <c r="A62" s="36" t="s">
        <v>92</v>
      </c>
      <c r="B62" s="20"/>
      <c r="C62" s="37"/>
      <c r="D62" s="38">
        <f>SUM(B61:L61)</f>
        <v>566737</v>
      </c>
      <c r="E62" s="21"/>
      <c r="F62" s="21"/>
      <c r="G62" s="21"/>
      <c r="H62" s="21"/>
      <c r="I62" s="21"/>
      <c r="J62" s="21"/>
      <c r="K62" s="21"/>
      <c r="L62" s="21"/>
    </row>
  </sheetData>
  <sheetProtection sheet="1"/>
  <mergeCells count="19">
    <mergeCell ref="B36:E36"/>
    <mergeCell ref="G36:H36"/>
    <mergeCell ref="B38:L38"/>
    <mergeCell ref="B39:L39"/>
    <mergeCell ref="E29:F29"/>
    <mergeCell ref="A30:B30"/>
    <mergeCell ref="E30:F30"/>
    <mergeCell ref="A31:B31"/>
    <mergeCell ref="E31:F31"/>
    <mergeCell ref="A32:B32"/>
    <mergeCell ref="E32:F32"/>
    <mergeCell ref="C23:E23"/>
    <mergeCell ref="A26:B26"/>
    <mergeCell ref="E26:F26"/>
    <mergeCell ref="A27:B27"/>
    <mergeCell ref="E27:F27"/>
    <mergeCell ref="A28:B28"/>
    <mergeCell ref="E28:F28"/>
    <mergeCell ref="A29:B29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2" t="s">
        <v>0</v>
      </c>
      <c r="C1" s="77" t="s">
        <v>29</v>
      </c>
    </row>
    <row r="2" spans="1:3" ht="12.75">
      <c r="A2" t="s">
        <v>28</v>
      </c>
      <c r="B2" s="9">
        <v>40</v>
      </c>
      <c r="C2" s="75"/>
    </row>
    <row r="3" spans="1:3" ht="12.75">
      <c r="A3" t="s">
        <v>126</v>
      </c>
      <c r="B3" s="10">
        <v>6.47</v>
      </c>
      <c r="C3" s="75"/>
    </row>
    <row r="4" spans="1:3" ht="12.75">
      <c r="A4" t="s">
        <v>27</v>
      </c>
      <c r="B4" s="2">
        <f>B2*B3</f>
        <v>258.8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13.2</v>
      </c>
      <c r="C7" s="75"/>
    </row>
    <row r="8" spans="1:3" ht="12.75">
      <c r="A8" s="1" t="s">
        <v>9</v>
      </c>
      <c r="B8" s="11">
        <v>7.2</v>
      </c>
      <c r="C8" s="75"/>
    </row>
    <row r="9" spans="1:3" ht="12.75">
      <c r="A9" s="1" t="s">
        <v>24</v>
      </c>
      <c r="B9" s="11">
        <v>0</v>
      </c>
      <c r="C9" s="75"/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82.84</v>
      </c>
      <c r="C11" s="75"/>
    </row>
    <row r="12" spans="1:3" ht="12.75">
      <c r="A12" s="1" t="s">
        <v>11</v>
      </c>
      <c r="B12" s="11">
        <v>8</v>
      </c>
      <c r="C12" s="75"/>
    </row>
    <row r="13" spans="1:3" ht="12.75">
      <c r="A13" s="1" t="s">
        <v>13</v>
      </c>
      <c r="B13" s="11">
        <v>12.88</v>
      </c>
      <c r="C13" s="75"/>
    </row>
    <row r="14" spans="1:3" ht="12.75">
      <c r="A14" s="1" t="s">
        <v>14</v>
      </c>
      <c r="B14" s="11">
        <v>15.66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8.25</v>
      </c>
      <c r="C16" s="75"/>
    </row>
    <row r="17" spans="1:3" ht="12.75">
      <c r="A17" s="1" t="s">
        <v>17</v>
      </c>
      <c r="B17" s="12">
        <v>3.33</v>
      </c>
      <c r="C17" s="75"/>
    </row>
    <row r="18" spans="1:3" ht="12.75">
      <c r="A18" t="s">
        <v>2</v>
      </c>
      <c r="B18" s="2">
        <f>SUM(B7:B17)</f>
        <v>151.36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7.49</v>
      </c>
      <c r="C21" s="75"/>
    </row>
    <row r="22" spans="1:3" ht="12.75">
      <c r="A22" s="1" t="s">
        <v>19</v>
      </c>
      <c r="B22" s="7">
        <v>18.83</v>
      </c>
      <c r="C22" s="75"/>
    </row>
    <row r="23" spans="1:3" ht="12.75">
      <c r="A23" s="1" t="s">
        <v>20</v>
      </c>
      <c r="B23" s="7">
        <v>10.23</v>
      </c>
      <c r="C23" s="75"/>
    </row>
    <row r="24" spans="1:3" ht="12.75">
      <c r="A24" s="1" t="s">
        <v>21</v>
      </c>
      <c r="B24" s="8">
        <v>35</v>
      </c>
      <c r="C24" s="75"/>
    </row>
    <row r="25" spans="1:3" ht="12.75">
      <c r="A25" t="s">
        <v>4</v>
      </c>
      <c r="B25" s="2">
        <f>SUM(B21:B24)</f>
        <v>71.55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222.91000000000003</v>
      </c>
      <c r="C27" s="75"/>
    </row>
    <row r="28" spans="2:3" ht="12.75">
      <c r="B28" s="2"/>
      <c r="C28" s="75"/>
    </row>
    <row r="29" spans="1:3" ht="12.75">
      <c r="A29" t="s">
        <v>31</v>
      </c>
      <c r="B29" s="81">
        <f>B4-B27</f>
        <v>35.889999999999986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3.7840000000000003</v>
      </c>
      <c r="C32" s="75"/>
    </row>
    <row r="33" spans="1:3" ht="12.75">
      <c r="A33" t="s">
        <v>23</v>
      </c>
      <c r="B33" s="2">
        <f>B25/B2</f>
        <v>1.7887499999999998</v>
      </c>
      <c r="C33" s="75"/>
    </row>
    <row r="34" spans="1:3" ht="12.75">
      <c r="A34" t="s">
        <v>26</v>
      </c>
      <c r="B34" s="2">
        <f>B27/B2</f>
        <v>5.572750000000001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30</v>
      </c>
      <c r="B1" s="22" t="s">
        <v>0</v>
      </c>
      <c r="C1" s="77" t="s">
        <v>29</v>
      </c>
    </row>
    <row r="2" spans="1:3" ht="12.75">
      <c r="A2" t="s">
        <v>28</v>
      </c>
      <c r="B2" s="9">
        <v>40</v>
      </c>
      <c r="C2" s="75"/>
    </row>
    <row r="3" spans="1:3" ht="12.75">
      <c r="A3" t="s">
        <v>126</v>
      </c>
      <c r="B3" s="12">
        <v>7.39</v>
      </c>
      <c r="C3" s="75"/>
    </row>
    <row r="4" spans="1:3" ht="12.75">
      <c r="A4" t="s">
        <v>27</v>
      </c>
      <c r="B4" s="2">
        <f>B2*B3</f>
        <v>295.59999999999997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25.5</v>
      </c>
      <c r="C7" s="75"/>
    </row>
    <row r="8" spans="1:3" ht="12.75">
      <c r="A8" s="1" t="s">
        <v>9</v>
      </c>
      <c r="B8" s="11">
        <v>36.1</v>
      </c>
      <c r="C8" s="75"/>
    </row>
    <row r="9" spans="1:3" ht="12.75">
      <c r="A9" s="1" t="s">
        <v>24</v>
      </c>
      <c r="B9" s="11">
        <v>5</v>
      </c>
      <c r="C9" s="75" t="s">
        <v>124</v>
      </c>
    </row>
    <row r="10" spans="1:3" ht="12.75">
      <c r="A10" s="1" t="s">
        <v>10</v>
      </c>
      <c r="B10" s="11">
        <v>0</v>
      </c>
      <c r="C10" s="76" t="s">
        <v>148</v>
      </c>
    </row>
    <row r="11" spans="1:3" ht="12.75">
      <c r="A11" s="1" t="s">
        <v>12</v>
      </c>
      <c r="B11" s="11">
        <v>82.84</v>
      </c>
      <c r="C11" s="75"/>
    </row>
    <row r="12" spans="1:3" ht="12.75">
      <c r="A12" s="1" t="s">
        <v>11</v>
      </c>
      <c r="B12" s="11">
        <v>6</v>
      </c>
      <c r="C12" s="75"/>
    </row>
    <row r="13" spans="1:3" ht="12.75">
      <c r="A13" s="1" t="s">
        <v>13</v>
      </c>
      <c r="B13" s="11">
        <v>13.37</v>
      </c>
      <c r="C13" s="75"/>
    </row>
    <row r="14" spans="1:3" ht="12.75">
      <c r="A14" s="1" t="s">
        <v>14</v>
      </c>
      <c r="B14" s="11">
        <v>16.52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8.25</v>
      </c>
      <c r="C16" s="75"/>
    </row>
    <row r="17" spans="1:3" ht="12.75">
      <c r="A17" s="1" t="s">
        <v>17</v>
      </c>
      <c r="B17" s="12">
        <v>4.36</v>
      </c>
      <c r="C17" s="75"/>
    </row>
    <row r="18" spans="1:3" ht="12.75">
      <c r="A18" t="s">
        <v>2</v>
      </c>
      <c r="B18" s="2">
        <f>SUM(B7:B17)</f>
        <v>197.94000000000003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7.65</v>
      </c>
      <c r="C21" s="75"/>
    </row>
    <row r="22" spans="1:3" ht="12.75">
      <c r="A22" s="1" t="s">
        <v>19</v>
      </c>
      <c r="B22" s="7">
        <v>19.54</v>
      </c>
      <c r="C22" s="75"/>
    </row>
    <row r="23" spans="1:3" ht="12.75">
      <c r="A23" s="1" t="s">
        <v>20</v>
      </c>
      <c r="B23" s="7">
        <v>10.76</v>
      </c>
      <c r="C23" s="75"/>
    </row>
    <row r="24" spans="1:3" ht="12.75">
      <c r="A24" s="1" t="s">
        <v>21</v>
      </c>
      <c r="B24" s="8">
        <v>35</v>
      </c>
      <c r="C24" s="75"/>
    </row>
    <row r="25" spans="1:3" ht="12.75">
      <c r="A25" t="s">
        <v>4</v>
      </c>
      <c r="B25" s="2">
        <f>SUM(B21:B24)</f>
        <v>72.94999999999999</v>
      </c>
      <c r="C25" s="75"/>
    </row>
    <row r="26" spans="2:3" ht="12.75" customHeight="1">
      <c r="B26" s="2"/>
      <c r="C26" s="75"/>
    </row>
    <row r="27" spans="1:3" ht="12.75">
      <c r="A27" t="s">
        <v>5</v>
      </c>
      <c r="B27" s="2">
        <f>B18+B25</f>
        <v>270.89</v>
      </c>
      <c r="C27" s="75"/>
    </row>
    <row r="28" spans="2:3" ht="12.75" customHeight="1">
      <c r="B28" s="2"/>
      <c r="C28" s="75"/>
    </row>
    <row r="29" spans="1:3" ht="12.75">
      <c r="A29" t="s">
        <v>31</v>
      </c>
      <c r="B29" s="81">
        <f>B4-B27</f>
        <v>24.70999999999998</v>
      </c>
      <c r="C29" s="75"/>
    </row>
    <row r="30" spans="2:3" ht="12.75" customHeight="1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4.948500000000001</v>
      </c>
      <c r="C32" s="75"/>
    </row>
    <row r="33" spans="1:3" ht="12.75">
      <c r="A33" t="s">
        <v>23</v>
      </c>
      <c r="B33" s="2">
        <f>B25/B2</f>
        <v>1.8237499999999998</v>
      </c>
      <c r="C33" s="75"/>
    </row>
    <row r="34" spans="1:3" ht="12.75">
      <c r="A34" t="s">
        <v>26</v>
      </c>
      <c r="B34" s="2">
        <f>B27/B2</f>
        <v>6.77225</v>
      </c>
      <c r="C34" s="75"/>
    </row>
  </sheetData>
  <sheetProtection sheet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32</v>
      </c>
      <c r="B1" s="22" t="s">
        <v>0</v>
      </c>
      <c r="C1" s="78" t="s">
        <v>29</v>
      </c>
    </row>
    <row r="2" spans="1:3" ht="12.75">
      <c r="A2" t="s">
        <v>28</v>
      </c>
      <c r="B2" s="9">
        <v>36</v>
      </c>
      <c r="C2" s="75"/>
    </row>
    <row r="3" spans="1:3" ht="12.75">
      <c r="A3" t="s">
        <v>126</v>
      </c>
      <c r="B3" s="10">
        <v>8.89</v>
      </c>
      <c r="C3" s="75" t="s">
        <v>134</v>
      </c>
    </row>
    <row r="4" spans="1:3" ht="12.75">
      <c r="A4" t="s">
        <v>27</v>
      </c>
      <c r="B4">
        <f>B2*B3</f>
        <v>320.04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33.25</v>
      </c>
      <c r="C7" s="75"/>
    </row>
    <row r="8" spans="1:3" ht="12.75">
      <c r="A8" s="1" t="s">
        <v>9</v>
      </c>
      <c r="B8" s="11">
        <v>36.1</v>
      </c>
      <c r="C8" s="75"/>
    </row>
    <row r="9" spans="1:3" ht="12.75">
      <c r="A9" s="1" t="s">
        <v>24</v>
      </c>
      <c r="B9" s="11">
        <v>5</v>
      </c>
      <c r="C9" s="75" t="s">
        <v>124</v>
      </c>
    </row>
    <row r="10" spans="1:3" ht="12.75">
      <c r="A10" s="1" t="s">
        <v>10</v>
      </c>
      <c r="B10" s="11">
        <v>0</v>
      </c>
      <c r="C10" s="76" t="s">
        <v>148</v>
      </c>
    </row>
    <row r="11" spans="1:3" ht="12.75">
      <c r="A11" s="1" t="s">
        <v>12</v>
      </c>
      <c r="B11" s="11">
        <v>68.92</v>
      </c>
      <c r="C11" s="75"/>
    </row>
    <row r="12" spans="1:3" ht="12.75">
      <c r="A12" s="1" t="s">
        <v>11</v>
      </c>
      <c r="B12" s="11">
        <v>6.5</v>
      </c>
      <c r="C12" s="75"/>
    </row>
    <row r="13" spans="1:3" ht="12.75">
      <c r="A13" s="1" t="s">
        <v>13</v>
      </c>
      <c r="B13" s="11">
        <v>13.11</v>
      </c>
      <c r="C13" s="75"/>
    </row>
    <row r="14" spans="1:3" ht="12.75">
      <c r="A14" s="1" t="s">
        <v>14</v>
      </c>
      <c r="B14" s="11">
        <v>16.41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8.25</v>
      </c>
      <c r="C16" s="75"/>
    </row>
    <row r="17" spans="1:3" ht="12.75">
      <c r="A17" s="1" t="s">
        <v>17</v>
      </c>
      <c r="B17" s="12">
        <v>4.22</v>
      </c>
      <c r="C17" s="75"/>
    </row>
    <row r="18" spans="1:3" ht="12.75">
      <c r="A18" t="s">
        <v>2</v>
      </c>
      <c r="B18" s="2">
        <f>SUM(B7:B17)</f>
        <v>191.76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7.57</v>
      </c>
      <c r="C21" s="75"/>
    </row>
    <row r="22" spans="1:3" ht="12.75">
      <c r="A22" s="1" t="s">
        <v>19</v>
      </c>
      <c r="B22" s="7">
        <v>19.32</v>
      </c>
      <c r="C22" s="75"/>
    </row>
    <row r="23" spans="1:3" ht="12.75">
      <c r="A23" s="1" t="s">
        <v>20</v>
      </c>
      <c r="B23" s="7">
        <v>10.64</v>
      </c>
      <c r="C23" s="75"/>
    </row>
    <row r="24" spans="1:3" ht="12.75">
      <c r="A24" s="1" t="s">
        <v>21</v>
      </c>
      <c r="B24" s="8">
        <v>35</v>
      </c>
      <c r="C24" s="75"/>
    </row>
    <row r="25" spans="1:3" ht="12.75">
      <c r="A25" t="s">
        <v>4</v>
      </c>
      <c r="B25" s="2">
        <f>SUM(B21:B24)</f>
        <v>72.53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264.28999999999996</v>
      </c>
      <c r="C27" s="75"/>
    </row>
    <row r="28" spans="2:3" ht="12.75">
      <c r="B28" s="2"/>
      <c r="C28" s="75"/>
    </row>
    <row r="29" spans="1:3" ht="12.75">
      <c r="A29" t="s">
        <v>31</v>
      </c>
      <c r="B29" s="81">
        <f>B4-B27</f>
        <v>55.75000000000006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5.326666666666666</v>
      </c>
      <c r="C32" s="75"/>
    </row>
    <row r="33" spans="1:3" ht="12.75">
      <c r="A33" t="s">
        <v>23</v>
      </c>
      <c r="B33" s="2">
        <f>B25/B2</f>
        <v>2.0147222222222223</v>
      </c>
      <c r="C33" s="75"/>
    </row>
    <row r="34" spans="1:3" ht="12.75">
      <c r="A34" t="s">
        <v>26</v>
      </c>
      <c r="B34" s="2">
        <f>B27/B2</f>
        <v>7.341388888888888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77" t="s">
        <v>29</v>
      </c>
    </row>
    <row r="2" spans="1:3" ht="12.75">
      <c r="A2" t="s">
        <v>28</v>
      </c>
      <c r="B2" s="9">
        <v>60</v>
      </c>
      <c r="C2" s="75"/>
    </row>
    <row r="3" spans="1:3" ht="12.75">
      <c r="A3" t="s">
        <v>126</v>
      </c>
      <c r="B3" s="10">
        <v>6.09</v>
      </c>
      <c r="C3" s="75" t="s">
        <v>155</v>
      </c>
    </row>
    <row r="4" spans="1:3" ht="12.75">
      <c r="A4" t="s">
        <v>27</v>
      </c>
      <c r="B4">
        <f>B2*B3</f>
        <v>365.4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17.55</v>
      </c>
      <c r="C7" s="75"/>
    </row>
    <row r="8" spans="1:3" ht="12.75">
      <c r="A8" s="1" t="s">
        <v>9</v>
      </c>
      <c r="B8" s="11">
        <v>26.7</v>
      </c>
      <c r="C8" s="75"/>
    </row>
    <row r="9" spans="1:3" ht="12.75">
      <c r="A9" s="1" t="s">
        <v>24</v>
      </c>
      <c r="B9" s="11">
        <v>5</v>
      </c>
      <c r="C9" s="75" t="s">
        <v>124</v>
      </c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72.99</v>
      </c>
      <c r="C11" s="75"/>
    </row>
    <row r="12" spans="1:3" ht="12.75">
      <c r="A12" s="1" t="s">
        <v>11</v>
      </c>
      <c r="B12" s="11">
        <v>5.5</v>
      </c>
      <c r="C12" s="75"/>
    </row>
    <row r="13" spans="1:3" ht="12.75">
      <c r="A13" s="1" t="s">
        <v>13</v>
      </c>
      <c r="B13" s="11">
        <v>14.65</v>
      </c>
      <c r="C13" s="75"/>
    </row>
    <row r="14" spans="1:3" ht="12.75">
      <c r="A14" s="1" t="s">
        <v>14</v>
      </c>
      <c r="B14" s="11">
        <v>17.1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8.25</v>
      </c>
      <c r="C16" s="75"/>
    </row>
    <row r="17" spans="1:3" ht="12.75">
      <c r="A17" s="1" t="s">
        <v>17</v>
      </c>
      <c r="B17" s="12">
        <v>3.77</v>
      </c>
      <c r="C17" s="75"/>
    </row>
    <row r="18" spans="1:3" ht="12.75">
      <c r="A18" t="s">
        <v>2</v>
      </c>
      <c r="B18" s="2">
        <f>SUM(B7:B17)</f>
        <v>171.51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8.03</v>
      </c>
      <c r="C21" s="75"/>
    </row>
    <row r="22" spans="1:3" ht="12.75">
      <c r="A22" s="1" t="s">
        <v>19</v>
      </c>
      <c r="B22" s="7">
        <v>20.63</v>
      </c>
      <c r="C22" s="75"/>
    </row>
    <row r="23" spans="1:3" ht="12.75">
      <c r="A23" s="1" t="s">
        <v>20</v>
      </c>
      <c r="B23" s="7">
        <v>11.33</v>
      </c>
      <c r="C23" s="75"/>
    </row>
    <row r="24" spans="1:3" ht="12.75">
      <c r="A24" s="1" t="s">
        <v>21</v>
      </c>
      <c r="B24" s="8">
        <v>35</v>
      </c>
      <c r="C24" s="75"/>
    </row>
    <row r="25" spans="1:3" ht="12.75">
      <c r="A25" t="s">
        <v>4</v>
      </c>
      <c r="B25" s="2">
        <f>SUM(B21:B24)</f>
        <v>74.99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246.5</v>
      </c>
      <c r="C27" s="75"/>
    </row>
    <row r="28" spans="2:3" ht="12.75">
      <c r="B28" s="2"/>
      <c r="C28" s="75"/>
    </row>
    <row r="29" spans="1:3" ht="12.75">
      <c r="A29" t="s">
        <v>31</v>
      </c>
      <c r="B29" s="81">
        <f>B4-B27</f>
        <v>118.89999999999998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2.8585</v>
      </c>
      <c r="C32" s="75"/>
    </row>
    <row r="33" spans="1:3" ht="12.75">
      <c r="A33" t="s">
        <v>23</v>
      </c>
      <c r="B33" s="2">
        <f>B25/B2</f>
        <v>1.2498333333333334</v>
      </c>
      <c r="C33" s="75"/>
    </row>
    <row r="34" spans="1:3" ht="12.75">
      <c r="A34" t="s">
        <v>26</v>
      </c>
      <c r="B34" s="2">
        <f>B27/B2</f>
        <v>4.108333333333333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77" t="s">
        <v>29</v>
      </c>
    </row>
    <row r="2" spans="1:3" ht="12.75">
      <c r="A2" t="s">
        <v>28</v>
      </c>
      <c r="B2" s="9">
        <v>100</v>
      </c>
      <c r="C2" s="75"/>
    </row>
    <row r="3" spans="1:3" ht="12.75">
      <c r="A3" t="s">
        <v>126</v>
      </c>
      <c r="B3" s="12">
        <v>4.45</v>
      </c>
      <c r="C3" s="75"/>
    </row>
    <row r="4" spans="1:3" ht="12.75">
      <c r="A4" t="s">
        <v>27</v>
      </c>
      <c r="B4" s="2">
        <f>B2*B3</f>
        <v>445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61.87</v>
      </c>
      <c r="C7" s="75"/>
    </row>
    <row r="8" spans="1:3" ht="12.75">
      <c r="A8" s="1" t="s">
        <v>9</v>
      </c>
      <c r="B8" s="11">
        <v>39.9</v>
      </c>
      <c r="C8" s="75"/>
    </row>
    <row r="9" spans="1:3" ht="12.75">
      <c r="A9" s="1" t="s">
        <v>24</v>
      </c>
      <c r="B9" s="11">
        <v>0</v>
      </c>
      <c r="C9" s="75"/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120.03</v>
      </c>
      <c r="C11" s="75"/>
    </row>
    <row r="12" spans="1:3" ht="12.75">
      <c r="A12" s="1" t="s">
        <v>11</v>
      </c>
      <c r="B12" s="11">
        <v>7.5</v>
      </c>
      <c r="C12" s="75" t="s">
        <v>149</v>
      </c>
    </row>
    <row r="13" spans="1:3" ht="12.75">
      <c r="A13" s="1" t="s">
        <v>13</v>
      </c>
      <c r="B13" s="11">
        <v>19.03</v>
      </c>
      <c r="C13" s="75"/>
    </row>
    <row r="14" spans="1:3" ht="12.75">
      <c r="A14" s="1" t="s">
        <v>14</v>
      </c>
      <c r="B14" s="11">
        <v>20.6</v>
      </c>
      <c r="C14" s="75"/>
    </row>
    <row r="15" spans="1:3" ht="12.75">
      <c r="A15" s="1" t="s">
        <v>15</v>
      </c>
      <c r="B15" s="11">
        <v>17.1</v>
      </c>
      <c r="C15" s="75"/>
    </row>
    <row r="16" spans="1:3" ht="12.75">
      <c r="A16" s="1" t="s">
        <v>16</v>
      </c>
      <c r="B16" s="11">
        <v>8.25</v>
      </c>
      <c r="C16" s="75"/>
    </row>
    <row r="17" spans="1:3" ht="12.75">
      <c r="A17" s="1" t="s">
        <v>17</v>
      </c>
      <c r="B17" s="12">
        <v>6.62</v>
      </c>
      <c r="C17" s="75"/>
    </row>
    <row r="18" spans="1:3" ht="12.75">
      <c r="A18" t="s">
        <v>2</v>
      </c>
      <c r="B18" s="2">
        <f>SUM(B7:B17)</f>
        <v>300.90000000000003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10.15</v>
      </c>
      <c r="C21" s="75"/>
    </row>
    <row r="22" spans="1:3" ht="12.75">
      <c r="A22" s="1" t="s">
        <v>19</v>
      </c>
      <c r="B22" s="7">
        <v>31.58</v>
      </c>
      <c r="C22" s="75"/>
    </row>
    <row r="23" spans="1:3" ht="12.75">
      <c r="A23" s="1" t="s">
        <v>20</v>
      </c>
      <c r="B23" s="7">
        <v>17.22</v>
      </c>
      <c r="C23" s="75"/>
    </row>
    <row r="24" spans="1:3" ht="12.75">
      <c r="A24" s="1" t="s">
        <v>21</v>
      </c>
      <c r="B24" s="8">
        <v>35</v>
      </c>
      <c r="C24" s="75"/>
    </row>
    <row r="25" spans="1:3" ht="12.75">
      <c r="A25" t="s">
        <v>4</v>
      </c>
      <c r="B25" s="2">
        <f>SUM(B21:B24)</f>
        <v>93.94999999999999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394.85</v>
      </c>
      <c r="C27" s="75"/>
    </row>
    <row r="28" spans="2:3" ht="12.75">
      <c r="B28" s="2"/>
      <c r="C28" s="75"/>
    </row>
    <row r="29" spans="1:3" ht="12.75">
      <c r="A29" t="s">
        <v>31</v>
      </c>
      <c r="B29" s="81">
        <f>B4-B27</f>
        <v>50.14999999999998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3.0090000000000003</v>
      </c>
      <c r="C32" s="75"/>
    </row>
    <row r="33" spans="1:3" ht="12.75">
      <c r="A33" t="s">
        <v>23</v>
      </c>
      <c r="B33" s="2">
        <f>B25/B2</f>
        <v>0.9394999999999999</v>
      </c>
      <c r="C33" s="75"/>
    </row>
    <row r="34" spans="1:3" ht="12.75">
      <c r="A34" t="s">
        <v>26</v>
      </c>
      <c r="B34" s="2">
        <f>B27/B2</f>
        <v>3.9485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132</v>
      </c>
      <c r="B1" s="22" t="s">
        <v>0</v>
      </c>
      <c r="C1" s="77" t="s">
        <v>29</v>
      </c>
    </row>
    <row r="2" spans="1:3" ht="12.75">
      <c r="A2" t="s">
        <v>28</v>
      </c>
      <c r="B2" s="9">
        <v>23</v>
      </c>
      <c r="C2" s="75"/>
    </row>
    <row r="3" spans="1:3" ht="12.75">
      <c r="A3" t="s">
        <v>126</v>
      </c>
      <c r="B3" s="12">
        <v>11.35</v>
      </c>
      <c r="C3" s="75"/>
    </row>
    <row r="4" spans="1:3" ht="12.75">
      <c r="A4" t="s">
        <v>27</v>
      </c>
      <c r="B4" s="2">
        <f>B2*B3</f>
        <v>261.05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65.8</v>
      </c>
      <c r="C7" s="75" t="s">
        <v>136</v>
      </c>
    </row>
    <row r="8" spans="1:3" ht="12.75">
      <c r="A8" s="1" t="s">
        <v>9</v>
      </c>
      <c r="B8" s="11">
        <v>36</v>
      </c>
      <c r="C8" s="75"/>
    </row>
    <row r="9" spans="1:3" ht="12.75">
      <c r="A9" s="1" t="s">
        <v>24</v>
      </c>
      <c r="B9" s="11">
        <v>0</v>
      </c>
      <c r="C9" s="75"/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13.27</v>
      </c>
      <c r="C11" s="75"/>
    </row>
    <row r="12" spans="1:3" ht="12.75">
      <c r="A12" s="1" t="s">
        <v>11</v>
      </c>
      <c r="B12" s="11">
        <v>6</v>
      </c>
      <c r="C12" s="75" t="s">
        <v>135</v>
      </c>
    </row>
    <row r="13" spans="1:3" ht="12.75">
      <c r="A13" s="1" t="s">
        <v>13</v>
      </c>
      <c r="B13" s="11">
        <v>12.95</v>
      </c>
      <c r="C13" s="75"/>
    </row>
    <row r="14" spans="1:3" ht="12.75">
      <c r="A14" s="1" t="s">
        <v>14</v>
      </c>
      <c r="B14" s="11">
        <v>16.71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5</v>
      </c>
      <c r="C16" s="75"/>
    </row>
    <row r="17" spans="1:3" ht="12.75">
      <c r="A17" s="1" t="s">
        <v>17</v>
      </c>
      <c r="B17" s="12">
        <v>3.5</v>
      </c>
      <c r="C17" s="75"/>
    </row>
    <row r="18" spans="1:3" ht="12.75">
      <c r="A18" t="s">
        <v>2</v>
      </c>
      <c r="B18" s="2">
        <f>SUM(B7:B17)</f>
        <v>159.23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7.64</v>
      </c>
      <c r="C21" s="75"/>
    </row>
    <row r="22" spans="1:3" ht="12.75">
      <c r="A22" s="1" t="s">
        <v>19</v>
      </c>
      <c r="B22" s="7">
        <v>20.4</v>
      </c>
      <c r="C22" s="75"/>
    </row>
    <row r="23" spans="1:3" ht="12.75">
      <c r="A23" s="1" t="s">
        <v>20</v>
      </c>
      <c r="B23" s="7">
        <v>11.33</v>
      </c>
      <c r="C23" s="75"/>
    </row>
    <row r="24" spans="1:3" ht="12.75">
      <c r="A24" s="1" t="s">
        <v>21</v>
      </c>
      <c r="B24" s="8">
        <v>35</v>
      </c>
      <c r="C24" s="75"/>
    </row>
    <row r="25" spans="1:3" ht="12.75">
      <c r="A25" t="s">
        <v>4</v>
      </c>
      <c r="B25" s="2">
        <f>SUM(B21:B24)</f>
        <v>74.37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233.6</v>
      </c>
      <c r="C27" s="75"/>
    </row>
    <row r="28" spans="2:3" ht="12.75">
      <c r="B28" s="2"/>
      <c r="C28" s="75"/>
    </row>
    <row r="29" spans="1:3" ht="12.75">
      <c r="A29" t="s">
        <v>31</v>
      </c>
      <c r="B29" s="81">
        <f>B4-B27</f>
        <v>27.450000000000017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6.923043478260869</v>
      </c>
      <c r="C32" s="75"/>
    </row>
    <row r="33" spans="1:3" ht="12.75">
      <c r="A33" t="s">
        <v>23</v>
      </c>
      <c r="B33" s="2">
        <f>B25/B2</f>
        <v>3.2334782608695654</v>
      </c>
      <c r="C33" s="75"/>
    </row>
    <row r="34" spans="1:3" ht="12.75">
      <c r="A34" t="s">
        <v>26</v>
      </c>
      <c r="B34" s="2">
        <f>B27/B2</f>
        <v>10.156521739130435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2" t="s">
        <v>0</v>
      </c>
      <c r="C1" s="77" t="s">
        <v>29</v>
      </c>
    </row>
    <row r="2" spans="1:3" ht="12.75">
      <c r="A2" t="s">
        <v>28</v>
      </c>
      <c r="B2" s="9">
        <v>1520</v>
      </c>
      <c r="C2" s="75"/>
    </row>
    <row r="3" spans="1:3" ht="12.75">
      <c r="A3" t="s">
        <v>126</v>
      </c>
      <c r="B3" s="24">
        <v>0.245</v>
      </c>
      <c r="C3" s="75"/>
    </row>
    <row r="4" spans="1:3" ht="12.75">
      <c r="A4" t="s">
        <v>27</v>
      </c>
      <c r="B4" s="2">
        <f>B2*B3</f>
        <v>372.4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32.55</v>
      </c>
      <c r="C7" s="75"/>
    </row>
    <row r="8" spans="1:3" ht="12.75">
      <c r="A8" s="1" t="s">
        <v>9</v>
      </c>
      <c r="B8" s="11">
        <v>44.2</v>
      </c>
      <c r="C8" s="75"/>
    </row>
    <row r="9" spans="1:3" ht="12.75">
      <c r="A9" s="1" t="s">
        <v>24</v>
      </c>
      <c r="B9" s="11">
        <v>0</v>
      </c>
      <c r="C9" s="75" t="s">
        <v>127</v>
      </c>
    </row>
    <row r="10" spans="1:3" ht="12.75">
      <c r="A10" s="1" t="s">
        <v>10</v>
      </c>
      <c r="B10" s="11">
        <v>5</v>
      </c>
      <c r="C10" s="76" t="s">
        <v>143</v>
      </c>
    </row>
    <row r="11" spans="1:3" ht="12.75">
      <c r="A11" s="1" t="s">
        <v>12</v>
      </c>
      <c r="B11" s="11">
        <v>50.31</v>
      </c>
      <c r="C11" s="75"/>
    </row>
    <row r="12" spans="1:3" ht="12.75">
      <c r="A12" s="1" t="s">
        <v>11</v>
      </c>
      <c r="B12" s="11">
        <v>10</v>
      </c>
      <c r="C12" s="75"/>
    </row>
    <row r="13" spans="1:3" ht="12.75">
      <c r="A13" s="1" t="s">
        <v>13</v>
      </c>
      <c r="B13" s="11">
        <v>14.37</v>
      </c>
      <c r="C13" s="75"/>
    </row>
    <row r="14" spans="1:3" ht="12.75">
      <c r="A14" s="1" t="s">
        <v>14</v>
      </c>
      <c r="B14" s="11">
        <v>17.71</v>
      </c>
      <c r="C14" s="75"/>
    </row>
    <row r="15" spans="1:3" ht="12.75">
      <c r="A15" s="1" t="s">
        <v>15</v>
      </c>
      <c r="B15" s="11">
        <v>4.56</v>
      </c>
      <c r="C15" s="75"/>
    </row>
    <row r="16" spans="1:3" ht="12.75">
      <c r="A16" s="1" t="s">
        <v>16</v>
      </c>
      <c r="B16" s="11">
        <v>16.75</v>
      </c>
      <c r="C16" s="75"/>
    </row>
    <row r="17" spans="1:3" ht="12.75">
      <c r="A17" s="1" t="s">
        <v>17</v>
      </c>
      <c r="B17" s="12">
        <v>4.4</v>
      </c>
      <c r="C17" s="75"/>
    </row>
    <row r="18" spans="1:3" ht="12.75">
      <c r="A18" t="s">
        <v>2</v>
      </c>
      <c r="B18" s="2">
        <f>SUM(B7:B17)</f>
        <v>199.85000000000002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8.29</v>
      </c>
      <c r="C21" s="75"/>
    </row>
    <row r="22" spans="1:3" ht="12.75">
      <c r="A22" s="1" t="s">
        <v>19</v>
      </c>
      <c r="B22" s="7">
        <v>22.47</v>
      </c>
      <c r="C22" s="75"/>
    </row>
    <row r="23" spans="1:3" ht="12.75">
      <c r="A23" s="1" t="s">
        <v>20</v>
      </c>
      <c r="B23" s="7">
        <v>12.63</v>
      </c>
      <c r="C23" s="75"/>
    </row>
    <row r="24" spans="1:3" ht="12.75">
      <c r="A24" s="1" t="s">
        <v>21</v>
      </c>
      <c r="B24" s="8">
        <v>35</v>
      </c>
      <c r="C24" s="75"/>
    </row>
    <row r="25" spans="1:3" ht="12.75">
      <c r="A25" t="s">
        <v>4</v>
      </c>
      <c r="B25" s="2">
        <f>SUM(B21:B24)</f>
        <v>78.39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278.24</v>
      </c>
      <c r="C27" s="75"/>
    </row>
    <row r="28" spans="2:3" ht="12.75">
      <c r="B28" s="2"/>
      <c r="C28" s="75"/>
    </row>
    <row r="29" spans="1:3" ht="12.75">
      <c r="A29" t="s">
        <v>31</v>
      </c>
      <c r="B29" s="81">
        <f>B4-B27</f>
        <v>94.15999999999997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35</v>
      </c>
      <c r="C31" s="75"/>
    </row>
    <row r="32" spans="1:3" ht="12.75">
      <c r="A32" s="1" t="s">
        <v>22</v>
      </c>
      <c r="B32" s="13">
        <f>B18/B2</f>
        <v>0.13148026315789474</v>
      </c>
      <c r="C32" s="75"/>
    </row>
    <row r="33" spans="1:3" ht="12.75">
      <c r="A33" t="s">
        <v>23</v>
      </c>
      <c r="B33" s="13">
        <f>B25/B2</f>
        <v>0.05157236842105263</v>
      </c>
      <c r="C33" s="75"/>
    </row>
    <row r="34" spans="1:3" ht="12.75">
      <c r="A34" t="s">
        <v>26</v>
      </c>
      <c r="B34" s="13">
        <f>B27/B2</f>
        <v>0.18305263157894738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2" t="s">
        <v>0</v>
      </c>
      <c r="C1" s="77" t="s">
        <v>29</v>
      </c>
    </row>
    <row r="2" spans="1:3" ht="12.75">
      <c r="A2" t="s">
        <v>28</v>
      </c>
      <c r="B2" s="9">
        <v>1830</v>
      </c>
      <c r="C2" s="75"/>
    </row>
    <row r="3" spans="1:3" ht="12.75">
      <c r="A3" t="s">
        <v>126</v>
      </c>
      <c r="B3" s="10">
        <v>0.256</v>
      </c>
      <c r="C3" s="75"/>
    </row>
    <row r="4" spans="1:3" ht="12.75">
      <c r="A4" t="s">
        <v>27</v>
      </c>
      <c r="B4">
        <f>B2*B3</f>
        <v>468.48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62</v>
      </c>
      <c r="C7" s="75"/>
    </row>
    <row r="8" spans="1:3" ht="12.75">
      <c r="A8" s="1" t="s">
        <v>9</v>
      </c>
      <c r="B8" s="11">
        <v>32.3</v>
      </c>
      <c r="C8" s="75"/>
    </row>
    <row r="9" spans="1:3" ht="12.75">
      <c r="A9" s="1" t="s">
        <v>24</v>
      </c>
      <c r="B9" s="11">
        <v>0</v>
      </c>
      <c r="C9" s="75"/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125.27</v>
      </c>
      <c r="C11" s="75"/>
    </row>
    <row r="12" spans="1:3" ht="12.75">
      <c r="A12" s="1" t="s">
        <v>11</v>
      </c>
      <c r="B12" s="11">
        <v>10</v>
      </c>
      <c r="C12" s="75"/>
    </row>
    <row r="13" spans="1:3" ht="12.75">
      <c r="A13" s="1" t="s">
        <v>13</v>
      </c>
      <c r="B13" s="11">
        <v>14.43</v>
      </c>
      <c r="C13" s="75"/>
    </row>
    <row r="14" spans="1:3" ht="12.75">
      <c r="A14" s="1" t="s">
        <v>14</v>
      </c>
      <c r="B14" s="11">
        <v>17.86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8.25</v>
      </c>
      <c r="C16" s="75"/>
    </row>
    <row r="17" spans="1:3" ht="12.75">
      <c r="A17" s="1" t="s">
        <v>17</v>
      </c>
      <c r="B17" s="12">
        <v>6.08</v>
      </c>
      <c r="C17" s="75"/>
    </row>
    <row r="18" spans="1:3" ht="12.75">
      <c r="A18" t="s">
        <v>2</v>
      </c>
      <c r="B18" s="2">
        <f>SUM(B7:B17)</f>
        <v>276.19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7.93</v>
      </c>
      <c r="C21" s="75"/>
    </row>
    <row r="22" spans="1:3" ht="12.75">
      <c r="A22" s="1" t="s">
        <v>19</v>
      </c>
      <c r="B22" s="7">
        <v>21.97</v>
      </c>
      <c r="C22" s="75"/>
    </row>
    <row r="23" spans="1:3" ht="12.75">
      <c r="A23" s="1" t="s">
        <v>20</v>
      </c>
      <c r="B23" s="7">
        <v>11.92</v>
      </c>
      <c r="C23" s="75"/>
    </row>
    <row r="24" spans="1:3" ht="12.75">
      <c r="A24" s="1" t="s">
        <v>21</v>
      </c>
      <c r="B24" s="8">
        <v>35</v>
      </c>
      <c r="C24" s="75"/>
    </row>
    <row r="25" spans="1:3" ht="12.75">
      <c r="A25" t="s">
        <v>4</v>
      </c>
      <c r="B25" s="2">
        <f>SUM(B21:B24)</f>
        <v>76.82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353.01</v>
      </c>
      <c r="C27" s="75"/>
    </row>
    <row r="28" spans="2:3" ht="12.75">
      <c r="B28" s="2"/>
      <c r="C28" s="75"/>
    </row>
    <row r="29" spans="1:3" ht="12.75">
      <c r="A29" t="s">
        <v>31</v>
      </c>
      <c r="B29" s="81">
        <f>B4-B27</f>
        <v>115.47000000000003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35</v>
      </c>
      <c r="C31" s="75"/>
    </row>
    <row r="32" spans="1:3" ht="12.75">
      <c r="A32" s="1" t="s">
        <v>22</v>
      </c>
      <c r="B32" s="13">
        <f>B18/B2</f>
        <v>0.15092349726775955</v>
      </c>
      <c r="C32" s="75"/>
    </row>
    <row r="33" spans="1:3" ht="12.75">
      <c r="A33" t="s">
        <v>23</v>
      </c>
      <c r="B33" s="13">
        <f>B25/B2</f>
        <v>0.04197814207650273</v>
      </c>
      <c r="C33" s="75"/>
    </row>
    <row r="34" spans="1:3" ht="12.75">
      <c r="A34" t="s">
        <v>26</v>
      </c>
      <c r="B34" s="13">
        <f>B27/B2</f>
        <v>0.1929016393442623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Ronald Haugen</cp:lastModifiedBy>
  <cp:lastPrinted>2009-12-11T22:54:32Z</cp:lastPrinted>
  <dcterms:created xsi:type="dcterms:W3CDTF">2005-01-10T15:34:54Z</dcterms:created>
  <dcterms:modified xsi:type="dcterms:W3CDTF">2022-02-01T14:48:06Z</dcterms:modified>
  <cp:category/>
  <cp:version/>
  <cp:contentType/>
  <cp:contentStatus/>
</cp:coreProperties>
</file>