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53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<sst xmlns="http://schemas.openxmlformats.org/spreadsheetml/2006/main" count="603" uniqueCount="144">
  <si>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</si>
  <si>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</si>
  <si>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</si>
  <si>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</si>
  <si>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</si>
  <si>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</si>
  <si>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</si>
  <si>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</si>
  <si>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</si>
  <si>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</si>
  <si>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</si>
  <si>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</si>
  <si>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</si>
  <si>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</si>
  <si>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</si>
  <si>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</si>
  <si>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</si>
  <si>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</si>
  <si>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</si>
  <si>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</si>
  <si>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</si>
  <si>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</si>
  <si>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</si>
  <si>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</si>
  <si>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</si>
  <si>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</si>
  <si>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</si>
  <si>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</si>
  <si>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</si>
  <si>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</si>
  <si>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</si>
  <si>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</si>
  <si>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</si>
  <si>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</si>
  <si>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</si>
  <si>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</si>
  <si>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</si>
  <si>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</si>
  <si>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</si>
  <si>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</si>
  <si>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</si>
  <si>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</si>
  <si>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</si>
  <si>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</si>
  <si>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</si>
  <si>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</si>
  <si>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</si>
  <si>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</si>
  <si>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</si>
  <si>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</si>
  <si>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</si>
  <si>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</si>
  <si>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</si>
  <si>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</si>
  <si>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</si>
  <si>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</si>
  <si>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</si>
  <si>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</si>
  <si>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</si>
  <si>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</si>
  <si>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</si>
  <si>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</si>
  <si>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</si>
  <si>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</si>
  <si>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</si>
  <si>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</si>
  <si>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</si>
  <si>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</si>
  <si>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</si>
  <si>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</si>
  <si>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</si>
  <si>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</si>
  <si>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</si>
  <si>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</si>
  <si>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</si>
  <si>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</si>
  <si>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</si>
  <si>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</si>
  <si>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</si>
  <si>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</si>
  <si>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</si>
  <si>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</si>
  <si>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</si>
  <si>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</si>
  <si>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</si>
  <si>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</si>
  <si>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</si>
  <si>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</si>
  <si>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</si>
  <si>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</si>
  <si>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</si>
  <si>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</si>
  <si>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</si>
  <si>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</si>
  <si>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</si>
  <si>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</si>
  <si>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</si>
  <si>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</si>
  <si>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</si>
  <si>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</si>
  <si>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</si>
  <si>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</si>
  <si>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</si>
  <si>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</si>
  <si>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</si>
  <si>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</si>
  <si>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</si>
  <si>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</si>
  <si>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</si>
  <si>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</si>
  <si>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</si>
  <si>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</si>
  <si>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</si>
  <si>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</si>
  <si>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</si>
  <si>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</si>
  <si>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</si>
  <si>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</si>
  <si>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</si>
  <si>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</si>
  <si>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</si>
  <si>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</si>
  <si>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</si>
  <si>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</si>
  <si>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</si>
  <si>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</si>
  <si>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Fungicide for white mold. A second may be needed.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</si>
  <si>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</si>
  <si>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</si>
  <si>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</si>
  <si>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</si>
  <si>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</si>
  <si>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</si>
  <si>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</si>
  <si>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</si>
  <si>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</si>
  <si>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</si>
  <si>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</si>
  <si>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Mkt Rev.</t>
  </si>
  <si>
    <t>per Acre</t>
  </si>
  <si>
    <t xml:space="preserve">Dir. Costs </t>
  </si>
  <si>
    <t>Developed by: Ronald Haugen, NDSU Extension Service</t>
  </si>
  <si>
    <t>North Dakota 2022 Projected Crop Budgets - South East</t>
  </si>
  <si>
    <t>Malting barley price.  Feed barley estimate is $4.00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</si>
</sst>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9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85725</xdr:rowOff>
    </xdr:from>
    <xdr:to>
      <xdr:col>10</xdr:col>
      <xdr:colOff>228600</xdr:colOff>
      <xdr:row>58</xdr:row>
      <xdr:rowOff>57150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530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142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141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5" t="s">
        <v>88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89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90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91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92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133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134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93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5" t="s">
        <v>94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95</v>
      </c>
      <c r="B14" s="39"/>
      <c r="C14" s="39"/>
      <c r="D14" s="39"/>
      <c r="E14" s="39"/>
      <c r="F14" s="39"/>
      <c r="G14" s="39"/>
      <c r="H14" s="39"/>
    </row>
    <row r="15" spans="1:8" ht="12.75">
      <c r="A15" s="44" t="s">
        <v>131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96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97</v>
      </c>
      <c r="B17" s="39"/>
      <c r="C17" s="39"/>
      <c r="D17" s="39"/>
      <c r="E17" s="39"/>
      <c r="F17" s="39"/>
      <c r="G17" s="39"/>
      <c r="H17" s="39"/>
    </row>
    <row r="18" spans="1:8" ht="12.75">
      <c r="A18" s="44" t="s">
        <v>117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98</v>
      </c>
      <c r="B19" s="39"/>
      <c r="C19" s="39"/>
      <c r="E19" s="39"/>
      <c r="F19" s="39"/>
      <c r="G19" s="39"/>
      <c r="H19" s="39"/>
    </row>
    <row r="20" spans="1:8" ht="12.75">
      <c r="A20" s="17" t="s">
        <v>99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100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101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5" t="s">
        <v>102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103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104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105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106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107</v>
      </c>
      <c r="B30" s="37"/>
      <c r="C30" s="37"/>
      <c r="D30" s="37"/>
      <c r="E30" s="37"/>
      <c r="F30" s="37"/>
      <c r="G30" s="37"/>
      <c r="H30" s="37"/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1600</v>
      </c>
      <c r="C2" s="70"/>
    </row>
    <row r="3" spans="1:3" ht="12.75">
      <c r="A3" t="s">
        <v>127</v>
      </c>
      <c r="B3" s="10">
        <v>0.356</v>
      </c>
      <c r="C3" s="70"/>
    </row>
    <row r="4" spans="1:3" ht="12.75">
      <c r="A4" t="s">
        <v>28</v>
      </c>
      <c r="B4" s="2">
        <f>B2*B3</f>
        <v>569.6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52.25</v>
      </c>
      <c r="C7" s="72"/>
    </row>
    <row r="8" spans="1:3" ht="12.75">
      <c r="A8" s="1" t="s">
        <v>9</v>
      </c>
      <c r="B8" s="11">
        <v>38.9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10</v>
      </c>
      <c r="C10" s="72" t="s">
        <v>124</v>
      </c>
    </row>
    <row r="11" spans="1:3" ht="12.75">
      <c r="A11" s="1" t="s">
        <v>12</v>
      </c>
      <c r="B11" s="11">
        <v>50.53</v>
      </c>
      <c r="C11" s="70"/>
    </row>
    <row r="12" spans="1:3" ht="12.75">
      <c r="A12" s="1" t="s">
        <v>11</v>
      </c>
      <c r="B12" s="11">
        <v>16.5</v>
      </c>
      <c r="C12" s="70"/>
    </row>
    <row r="13" spans="1:3" ht="12.75">
      <c r="A13" s="1" t="s">
        <v>13</v>
      </c>
      <c r="B13" s="11">
        <v>20.51</v>
      </c>
      <c r="C13" s="70"/>
    </row>
    <row r="14" spans="1:3" ht="12.75">
      <c r="A14" s="1" t="s">
        <v>14</v>
      </c>
      <c r="B14" s="11">
        <v>21.33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18.5</v>
      </c>
      <c r="C16" s="70"/>
    </row>
    <row r="17" spans="1:3" ht="12.75">
      <c r="A17" s="1" t="s">
        <v>17</v>
      </c>
      <c r="B17" s="12">
        <v>5.25</v>
      </c>
      <c r="C17" s="70"/>
    </row>
    <row r="18" spans="1:3" ht="12.75">
      <c r="A18" t="s">
        <v>2</v>
      </c>
      <c r="B18" s="2">
        <f>SUM(B7:B17)</f>
        <v>238.68999999999997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9.69</v>
      </c>
      <c r="C21" s="70"/>
    </row>
    <row r="22" spans="1:3" ht="12.75">
      <c r="A22" s="1" t="s">
        <v>19</v>
      </c>
      <c r="B22" s="7">
        <v>27.82</v>
      </c>
      <c r="C22" s="70"/>
    </row>
    <row r="23" spans="1:3" ht="12.75">
      <c r="A23" s="1" t="s">
        <v>20</v>
      </c>
      <c r="B23" s="7">
        <v>17.2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149.70999999999998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388.4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181.20000000000005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0.14918125</v>
      </c>
      <c r="C32" s="70"/>
    </row>
    <row r="33" spans="1:3" ht="12.75">
      <c r="A33" t="s">
        <v>23</v>
      </c>
      <c r="B33" s="13">
        <f>B25/B2</f>
        <v>0.09356874999999999</v>
      </c>
      <c r="C33" s="70"/>
    </row>
    <row r="34" spans="1:3" ht="12.75">
      <c r="A34" t="s">
        <v>27</v>
      </c>
      <c r="B34" s="13">
        <f>B27/B2</f>
        <v>0.24275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1770</v>
      </c>
      <c r="C2" s="70"/>
    </row>
    <row r="3" spans="1:3" ht="12.75">
      <c r="A3" t="s">
        <v>127</v>
      </c>
      <c r="B3" s="10">
        <v>0.25</v>
      </c>
      <c r="C3" s="70"/>
    </row>
    <row r="4" spans="1:3" ht="12.75">
      <c r="A4" t="s">
        <v>28</v>
      </c>
      <c r="B4" s="2">
        <f>B2*B3</f>
        <v>442.5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62</v>
      </c>
      <c r="C7" s="70"/>
    </row>
    <row r="8" spans="1:3" ht="12.75">
      <c r="A8" s="1" t="s">
        <v>9</v>
      </c>
      <c r="B8" s="11">
        <v>32.3</v>
      </c>
      <c r="C8" s="70"/>
    </row>
    <row r="9" spans="1:3" ht="12.75">
      <c r="A9" s="1" t="s">
        <v>24</v>
      </c>
      <c r="B9" s="11">
        <v>0</v>
      </c>
      <c r="C9" s="72" t="s">
        <v>125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108.8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18.44</v>
      </c>
      <c r="C13" s="70"/>
    </row>
    <row r="14" spans="1:3" ht="12.75">
      <c r="A14" s="1" t="s">
        <v>14</v>
      </c>
      <c r="B14" s="11">
        <v>20.4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5.66</v>
      </c>
      <c r="C17" s="70"/>
    </row>
    <row r="18" spans="1:3" ht="12.75">
      <c r="A18" t="s">
        <v>2</v>
      </c>
      <c r="B18" s="2">
        <f>SUM(B7:B17)</f>
        <v>257.1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8.55</v>
      </c>
      <c r="C21" s="70"/>
    </row>
    <row r="22" spans="1:3" ht="12.75">
      <c r="A22" s="1" t="s">
        <v>19</v>
      </c>
      <c r="B22" s="7">
        <v>24.5</v>
      </c>
      <c r="C22" s="70"/>
    </row>
    <row r="23" spans="1:3" ht="12.75">
      <c r="A23" s="1" t="s">
        <v>20</v>
      </c>
      <c r="B23" s="7">
        <v>14.01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142.06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399.16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43.339999999999975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0.1452542372881356</v>
      </c>
      <c r="C32" s="70"/>
    </row>
    <row r="33" spans="1:3" ht="12.75">
      <c r="A33" t="s">
        <v>23</v>
      </c>
      <c r="B33" s="13">
        <f>B25/B2</f>
        <v>0.08025988700564972</v>
      </c>
      <c r="C33" s="70"/>
    </row>
    <row r="34" spans="1:3" ht="12.75">
      <c r="A34" t="s">
        <v>27</v>
      </c>
      <c r="B34" s="13">
        <f>B27/B2</f>
        <v>0.2255141242937853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24</v>
      </c>
      <c r="C2" s="70"/>
    </row>
    <row r="3" spans="1:3" ht="12.75">
      <c r="A3" t="s">
        <v>127</v>
      </c>
      <c r="B3" s="10">
        <v>14.26</v>
      </c>
      <c r="C3" s="70"/>
    </row>
    <row r="4" spans="1:3" ht="12.75">
      <c r="A4" t="s">
        <v>28</v>
      </c>
      <c r="B4" s="2">
        <f>B2*B3</f>
        <v>342.24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27</v>
      </c>
      <c r="C7" s="70"/>
    </row>
    <row r="8" spans="1:3" ht="12.75">
      <c r="A8" s="1" t="s">
        <v>9</v>
      </c>
      <c r="B8" s="11">
        <v>34.6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38.66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18.23</v>
      </c>
      <c r="C13" s="70"/>
    </row>
    <row r="14" spans="1:3" ht="12.75">
      <c r="A14" s="1" t="s">
        <v>14</v>
      </c>
      <c r="B14" s="11">
        <v>21.22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3.46</v>
      </c>
      <c r="C17" s="70"/>
    </row>
    <row r="18" spans="1:3" ht="12.75">
      <c r="A18" t="s">
        <v>2</v>
      </c>
      <c r="B18" s="2">
        <f>SUM(B7:B17)</f>
        <v>157.17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8.66</v>
      </c>
      <c r="C21" s="70"/>
    </row>
    <row r="22" spans="1:3" ht="12.75">
      <c r="A22" s="1" t="s">
        <v>19</v>
      </c>
      <c r="B22" s="7">
        <v>24.81</v>
      </c>
      <c r="C22" s="70"/>
    </row>
    <row r="23" spans="1:3" ht="12.75">
      <c r="A23" s="1" t="s">
        <v>20</v>
      </c>
      <c r="B23" s="7">
        <v>14.68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143.15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300.32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41.920000000000016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6.548749999999999</v>
      </c>
      <c r="C32" s="70"/>
    </row>
    <row r="33" spans="1:3" ht="12.75">
      <c r="A33" t="s">
        <v>23</v>
      </c>
      <c r="B33" s="2">
        <f>B25/B2</f>
        <v>5.964583333333334</v>
      </c>
      <c r="C33" s="70"/>
    </row>
    <row r="34" spans="1:3" ht="12.75">
      <c r="A34" t="s">
        <v>27</v>
      </c>
      <c r="B34" s="2">
        <f>B27/B2</f>
        <v>12.513333333333334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115</v>
      </c>
      <c r="B1" s="23" t="s">
        <v>0</v>
      </c>
      <c r="C1" s="73" t="s">
        <v>30</v>
      </c>
    </row>
    <row r="2" spans="1:3" ht="12.75">
      <c r="A2" t="s">
        <v>29</v>
      </c>
      <c r="B2" s="9">
        <v>38</v>
      </c>
      <c r="C2" s="70"/>
    </row>
    <row r="3" spans="1:3" ht="12.75">
      <c r="A3" t="s">
        <v>127</v>
      </c>
      <c r="B3" s="12">
        <v>9</v>
      </c>
      <c r="C3" s="70"/>
    </row>
    <row r="4" spans="1:3" ht="12.75">
      <c r="A4" t="s">
        <v>28</v>
      </c>
      <c r="B4" s="2">
        <f>B2*B3</f>
        <v>342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60</v>
      </c>
      <c r="C7" s="70"/>
    </row>
    <row r="8" spans="1:3" ht="12.75">
      <c r="A8" s="1" t="s">
        <v>9</v>
      </c>
      <c r="B8" s="11">
        <v>42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11.4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19.09</v>
      </c>
      <c r="C13" s="70"/>
    </row>
    <row r="14" spans="1:3" ht="12.75">
      <c r="A14" s="1" t="s">
        <v>14</v>
      </c>
      <c r="B14" s="11">
        <v>21.86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129</v>
      </c>
    </row>
    <row r="17" spans="1:3" ht="12.75">
      <c r="A17" s="1" t="s">
        <v>17</v>
      </c>
      <c r="B17" s="12">
        <v>3.84</v>
      </c>
      <c r="C17" s="70"/>
    </row>
    <row r="18" spans="1:3" ht="12.75">
      <c r="A18" t="s">
        <v>2</v>
      </c>
      <c r="B18" s="2">
        <f>SUM(B7:B17)</f>
        <v>174.69000000000003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8.91</v>
      </c>
      <c r="C21" s="70"/>
    </row>
    <row r="22" spans="1:3" ht="12.75">
      <c r="A22" s="1" t="s">
        <v>19</v>
      </c>
      <c r="B22" s="7">
        <v>26.2</v>
      </c>
      <c r="C22" s="70"/>
    </row>
    <row r="23" spans="1:3" ht="12.75">
      <c r="A23" s="1" t="s">
        <v>20</v>
      </c>
      <c r="B23" s="7">
        <v>15.04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145.15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319.84000000000003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22.159999999999968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4.5971052631578955</v>
      </c>
      <c r="C32" s="70"/>
    </row>
    <row r="33" spans="1:3" ht="12.75">
      <c r="A33" t="s">
        <v>23</v>
      </c>
      <c r="B33" s="2">
        <f>B25/B2</f>
        <v>3.819736842105263</v>
      </c>
      <c r="C33" s="70"/>
    </row>
    <row r="34" spans="1:3" ht="12.75">
      <c r="A34" t="s">
        <v>27</v>
      </c>
      <c r="B34" s="2">
        <f>B27/B2</f>
        <v>8.416842105263159</v>
      </c>
      <c r="C34" s="70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81</v>
      </c>
      <c r="C2" s="70"/>
    </row>
    <row r="3" spans="1:3" ht="12.75">
      <c r="A3" t="s">
        <v>127</v>
      </c>
      <c r="B3" s="12">
        <v>3.58</v>
      </c>
      <c r="C3" s="70"/>
    </row>
    <row r="4" spans="1:3" ht="12.75">
      <c r="A4" t="s">
        <v>28</v>
      </c>
      <c r="B4" s="2">
        <f>B2*B3</f>
        <v>289.98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5.9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84.61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21.8</v>
      </c>
      <c r="C13" s="70"/>
    </row>
    <row r="14" spans="1:3" ht="12.75">
      <c r="A14" s="1" t="s">
        <v>14</v>
      </c>
      <c r="B14" s="11">
        <v>21.88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3.71</v>
      </c>
      <c r="C17" s="70"/>
    </row>
    <row r="18" spans="1:3" ht="12.75">
      <c r="A18" t="s">
        <v>2</v>
      </c>
      <c r="B18" s="2">
        <f>SUM(B7:B17)</f>
        <v>168.4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9.64</v>
      </c>
      <c r="C21" s="70"/>
    </row>
    <row r="22" spans="1:3" ht="12.75">
      <c r="A22" s="1" t="s">
        <v>19</v>
      </c>
      <c r="B22" s="7">
        <v>26.72</v>
      </c>
      <c r="C22" s="70"/>
    </row>
    <row r="23" spans="1:3" ht="12.75">
      <c r="A23" s="1" t="s">
        <v>20</v>
      </c>
      <c r="B23" s="7">
        <v>15.96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147.32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315.72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-25.74000000000001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2.0790123456790126</v>
      </c>
      <c r="C32" s="70"/>
    </row>
    <row r="33" spans="1:3" ht="12.75">
      <c r="A33" t="s">
        <v>23</v>
      </c>
      <c r="B33" s="2">
        <f>B25/B2</f>
        <v>1.8187654320987654</v>
      </c>
      <c r="C33" s="70"/>
    </row>
    <row r="34" spans="1:3" ht="12.75">
      <c r="A34" t="s">
        <v>27</v>
      </c>
      <c r="B34" s="2">
        <f>B27/B2</f>
        <v>3.8977777777777782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127</v>
      </c>
      <c r="B3" s="10">
        <v>0.315</v>
      </c>
      <c r="C3" s="70"/>
    </row>
    <row r="4" spans="1:3" ht="12.75">
      <c r="A4" t="s">
        <v>28</v>
      </c>
      <c r="B4" s="2">
        <f>B2*B3</f>
        <v>299.25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20.5</v>
      </c>
      <c r="C7" s="70"/>
    </row>
    <row r="8" spans="1:3" ht="12.75">
      <c r="A8" s="1" t="s">
        <v>9</v>
      </c>
      <c r="B8" s="11">
        <v>13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7.88</v>
      </c>
      <c r="C11" s="70"/>
    </row>
    <row r="12" spans="1:3" ht="12.75">
      <c r="A12" s="1" t="s">
        <v>11</v>
      </c>
      <c r="B12" s="11">
        <v>9.5</v>
      </c>
      <c r="C12" s="72" t="s">
        <v>132</v>
      </c>
    </row>
    <row r="13" spans="1:3" ht="12.75">
      <c r="A13" s="1" t="s">
        <v>13</v>
      </c>
      <c r="B13" s="11">
        <v>15.9</v>
      </c>
      <c r="C13" s="70"/>
    </row>
    <row r="14" spans="1:3" ht="12.75">
      <c r="A14" s="1" t="s">
        <v>14</v>
      </c>
      <c r="B14" s="11">
        <v>19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1.96</v>
      </c>
      <c r="C17" s="70"/>
    </row>
    <row r="18" spans="1:3" ht="12.75">
      <c r="A18" t="s">
        <v>2</v>
      </c>
      <c r="B18" s="2">
        <f>SUM(B7:B17)</f>
        <v>89.24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8.07</v>
      </c>
      <c r="C21" s="70"/>
    </row>
    <row r="22" spans="1:3" ht="12.75">
      <c r="A22" s="1" t="s">
        <v>19</v>
      </c>
      <c r="B22" s="7">
        <v>21.51</v>
      </c>
      <c r="C22" s="70"/>
    </row>
    <row r="23" spans="1:3" ht="12.75">
      <c r="A23" s="1" t="s">
        <v>20</v>
      </c>
      <c r="B23" s="7">
        <v>12.83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137.41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226.64999999999998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72.60000000000002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0.09393684210526315</v>
      </c>
      <c r="C32" s="70"/>
    </row>
    <row r="33" spans="1:3" ht="12.75">
      <c r="A33" t="s">
        <v>23</v>
      </c>
      <c r="B33" s="13">
        <f>B25/B2</f>
        <v>0.14464210526315788</v>
      </c>
      <c r="C33" s="70"/>
    </row>
    <row r="34" spans="1:3" ht="12.75">
      <c r="A34" t="s">
        <v>27</v>
      </c>
      <c r="B34" s="13">
        <f>B27/B2</f>
        <v>0.23857894736842103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1800</v>
      </c>
      <c r="C2" s="70"/>
    </row>
    <row r="3" spans="1:3" ht="12.75">
      <c r="A3" t="s">
        <v>127</v>
      </c>
      <c r="B3" s="10">
        <v>0.21</v>
      </c>
      <c r="C3" s="70"/>
    </row>
    <row r="4" spans="1:3" ht="12.75">
      <c r="A4" t="s">
        <v>28</v>
      </c>
      <c r="B4" s="2">
        <f>B2*B3</f>
        <v>378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17.5</v>
      </c>
      <c r="C7" s="70"/>
    </row>
    <row r="8" spans="1:3" ht="12.75">
      <c r="A8" s="1" t="s">
        <v>9</v>
      </c>
      <c r="B8" s="11">
        <v>3.7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28.43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18.92</v>
      </c>
      <c r="C13" s="70"/>
    </row>
    <row r="14" spans="1:3" ht="12.75">
      <c r="A14" s="1" t="s">
        <v>14</v>
      </c>
      <c r="B14" s="11">
        <v>20.58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2.17</v>
      </c>
      <c r="C17" s="70"/>
    </row>
    <row r="18" spans="1:3" ht="12.75">
      <c r="A18" t="s">
        <v>2</v>
      </c>
      <c r="B18" s="2">
        <f>SUM(B7:B17)</f>
        <v>98.8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8.78</v>
      </c>
      <c r="C21" s="70"/>
    </row>
    <row r="22" spans="1:3" ht="12.75">
      <c r="A22" s="1" t="s">
        <v>19</v>
      </c>
      <c r="B22" s="7">
        <v>24.26</v>
      </c>
      <c r="C22" s="70"/>
    </row>
    <row r="23" spans="1:3" ht="12.75">
      <c r="A23" s="1" t="s">
        <v>20</v>
      </c>
      <c r="B23" s="7">
        <v>14.68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142.72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241.51999999999998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136.48000000000002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13">
        <f>B18/B2</f>
        <v>0.05488888888888889</v>
      </c>
      <c r="C32" s="70"/>
    </row>
    <row r="33" spans="1:3" ht="12.75">
      <c r="A33" t="s">
        <v>23</v>
      </c>
      <c r="B33" s="13">
        <f>B25/B2</f>
        <v>0.0792888888888889</v>
      </c>
      <c r="C33" s="70"/>
    </row>
    <row r="34" spans="1:3" ht="12.75">
      <c r="A34" t="s">
        <v>27</v>
      </c>
      <c r="B34" s="13">
        <f>B27/B2</f>
        <v>0.13417777777777776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63</v>
      </c>
      <c r="C2" s="70"/>
    </row>
    <row r="3" spans="1:3" ht="12.75">
      <c r="A3" t="s">
        <v>127</v>
      </c>
      <c r="B3" s="12">
        <v>6.7</v>
      </c>
      <c r="C3" s="70"/>
    </row>
    <row r="4" spans="1:3" ht="12.75">
      <c r="A4" t="s">
        <v>28</v>
      </c>
      <c r="B4" s="2">
        <f>B2*B3</f>
        <v>422.1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14.4</v>
      </c>
      <c r="C7" s="70"/>
    </row>
    <row r="8" spans="1:3" ht="12.75">
      <c r="A8" s="1" t="s">
        <v>9</v>
      </c>
      <c r="B8" s="11">
        <v>34.3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151.07</v>
      </c>
      <c r="C11" s="70"/>
    </row>
    <row r="12" spans="1:3" ht="12.75">
      <c r="A12" s="1" t="s">
        <v>11</v>
      </c>
      <c r="B12" s="11">
        <v>5.5</v>
      </c>
      <c r="C12" s="70"/>
    </row>
    <row r="13" spans="1:3" ht="12.75">
      <c r="A13" s="1" t="s">
        <v>13</v>
      </c>
      <c r="B13" s="11">
        <v>16.82</v>
      </c>
      <c r="C13" s="70"/>
    </row>
    <row r="14" spans="1:3" ht="12.75">
      <c r="A14" s="1" t="s">
        <v>14</v>
      </c>
      <c r="B14" s="11">
        <v>18.45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5.8</v>
      </c>
      <c r="C17" s="70"/>
    </row>
    <row r="18" spans="1:3" ht="12.75">
      <c r="A18" t="s">
        <v>2</v>
      </c>
      <c r="B18" s="2">
        <f>SUM(B7:B17)</f>
        <v>263.59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8.29</v>
      </c>
      <c r="C21" s="70"/>
    </row>
    <row r="22" spans="1:3" ht="12.75">
      <c r="A22" s="1" t="s">
        <v>19</v>
      </c>
      <c r="B22" s="7">
        <v>21.79</v>
      </c>
      <c r="C22" s="70"/>
    </row>
    <row r="23" spans="1:3" ht="12.75">
      <c r="A23" s="1" t="s">
        <v>20</v>
      </c>
      <c r="B23" s="7">
        <v>12.1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137.18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400.77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21.33000000000004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4.183968253968254</v>
      </c>
      <c r="C32" s="70"/>
    </row>
    <row r="33" spans="1:3" ht="12.75">
      <c r="A33" t="s">
        <v>23</v>
      </c>
      <c r="B33" s="2">
        <f>B25/B2</f>
        <v>2.1774603174603175</v>
      </c>
      <c r="C33" s="70"/>
    </row>
    <row r="34" spans="1:3" ht="12.75">
      <c r="A34" t="s">
        <v>27</v>
      </c>
      <c r="B34" s="2">
        <f>B27/B2</f>
        <v>6.361428571428571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7"/>
      <c r="B1" s="48" t="s">
        <v>138</v>
      </c>
      <c r="C1" s="48" t="s">
        <v>109</v>
      </c>
      <c r="D1" s="48" t="s">
        <v>108</v>
      </c>
      <c r="E1" s="49" t="s">
        <v>66</v>
      </c>
      <c r="F1" s="48" t="s">
        <v>61</v>
      </c>
      <c r="G1" s="48" t="s">
        <v>61</v>
      </c>
      <c r="H1" s="50" t="s">
        <v>61</v>
      </c>
    </row>
    <row r="2" spans="1:8" ht="12.75">
      <c r="A2" s="51" t="s">
        <v>58</v>
      </c>
      <c r="B2" s="15" t="s">
        <v>139</v>
      </c>
      <c r="C2" s="15" t="s">
        <v>139</v>
      </c>
      <c r="D2" s="41" t="s">
        <v>109</v>
      </c>
      <c r="E2" s="46" t="s">
        <v>67</v>
      </c>
      <c r="F2" s="15" t="s">
        <v>59</v>
      </c>
      <c r="G2" s="15" t="s">
        <v>140</v>
      </c>
      <c r="H2" s="52" t="s">
        <v>60</v>
      </c>
    </row>
    <row r="3" spans="1:8" ht="12.75">
      <c r="A3" s="53" t="s">
        <v>48</v>
      </c>
      <c r="B3" s="42">
        <f>HRSW!B4</f>
        <v>459</v>
      </c>
      <c r="C3" s="42">
        <f>HRSW!B18</f>
        <v>270.53000000000003</v>
      </c>
      <c r="D3" s="16">
        <f>B3-C3</f>
        <v>188.46999999999997</v>
      </c>
      <c r="E3" s="18">
        <v>400</v>
      </c>
      <c r="F3" s="19">
        <f aca="true" t="shared" si="0" ref="F3:F17">B3*E3</f>
        <v>183600</v>
      </c>
      <c r="G3" s="19">
        <f aca="true" t="shared" si="1" ref="G3:G17">E3*C3</f>
        <v>108212.00000000001</v>
      </c>
      <c r="H3" s="30">
        <f>F3-G3</f>
        <v>75387.99999999999</v>
      </c>
    </row>
    <row r="4" spans="1:8" ht="12.75">
      <c r="A4" s="53" t="s">
        <v>49</v>
      </c>
      <c r="B4" s="42">
        <f>Durum!B4</f>
        <v>446.39</v>
      </c>
      <c r="C4" s="42">
        <f>Durum!B18</f>
        <v>242.75</v>
      </c>
      <c r="D4" s="16">
        <f aca="true" t="shared" si="2" ref="D4:D17">B4-C4</f>
        <v>203.64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3" t="s">
        <v>50</v>
      </c>
      <c r="B5" s="42">
        <f>Barley!B4</f>
        <v>454.48</v>
      </c>
      <c r="C5" s="42">
        <f>Barley!B18</f>
        <v>214.18000000000004</v>
      </c>
      <c r="D5" s="16">
        <f t="shared" si="2"/>
        <v>240.29999999999998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3" t="s">
        <v>26</v>
      </c>
      <c r="B6" s="42">
        <f>Corn!B4</f>
        <v>729.8000000000001</v>
      </c>
      <c r="C6" s="42">
        <f>Corn!B18</f>
        <v>473.91</v>
      </c>
      <c r="D6" s="16">
        <f t="shared" si="2"/>
        <v>255.89000000000004</v>
      </c>
      <c r="E6" s="18">
        <v>600</v>
      </c>
      <c r="F6" s="19">
        <f t="shared" si="0"/>
        <v>437880.00000000006</v>
      </c>
      <c r="G6" s="19">
        <f t="shared" si="1"/>
        <v>284346</v>
      </c>
      <c r="H6" s="30">
        <f t="shared" si="3"/>
        <v>153534.00000000006</v>
      </c>
    </row>
    <row r="7" spans="1:8" ht="12.75">
      <c r="A7" s="53" t="s">
        <v>25</v>
      </c>
      <c r="B7" s="42">
        <f>Soyb!B4</f>
        <v>463.2</v>
      </c>
      <c r="C7" s="42">
        <f>Soyb!B18</f>
        <v>193.04000000000002</v>
      </c>
      <c r="D7" s="16">
        <f t="shared" si="2"/>
        <v>270.15999999999997</v>
      </c>
      <c r="E7" s="18">
        <v>1000</v>
      </c>
      <c r="F7" s="19">
        <f t="shared" si="0"/>
        <v>463200</v>
      </c>
      <c r="G7" s="19">
        <f t="shared" si="1"/>
        <v>193040.00000000003</v>
      </c>
      <c r="H7" s="30">
        <f t="shared" si="3"/>
        <v>270160</v>
      </c>
    </row>
    <row r="8" spans="1:8" ht="12.75">
      <c r="A8" s="53" t="s">
        <v>73</v>
      </c>
      <c r="B8" s="42">
        <f>Drybean!B4</f>
        <v>650.1</v>
      </c>
      <c r="C8" s="42">
        <f>Drybean!B18</f>
        <v>264.8</v>
      </c>
      <c r="D8" s="16">
        <f t="shared" si="2"/>
        <v>385.3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51</v>
      </c>
      <c r="B9" s="42">
        <f>Oil_SF!B4</f>
        <v>393.7</v>
      </c>
      <c r="C9" s="42">
        <f>Oil_SF!B18</f>
        <v>191.67999999999998</v>
      </c>
      <c r="D9" s="16">
        <f t="shared" si="2"/>
        <v>202.02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52</v>
      </c>
      <c r="B10" s="42">
        <f>Conf_SF!B4</f>
        <v>569.6</v>
      </c>
      <c r="C10" s="42">
        <f>Conf_SF!B18</f>
        <v>238.68999999999997</v>
      </c>
      <c r="D10" s="16">
        <f t="shared" si="2"/>
        <v>330.9100000000001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53</v>
      </c>
      <c r="B11" s="42">
        <f>Canola!B4</f>
        <v>442.5</v>
      </c>
      <c r="C11" s="42">
        <f>Canola!B18</f>
        <v>257.1</v>
      </c>
      <c r="D11" s="16">
        <f t="shared" si="2"/>
        <v>185.39999999999998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3" t="s">
        <v>54</v>
      </c>
      <c r="B12" s="42">
        <f>Flax!B4</f>
        <v>342.24</v>
      </c>
      <c r="C12" s="42">
        <f>Flax!B18</f>
        <v>157.17</v>
      </c>
      <c r="D12" s="16">
        <f t="shared" si="2"/>
        <v>185.07000000000002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4" t="s">
        <v>114</v>
      </c>
      <c r="B13" s="42">
        <f>Peas!B4</f>
        <v>342</v>
      </c>
      <c r="C13" s="42">
        <f>Peas!B18</f>
        <v>174.69000000000003</v>
      </c>
      <c r="D13" s="16">
        <f t="shared" si="2"/>
        <v>167.30999999999997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3" t="s">
        <v>55</v>
      </c>
      <c r="B14" s="42">
        <f>Oats!B4</f>
        <v>289.98</v>
      </c>
      <c r="C14" s="42">
        <f>Oats!B18</f>
        <v>168.4</v>
      </c>
      <c r="D14" s="16">
        <f t="shared" si="2"/>
        <v>121.58000000000001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87</v>
      </c>
      <c r="B15" s="42">
        <f>'Wint.Wht'!B4</f>
        <v>422.1</v>
      </c>
      <c r="C15" s="42">
        <f>'Wint.Wht'!B18</f>
        <v>263.59</v>
      </c>
      <c r="D15" s="16">
        <f t="shared" si="2"/>
        <v>158.51000000000005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56</v>
      </c>
      <c r="B16" s="42">
        <f>Millet!B4</f>
        <v>378</v>
      </c>
      <c r="C16" s="42">
        <f>Millet!B18</f>
        <v>98.8</v>
      </c>
      <c r="D16" s="16">
        <f t="shared" si="2"/>
        <v>279.2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57</v>
      </c>
      <c r="B17" s="42">
        <f>'Wint.Wht'!B4</f>
        <v>422.1</v>
      </c>
      <c r="C17" s="42">
        <f>'Wint.Wht'!B18</f>
        <v>263.59</v>
      </c>
      <c r="D17" s="16">
        <f t="shared" si="2"/>
        <v>158.51000000000005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70</v>
      </c>
      <c r="B18" s="14"/>
      <c r="C18" s="14"/>
      <c r="D18" s="14"/>
      <c r="E18" s="20">
        <f>SUM(E3:E17)</f>
        <v>2000</v>
      </c>
      <c r="F18" s="20">
        <f>SUM(F3:F17)</f>
        <v>1084680</v>
      </c>
      <c r="G18" s="20">
        <f>SUM(G3:G17)</f>
        <v>585598</v>
      </c>
      <c r="H18" s="34">
        <f>SUM(H3:H17)</f>
        <v>499082.00000000006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5" t="s">
        <v>47</v>
      </c>
      <c r="D20" s="85"/>
      <c r="E20" s="85"/>
      <c r="F20" s="3"/>
      <c r="G20" s="3"/>
      <c r="H20" s="3"/>
    </row>
    <row r="21" spans="1:8" ht="12.75">
      <c r="A21" s="55" t="s">
        <v>68</v>
      </c>
      <c r="B21" s="56"/>
      <c r="C21" s="56"/>
      <c r="D21" s="57"/>
      <c r="E21" s="56" t="s">
        <v>69</v>
      </c>
      <c r="F21" s="56"/>
      <c r="G21" s="56"/>
      <c r="H21" s="58"/>
    </row>
    <row r="22" spans="1:8" ht="12.75">
      <c r="A22" s="53" t="s">
        <v>28</v>
      </c>
      <c r="B22" s="4"/>
      <c r="C22" s="19">
        <f>F18</f>
        <v>1084680</v>
      </c>
      <c r="D22" s="4"/>
      <c r="E22" s="4" t="s">
        <v>63</v>
      </c>
      <c r="F22" s="4"/>
      <c r="G22" s="59">
        <f>G18</f>
        <v>585598</v>
      </c>
      <c r="H22" s="60"/>
    </row>
    <row r="23" spans="1:8" ht="12.75">
      <c r="A23" s="86" t="s">
        <v>136</v>
      </c>
      <c r="B23" s="84"/>
      <c r="C23" s="18">
        <v>0</v>
      </c>
      <c r="D23" s="65" t="s">
        <v>65</v>
      </c>
      <c r="E23" s="84" t="s">
        <v>110</v>
      </c>
      <c r="F23" s="84"/>
      <c r="G23" s="18">
        <v>51300</v>
      </c>
      <c r="H23" s="66" t="s">
        <v>65</v>
      </c>
    </row>
    <row r="24" spans="1:11" ht="12.75">
      <c r="A24" s="82"/>
      <c r="B24" s="83"/>
      <c r="C24" s="18">
        <v>0</v>
      </c>
      <c r="D24" s="4"/>
      <c r="E24" s="84" t="s">
        <v>62</v>
      </c>
      <c r="F24" s="84"/>
      <c r="G24" s="18">
        <v>190000</v>
      </c>
      <c r="H24" s="62"/>
      <c r="K24" s="67"/>
    </row>
    <row r="25" spans="1:8" ht="12.75">
      <c r="A25" s="82"/>
      <c r="B25" s="83"/>
      <c r="C25" s="18">
        <v>0</v>
      </c>
      <c r="D25" s="4"/>
      <c r="E25" s="84" t="s">
        <v>111</v>
      </c>
      <c r="F25" s="84"/>
      <c r="G25" s="18">
        <v>0</v>
      </c>
      <c r="H25" s="62"/>
    </row>
    <row r="26" spans="1:8" ht="12.75">
      <c r="A26" s="82"/>
      <c r="B26" s="83"/>
      <c r="C26" s="18">
        <v>0</v>
      </c>
      <c r="D26" s="4"/>
      <c r="E26" s="84" t="s">
        <v>64</v>
      </c>
      <c r="F26" s="84"/>
      <c r="G26" s="18">
        <v>0</v>
      </c>
      <c r="H26" s="62"/>
    </row>
    <row r="27" spans="1:8" ht="12.75">
      <c r="A27" s="82"/>
      <c r="B27" s="83"/>
      <c r="C27" s="18">
        <v>0</v>
      </c>
      <c r="D27" s="4"/>
      <c r="E27" s="83" t="s">
        <v>135</v>
      </c>
      <c r="F27" s="83"/>
      <c r="G27" s="18">
        <v>0</v>
      </c>
      <c r="H27" s="62"/>
    </row>
    <row r="28" spans="1:8" ht="12.75">
      <c r="A28" s="82"/>
      <c r="B28" s="83"/>
      <c r="C28" s="18">
        <v>0</v>
      </c>
      <c r="D28" s="4"/>
      <c r="E28" s="83"/>
      <c r="F28" s="83"/>
      <c r="G28" s="18">
        <v>0</v>
      </c>
      <c r="H28" s="62"/>
    </row>
    <row r="29" spans="1:8" ht="12.75">
      <c r="A29" s="82" t="s">
        <v>72</v>
      </c>
      <c r="B29" s="83"/>
      <c r="C29" s="22">
        <v>0</v>
      </c>
      <c r="D29" s="61"/>
      <c r="E29" s="83" t="s">
        <v>71</v>
      </c>
      <c r="F29" s="83"/>
      <c r="G29" s="22">
        <v>14300</v>
      </c>
      <c r="H29" s="62"/>
    </row>
    <row r="30" spans="1:8" ht="12.75">
      <c r="A30" s="53" t="s">
        <v>61</v>
      </c>
      <c r="B30" s="4"/>
      <c r="C30" s="19">
        <f>SUM(C22:C29)</f>
        <v>1084680</v>
      </c>
      <c r="D30" s="4"/>
      <c r="E30" s="4" t="s">
        <v>61</v>
      </c>
      <c r="F30" s="4"/>
      <c r="G30" s="28">
        <f>SUM(G22:G29)</f>
        <v>841198</v>
      </c>
      <c r="H30" s="60"/>
    </row>
    <row r="31" spans="1:8" ht="12.75">
      <c r="A31" s="63" t="s">
        <v>112</v>
      </c>
      <c r="B31" s="3"/>
      <c r="C31" s="3"/>
      <c r="D31" s="3"/>
      <c r="E31" s="3"/>
      <c r="F31" s="3"/>
      <c r="G31" s="68">
        <f>C30-G30</f>
        <v>243482</v>
      </c>
      <c r="H31" s="64"/>
    </row>
    <row r="32" ht="12.75">
      <c r="G32" s="6"/>
    </row>
    <row r="33" spans="1:8" ht="12.75">
      <c r="A33" s="44" t="s">
        <v>118</v>
      </c>
      <c r="B33" s="80"/>
      <c r="C33" s="80"/>
      <c r="D33" s="80"/>
      <c r="E33" s="80"/>
      <c r="F33" s="69" t="s">
        <v>119</v>
      </c>
      <c r="G33" s="81"/>
      <c r="H33" s="81"/>
    </row>
    <row r="34" spans="3:6" ht="12.75">
      <c r="C34" s="43"/>
      <c r="D34" s="43"/>
      <c r="E34" s="43"/>
      <c r="F34" s="43"/>
    </row>
    <row r="35" spans="1:12" ht="12.75">
      <c r="A35" t="s">
        <v>30</v>
      </c>
      <c r="B35" s="79" t="s">
        <v>120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 ht="12.7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 ht="12.7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 ht="12.7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40" ht="12.75">
      <c r="A40" t="s">
        <v>113</v>
      </c>
    </row>
    <row r="41" spans="1:12" ht="12.75">
      <c r="A41" s="25" t="s">
        <v>74</v>
      </c>
      <c r="B41" s="26" t="s">
        <v>75</v>
      </c>
      <c r="C41" s="26" t="s">
        <v>76</v>
      </c>
      <c r="D41" s="26" t="s">
        <v>77</v>
      </c>
      <c r="E41" s="26" t="s">
        <v>78</v>
      </c>
      <c r="F41" s="26" t="s">
        <v>79</v>
      </c>
      <c r="G41" s="26" t="s">
        <v>80</v>
      </c>
      <c r="H41" s="26" t="s">
        <v>81</v>
      </c>
      <c r="I41" s="26" t="s">
        <v>82</v>
      </c>
      <c r="J41" s="26" t="s">
        <v>83</v>
      </c>
      <c r="K41" s="26" t="s">
        <v>84</v>
      </c>
      <c r="L41" s="27" t="s">
        <v>85</v>
      </c>
    </row>
    <row r="42" spans="1:12" ht="12.75">
      <c r="A42" s="53" t="s">
        <v>48</v>
      </c>
      <c r="B42" s="28">
        <f>$E3*HRSW!$B7</f>
        <v>11900</v>
      </c>
      <c r="C42" s="28">
        <f>$E3*HRSW!$B8</f>
        <v>11760</v>
      </c>
      <c r="D42" s="28">
        <f>$E3*HRSW!$B9</f>
        <v>6800</v>
      </c>
      <c r="E42" s="28">
        <f>$E3*HRSW!$B10</f>
        <v>0</v>
      </c>
      <c r="F42" s="28">
        <f>$E3*HRSW!$B11</f>
        <v>56512</v>
      </c>
      <c r="G42" s="28">
        <f>$E3*HRSW!$B12</f>
        <v>2200</v>
      </c>
      <c r="H42" s="28">
        <f>$E3*HRSW!$B13</f>
        <v>7744</v>
      </c>
      <c r="I42" s="28">
        <f>$E3*HRSW!$B14</f>
        <v>8316</v>
      </c>
      <c r="J42" s="28">
        <f>$E3*HRSW!$B15</f>
        <v>0</v>
      </c>
      <c r="K42" s="28">
        <f>$E3*HRSW!$B16</f>
        <v>600</v>
      </c>
      <c r="L42" s="29">
        <f>$E3*HRSW!$B17</f>
        <v>2380</v>
      </c>
    </row>
    <row r="43" spans="1:12" ht="12.75">
      <c r="A43" s="53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3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3" t="s">
        <v>26</v>
      </c>
      <c r="B45" s="19">
        <f>$E6*Corn!$B7</f>
        <v>60300</v>
      </c>
      <c r="C45" s="19">
        <f>$E6*Corn!$B8</f>
        <v>31920</v>
      </c>
      <c r="D45" s="19">
        <f>$E6*Corn!$B9</f>
        <v>0</v>
      </c>
      <c r="E45" s="19">
        <f>$E6*Corn!$B10</f>
        <v>0</v>
      </c>
      <c r="F45" s="19">
        <f>$E6*Corn!$B11</f>
        <v>126822</v>
      </c>
      <c r="G45" s="19">
        <f>$E6*Corn!$B12</f>
        <v>6600</v>
      </c>
      <c r="H45" s="19">
        <f>$E6*Corn!$B13</f>
        <v>17160</v>
      </c>
      <c r="I45" s="19">
        <f>$E6*Corn!$B14</f>
        <v>17322</v>
      </c>
      <c r="J45" s="19">
        <f>$E6*Corn!$B15</f>
        <v>17064</v>
      </c>
      <c r="K45" s="19">
        <f>$E6*Corn!$B16</f>
        <v>900</v>
      </c>
      <c r="L45" s="30">
        <f>$E6*Corn!$B17</f>
        <v>6258</v>
      </c>
    </row>
    <row r="46" spans="1:12" ht="12.75">
      <c r="A46" s="53" t="s">
        <v>25</v>
      </c>
      <c r="B46" s="19">
        <f>$E7*Soyb!$B7</f>
        <v>65800</v>
      </c>
      <c r="C46" s="19">
        <f>$E7*Soyb!$B8</f>
        <v>70000</v>
      </c>
      <c r="D46" s="19">
        <f>$E7*Soyb!$B9</f>
        <v>0</v>
      </c>
      <c r="E46" s="19">
        <f>$E7*Soyb!$B10</f>
        <v>4000</v>
      </c>
      <c r="F46" s="19">
        <f>$E7*Soyb!$B11</f>
        <v>4870</v>
      </c>
      <c r="G46" s="19">
        <f>$E7*Soyb!$B12</f>
        <v>5000</v>
      </c>
      <c r="H46" s="19">
        <f>$E7*Soyb!$B13</f>
        <v>15290</v>
      </c>
      <c r="I46" s="19">
        <f>$E7*Soyb!$B14</f>
        <v>18830</v>
      </c>
      <c r="J46" s="19">
        <f>$E7*Soyb!$B15</f>
        <v>0</v>
      </c>
      <c r="K46" s="19">
        <f>$E7*Soyb!$B16</f>
        <v>5000</v>
      </c>
      <c r="L46" s="30">
        <f>$E7*Soyb!$B17</f>
        <v>4250</v>
      </c>
    </row>
    <row r="47" spans="1:12" ht="12.75">
      <c r="A47" s="53" t="s">
        <v>73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3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3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3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3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3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3" t="s">
        <v>87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3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3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70</v>
      </c>
      <c r="B56" s="20">
        <f aca="true" t="shared" si="4" ref="B56:L56">SUM(B42:B55)</f>
        <v>138000</v>
      </c>
      <c r="C56" s="20">
        <f t="shared" si="4"/>
        <v>113680</v>
      </c>
      <c r="D56" s="20">
        <f t="shared" si="4"/>
        <v>6800</v>
      </c>
      <c r="E56" s="20">
        <f t="shared" si="4"/>
        <v>4000</v>
      </c>
      <c r="F56" s="20">
        <f t="shared" si="4"/>
        <v>188204</v>
      </c>
      <c r="G56" s="20">
        <f t="shared" si="4"/>
        <v>13800</v>
      </c>
      <c r="H56" s="20">
        <f t="shared" si="4"/>
        <v>40194</v>
      </c>
      <c r="I56" s="20">
        <f t="shared" si="4"/>
        <v>44468</v>
      </c>
      <c r="J56" s="20">
        <f t="shared" si="4"/>
        <v>17064</v>
      </c>
      <c r="K56" s="20">
        <f t="shared" si="4"/>
        <v>6500</v>
      </c>
      <c r="L56" s="34">
        <f t="shared" si="4"/>
        <v>12888</v>
      </c>
    </row>
    <row r="57" spans="1:12" ht="12.75">
      <c r="A57" s="33" t="s">
        <v>86</v>
      </c>
      <c r="B57" s="20"/>
      <c r="C57" s="34"/>
      <c r="D57" s="35">
        <f>SUM(B56:L56)</f>
        <v>585598</v>
      </c>
      <c r="E57" s="21"/>
      <c r="F57" s="21"/>
      <c r="G57" s="21"/>
      <c r="H57" s="21"/>
      <c r="I57" s="21"/>
      <c r="J57" s="21"/>
      <c r="K57" s="21"/>
      <c r="L57" s="21"/>
    </row>
  </sheetData>
  <sheetProtection sheet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1" t="s">
        <v>30</v>
      </c>
    </row>
    <row r="2" spans="1:3" ht="12.75">
      <c r="A2" t="s">
        <v>29</v>
      </c>
      <c r="B2" s="9">
        <v>60</v>
      </c>
      <c r="C2" s="70"/>
    </row>
    <row r="3" spans="1:3" ht="12.75">
      <c r="A3" t="s">
        <v>127</v>
      </c>
      <c r="B3" s="12">
        <v>7.65</v>
      </c>
      <c r="C3" s="70"/>
    </row>
    <row r="4" spans="1:3" ht="12.75">
      <c r="A4" t="s">
        <v>28</v>
      </c>
      <c r="B4" s="2">
        <f>B2*B3</f>
        <v>459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29.75</v>
      </c>
      <c r="C7" s="70"/>
    </row>
    <row r="8" spans="1:3" ht="12.75">
      <c r="A8" s="1" t="s">
        <v>9</v>
      </c>
      <c r="B8" s="11">
        <v>29.4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141.28</v>
      </c>
      <c r="C11" s="70"/>
    </row>
    <row r="12" spans="1:3" ht="12.75">
      <c r="A12" s="1" t="s">
        <v>11</v>
      </c>
      <c r="B12" s="11">
        <v>5.5</v>
      </c>
      <c r="C12" s="70"/>
    </row>
    <row r="13" spans="1:3" ht="12.75">
      <c r="A13" s="1" t="s">
        <v>13</v>
      </c>
      <c r="B13" s="11">
        <v>19.36</v>
      </c>
      <c r="C13" s="70"/>
    </row>
    <row r="14" spans="1:3" ht="12.75">
      <c r="A14" s="1" t="s">
        <v>14</v>
      </c>
      <c r="B14" s="11">
        <v>20.79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5.95</v>
      </c>
      <c r="C17" s="70"/>
    </row>
    <row r="18" spans="1:3" ht="12.75">
      <c r="A18" t="s">
        <v>2</v>
      </c>
      <c r="B18" s="2">
        <f>SUM(B7:B17)</f>
        <v>270.53000000000003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8.87</v>
      </c>
      <c r="C21" s="70"/>
    </row>
    <row r="22" spans="1:3" ht="12.75">
      <c r="A22" s="1" t="s">
        <v>19</v>
      </c>
      <c r="B22" s="7">
        <v>24.14</v>
      </c>
      <c r="C22" s="70"/>
    </row>
    <row r="23" spans="1:3" ht="12.75">
      <c r="A23" s="1" t="s">
        <v>20</v>
      </c>
      <c r="B23" s="7">
        <v>14.14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142.15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412.68000000000006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75">
        <f>B4-B27</f>
        <v>46.319999999999936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4.5088333333333335</v>
      </c>
      <c r="C32" s="70"/>
    </row>
    <row r="33" spans="1:3" ht="12.75">
      <c r="A33" t="s">
        <v>23</v>
      </c>
      <c r="B33" s="2">
        <f>B25/B2</f>
        <v>2.3691666666666666</v>
      </c>
      <c r="C33" s="70"/>
    </row>
    <row r="34" spans="1:3" ht="12.75">
      <c r="A34" t="s">
        <v>27</v>
      </c>
      <c r="B34" s="2">
        <f>B27/B2</f>
        <v>6.878000000000001</v>
      </c>
      <c r="C34" s="70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49</v>
      </c>
      <c r="C2" s="70"/>
    </row>
    <row r="3" spans="1:3" ht="12.75">
      <c r="A3" t="s">
        <v>127</v>
      </c>
      <c r="B3" s="12">
        <v>9.11</v>
      </c>
      <c r="C3" s="70" t="s">
        <v>116</v>
      </c>
    </row>
    <row r="4" spans="1:3" ht="12.75">
      <c r="A4" t="s">
        <v>28</v>
      </c>
      <c r="B4" s="2">
        <f>B2*B3</f>
        <v>446.39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38</v>
      </c>
      <c r="C7" s="70"/>
    </row>
    <row r="8" spans="1:3" ht="12.75">
      <c r="A8" s="1" t="s">
        <v>9</v>
      </c>
      <c r="B8" s="11">
        <v>29.4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105.38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18.65</v>
      </c>
      <c r="C13" s="70"/>
    </row>
    <row r="14" spans="1:3" ht="12.75">
      <c r="A14" s="1" t="s">
        <v>14</v>
      </c>
      <c r="B14" s="11">
        <v>20.48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5.34</v>
      </c>
      <c r="C17" s="70"/>
    </row>
    <row r="18" spans="1:3" ht="12.75">
      <c r="A18" t="s">
        <v>2</v>
      </c>
      <c r="B18" s="2">
        <f>SUM(B7:B17)</f>
        <v>242.75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8.66</v>
      </c>
      <c r="C21" s="70"/>
    </row>
    <row r="22" spans="1:3" ht="12.75">
      <c r="A22" s="1" t="s">
        <v>19</v>
      </c>
      <c r="B22" s="7">
        <v>23.54</v>
      </c>
      <c r="C22" s="70"/>
    </row>
    <row r="23" spans="1:3" ht="12.75">
      <c r="A23" s="1" t="s">
        <v>20</v>
      </c>
      <c r="B23" s="7">
        <v>13.83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141.03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383.78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62.610000000000014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4.954081632653061</v>
      </c>
      <c r="C32" s="70"/>
    </row>
    <row r="33" spans="1:3" ht="12.75">
      <c r="A33" t="s">
        <v>23</v>
      </c>
      <c r="B33" s="2">
        <f>B25/B2</f>
        <v>2.8781632653061227</v>
      </c>
      <c r="C33" s="70"/>
    </row>
    <row r="34" spans="1:3" ht="12.75">
      <c r="A34" t="s">
        <v>27</v>
      </c>
      <c r="B34" s="2">
        <f>B27/B2</f>
        <v>7.832244897959183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76</v>
      </c>
      <c r="C2" s="70"/>
    </row>
    <row r="3" spans="1:3" ht="12.75">
      <c r="A3" t="s">
        <v>127</v>
      </c>
      <c r="B3" s="12">
        <v>5.98</v>
      </c>
      <c r="C3" s="72" t="s">
        <v>143</v>
      </c>
    </row>
    <row r="4" spans="1:3" ht="12.75">
      <c r="A4" t="s">
        <v>28</v>
      </c>
      <c r="B4" s="2">
        <f>B2*B3</f>
        <v>454.48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26</v>
      </c>
      <c r="C7" s="70"/>
    </row>
    <row r="8" spans="1:3" ht="12.75">
      <c r="A8" s="1" t="s">
        <v>9</v>
      </c>
      <c r="B8" s="11">
        <v>21.7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97.03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20.24</v>
      </c>
      <c r="C13" s="70"/>
    </row>
    <row r="14" spans="1:3" ht="12.75">
      <c r="A14" s="1" t="s">
        <v>14</v>
      </c>
      <c r="B14" s="11">
        <v>21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4.71</v>
      </c>
      <c r="C17" s="70"/>
    </row>
    <row r="18" spans="1:3" ht="12.75">
      <c r="A18" t="s">
        <v>2</v>
      </c>
      <c r="B18" s="2">
        <f>SUM(B7:B17)</f>
        <v>214.18000000000004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9.24</v>
      </c>
      <c r="C21" s="70"/>
    </row>
    <row r="22" spans="1:3" ht="12.75">
      <c r="A22" s="1" t="s">
        <v>19</v>
      </c>
      <c r="B22" s="7">
        <v>25.35</v>
      </c>
      <c r="C22" s="70"/>
    </row>
    <row r="23" spans="1:3" ht="12.75">
      <c r="A23" s="1" t="s">
        <v>20</v>
      </c>
      <c r="B23" s="7">
        <v>14.81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144.4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358.58000000000004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95.89999999999998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2.8181578947368426</v>
      </c>
      <c r="C32" s="70"/>
    </row>
    <row r="33" spans="1:3" ht="12.75">
      <c r="A33" t="s">
        <v>23</v>
      </c>
      <c r="B33" s="2">
        <f>B25/B2</f>
        <v>1.9000000000000001</v>
      </c>
      <c r="C33" s="70"/>
    </row>
    <row r="34" spans="1:3" ht="12.75">
      <c r="A34" t="s">
        <v>27</v>
      </c>
      <c r="B34" s="2">
        <f>B27/B2</f>
        <v>4.7181578947368426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164</v>
      </c>
      <c r="C2" s="70"/>
    </row>
    <row r="3" spans="1:3" ht="12.75">
      <c r="A3" t="s">
        <v>127</v>
      </c>
      <c r="B3" s="12">
        <v>4.45</v>
      </c>
      <c r="C3" s="70"/>
    </row>
    <row r="4" spans="1:3" ht="12.75">
      <c r="A4" t="s">
        <v>28</v>
      </c>
      <c r="B4" s="2">
        <f>B2*B3</f>
        <v>729.8000000000001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100.5</v>
      </c>
      <c r="C7" s="72"/>
    </row>
    <row r="8" spans="1:3" ht="12.75">
      <c r="A8" s="1" t="s">
        <v>9</v>
      </c>
      <c r="B8" s="11">
        <v>53.2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211.37</v>
      </c>
      <c r="C11" s="70"/>
    </row>
    <row r="12" spans="1:3" ht="12.75">
      <c r="A12" s="1" t="s">
        <v>11</v>
      </c>
      <c r="B12" s="11">
        <v>11</v>
      </c>
      <c r="C12" s="70"/>
    </row>
    <row r="13" spans="1:3" ht="12.75">
      <c r="A13" s="1" t="s">
        <v>13</v>
      </c>
      <c r="B13" s="11">
        <v>28.6</v>
      </c>
      <c r="C13" s="70"/>
    </row>
    <row r="14" spans="1:3" ht="12.75">
      <c r="A14" s="1" t="s">
        <v>14</v>
      </c>
      <c r="B14" s="11">
        <v>28.87</v>
      </c>
      <c r="C14" s="70"/>
    </row>
    <row r="15" spans="1:3" ht="12.75">
      <c r="A15" s="1" t="s">
        <v>15</v>
      </c>
      <c r="B15" s="11">
        <v>28.44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10.43</v>
      </c>
      <c r="C17" s="70"/>
    </row>
    <row r="18" spans="1:3" ht="12.75">
      <c r="A18" t="s">
        <v>2</v>
      </c>
      <c r="B18" s="2">
        <f>SUM(B7:B17)</f>
        <v>473.91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12.44</v>
      </c>
      <c r="C21" s="70"/>
    </row>
    <row r="22" spans="1:3" ht="12.75">
      <c r="A22" s="1" t="s">
        <v>19</v>
      </c>
      <c r="B22" s="7">
        <v>40.03</v>
      </c>
      <c r="C22" s="70"/>
    </row>
    <row r="23" spans="1:3" ht="12.75">
      <c r="A23" s="1" t="s">
        <v>20</v>
      </c>
      <c r="B23" s="7">
        <v>22.77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170.24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644.1500000000001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85.64999999999998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2.8896951219512195</v>
      </c>
      <c r="C32" s="70"/>
    </row>
    <row r="33" spans="1:3" ht="12.75">
      <c r="A33" t="s">
        <v>23</v>
      </c>
      <c r="B33" s="2">
        <f>B25/B2</f>
        <v>1.038048780487805</v>
      </c>
      <c r="C33" s="70"/>
    </row>
    <row r="34" spans="1:3" ht="12.75">
      <c r="A34" t="s">
        <v>27</v>
      </c>
      <c r="B34" s="2">
        <f>B27/B2</f>
        <v>3.927743902439025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40</v>
      </c>
      <c r="C2" s="70"/>
    </row>
    <row r="3" spans="1:3" ht="12.75">
      <c r="A3" t="s">
        <v>127</v>
      </c>
      <c r="B3" s="12">
        <v>11.58</v>
      </c>
      <c r="C3" s="70"/>
    </row>
    <row r="4" spans="1:3" ht="12.75">
      <c r="A4" t="s">
        <v>28</v>
      </c>
      <c r="B4" s="2">
        <f>B2*B3</f>
        <v>463.2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130</v>
      </c>
    </row>
    <row r="8" spans="1:3" ht="12.75">
      <c r="A8" s="1" t="s">
        <v>9</v>
      </c>
      <c r="B8" s="11">
        <v>70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2" t="s">
        <v>121</v>
      </c>
    </row>
    <row r="11" spans="1:3" ht="12.75">
      <c r="A11" s="1" t="s">
        <v>12</v>
      </c>
      <c r="B11" s="11">
        <v>4.87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15.29</v>
      </c>
      <c r="C13" s="70"/>
    </row>
    <row r="14" spans="1:3" ht="12.75">
      <c r="A14" s="1" t="s">
        <v>14</v>
      </c>
      <c r="B14" s="11">
        <v>18.83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4.25</v>
      </c>
      <c r="C17" s="70"/>
    </row>
    <row r="18" spans="1:3" ht="12.75">
      <c r="A18" t="s">
        <v>2</v>
      </c>
      <c r="B18" s="2">
        <f>SUM(B7:B17)</f>
        <v>193.04000000000002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</v>
      </c>
      <c r="C21" s="70"/>
    </row>
    <row r="22" spans="1:3" ht="12.75">
      <c r="A22" s="1" t="s">
        <v>19</v>
      </c>
      <c r="B22" s="7">
        <v>22.88</v>
      </c>
      <c r="C22" s="70"/>
    </row>
    <row r="23" spans="1:3" ht="12.75">
      <c r="A23" s="1" t="s">
        <v>20</v>
      </c>
      <c r="B23" s="7">
        <v>13.61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139.99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333.03000000000003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130.16999999999996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4.8260000000000005</v>
      </c>
      <c r="C32" s="70"/>
    </row>
    <row r="33" spans="1:3" ht="12.75">
      <c r="A33" t="s">
        <v>23</v>
      </c>
      <c r="B33" s="2">
        <f>B25/B2</f>
        <v>3.49975</v>
      </c>
      <c r="C33" s="70"/>
    </row>
    <row r="34" spans="1:3" ht="12.75">
      <c r="A34" t="s">
        <v>27</v>
      </c>
      <c r="B34" s="2">
        <f>B27/B2</f>
        <v>8.325750000000001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1970</v>
      </c>
      <c r="C2" s="70"/>
    </row>
    <row r="3" spans="1:3" ht="12.75">
      <c r="A3" t="s">
        <v>127</v>
      </c>
      <c r="B3" s="12">
        <v>0.33</v>
      </c>
      <c r="C3" s="70"/>
    </row>
    <row r="4" spans="1:3" ht="12.75">
      <c r="A4" t="s">
        <v>28</v>
      </c>
      <c r="B4" s="2">
        <f>B2*B3</f>
        <v>650.1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61.88</v>
      </c>
      <c r="C7" s="70"/>
    </row>
    <row r="8" spans="1:3" ht="12.75">
      <c r="A8" s="1" t="s">
        <v>9</v>
      </c>
      <c r="B8" s="11">
        <v>46.9</v>
      </c>
      <c r="C8" s="72" t="s">
        <v>122</v>
      </c>
    </row>
    <row r="9" spans="1:3" ht="12.75">
      <c r="A9" s="1" t="s">
        <v>24</v>
      </c>
      <c r="B9" s="11">
        <v>20</v>
      </c>
      <c r="C9" s="72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59.14</v>
      </c>
      <c r="C11" s="70"/>
    </row>
    <row r="12" spans="1:3" ht="12.75">
      <c r="A12" s="1" t="s">
        <v>11</v>
      </c>
      <c r="B12" s="11">
        <v>12</v>
      </c>
      <c r="C12" s="70"/>
    </row>
    <row r="13" spans="1:3" ht="12.75">
      <c r="A13" s="1" t="s">
        <v>13</v>
      </c>
      <c r="B13" s="11">
        <v>21.13</v>
      </c>
      <c r="C13" s="70"/>
    </row>
    <row r="14" spans="1:3" ht="12.75">
      <c r="A14" s="1" t="s">
        <v>14</v>
      </c>
      <c r="B14" s="11">
        <v>24.42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13.5</v>
      </c>
      <c r="C16" s="70"/>
    </row>
    <row r="17" spans="1:3" ht="12.75">
      <c r="A17" s="1" t="s">
        <v>17</v>
      </c>
      <c r="B17" s="12">
        <v>5.83</v>
      </c>
      <c r="C17" s="70"/>
    </row>
    <row r="18" spans="1:3" ht="12.75">
      <c r="A18" t="s">
        <v>2</v>
      </c>
      <c r="B18" s="2">
        <f>SUM(B7:B17)</f>
        <v>264.8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9.55</v>
      </c>
      <c r="C21" s="70"/>
    </row>
    <row r="22" spans="1:3" ht="12.75">
      <c r="A22" s="1" t="s">
        <v>19</v>
      </c>
      <c r="B22" s="7">
        <v>29.52</v>
      </c>
      <c r="C22" s="70"/>
    </row>
    <row r="23" spans="1:3" ht="12.75">
      <c r="A23" s="1" t="s">
        <v>20</v>
      </c>
      <c r="B23" s="7">
        <v>17.36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151.43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416.23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233.87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0.13441624365482235</v>
      </c>
      <c r="C32" s="70"/>
    </row>
    <row r="33" spans="1:3" ht="12.75">
      <c r="A33" t="s">
        <v>23</v>
      </c>
      <c r="B33" s="13">
        <f>B25/B2</f>
        <v>0.07686802030456853</v>
      </c>
      <c r="C33" s="70"/>
    </row>
    <row r="34" spans="1:3" ht="12.75">
      <c r="A34" t="s">
        <v>27</v>
      </c>
      <c r="B34" s="13">
        <f>B27/B2</f>
        <v>0.21128426395939087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1550</v>
      </c>
      <c r="C2" s="70"/>
    </row>
    <row r="3" spans="1:3" ht="12.75">
      <c r="A3" t="s">
        <v>127</v>
      </c>
      <c r="B3" s="10">
        <v>0.254</v>
      </c>
      <c r="C3" s="70"/>
    </row>
    <row r="4" spans="1:3" ht="12.75">
      <c r="A4" t="s">
        <v>28</v>
      </c>
      <c r="B4" s="2">
        <f>B2*B3</f>
        <v>393.7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34.1</v>
      </c>
      <c r="C7" s="72"/>
    </row>
    <row r="8" spans="1:3" ht="12.75">
      <c r="A8" s="1" t="s">
        <v>9</v>
      </c>
      <c r="B8" s="11">
        <v>36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5</v>
      </c>
      <c r="C10" s="72" t="s">
        <v>123</v>
      </c>
    </row>
    <row r="11" spans="1:3" ht="12.75">
      <c r="A11" s="1" t="s">
        <v>12</v>
      </c>
      <c r="B11" s="11">
        <v>47.25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20.41</v>
      </c>
      <c r="C13" s="70"/>
    </row>
    <row r="14" spans="1:3" ht="12.75">
      <c r="A14" s="1" t="s">
        <v>14</v>
      </c>
      <c r="B14" s="11">
        <v>21.28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10</v>
      </c>
      <c r="C16" s="70"/>
    </row>
    <row r="17" spans="1:3" ht="12.75">
      <c r="A17" s="1" t="s">
        <v>17</v>
      </c>
      <c r="B17" s="12">
        <v>4.22</v>
      </c>
      <c r="C17" s="70"/>
    </row>
    <row r="18" spans="1:3" ht="12.75">
      <c r="A18" t="s">
        <v>2</v>
      </c>
      <c r="B18" s="2">
        <f>SUM(B7:B17)</f>
        <v>191.67999999999998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9.66</v>
      </c>
      <c r="C21" s="70"/>
    </row>
    <row r="22" spans="1:3" ht="12.75">
      <c r="A22" s="1" t="s">
        <v>19</v>
      </c>
      <c r="B22" s="7">
        <v>27.73</v>
      </c>
      <c r="C22" s="70"/>
    </row>
    <row r="23" spans="1:3" ht="12.75">
      <c r="A23" s="1" t="s">
        <v>20</v>
      </c>
      <c r="B23" s="7">
        <v>17.16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149.55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341.23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52.46999999999997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0.12366451612903225</v>
      </c>
      <c r="C32" s="70"/>
    </row>
    <row r="33" spans="1:3" ht="12.75">
      <c r="A33" t="s">
        <v>23</v>
      </c>
      <c r="B33" s="13">
        <f>B25/B2</f>
        <v>0.09648387096774194</v>
      </c>
      <c r="C33" s="70"/>
    </row>
    <row r="34" spans="1:3" ht="12.75">
      <c r="A34" t="s">
        <v>27</v>
      </c>
      <c r="B34" s="13">
        <f>B27/B2</f>
        <v>0.2201483870967742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2009-12-11T17:52:44Z</cp:lastPrinted>
  <dcterms:created xsi:type="dcterms:W3CDTF">2005-01-10T15:34:54Z</dcterms:created>
  <dcterms:modified xsi:type="dcterms:W3CDTF">2022-02-01T15:45:00Z</dcterms:modified>
  <cp:category/>
  <cp:version/>
  <cp:contentType/>
  <cp:contentStatus/>
</cp:coreProperties>
</file>