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32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<sst xmlns="http://schemas.openxmlformats.org/spreadsheetml/2006/main" count="681" uniqueCount="158">
  <si>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</si>
  <si>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</si>
  <si>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</si>
  <si>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</si>
  <si>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</si>
  <si>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</si>
  <si>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</si>
  <si>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</si>
  <si>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</si>
  <si>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</si>
  <si>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</si>
  <si>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</si>
  <si>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</si>
  <si>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</si>
  <si>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</si>
  <si>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</si>
  <si>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</si>
  <si>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</si>
  <si>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</si>
  <si>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</si>
  <si>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</si>
  <si>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</si>
  <si>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</si>
  <si>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</si>
  <si>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</si>
  <si>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</si>
  <si>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</si>
  <si>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</si>
  <si>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</si>
  <si>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</si>
  <si>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</si>
  <si>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</si>
  <si>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</si>
  <si>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</si>
  <si>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</si>
  <si>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</si>
  <si>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</si>
  <si>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</si>
  <si>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</si>
  <si>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</si>
  <si>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</si>
  <si>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</si>
  <si>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</si>
  <si>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</si>
  <si>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</si>
  <si>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</si>
  <si>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</si>
  <si>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</si>
  <si>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</si>
  <si>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</si>
  <si>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</si>
  <si>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</si>
  <si>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</si>
  <si>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</si>
  <si>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</si>
  <si>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</si>
  <si>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</si>
  <si>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</si>
  <si>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</si>
  <si>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</si>
  <si>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</si>
  <si>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</si>
  <si>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</si>
  <si>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</si>
  <si>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</si>
  <si>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</si>
  <si>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</si>
  <si>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</si>
  <si>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</si>
  <si>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</si>
  <si>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</si>
  <si>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</si>
  <si>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</si>
  <si>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</si>
  <si>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</si>
  <si>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</si>
  <si>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</si>
  <si>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</si>
  <si>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</si>
  <si>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</si>
  <si>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</si>
  <si>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</si>
  <si>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</si>
  <si>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</si>
  <si>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</si>
  <si>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</si>
  <si>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</si>
  <si>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</si>
  <si>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</si>
  <si>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</si>
  <si>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</si>
  <si>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</si>
  <si>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</si>
  <si>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</si>
  <si>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</si>
  <si>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</si>
  <si>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</si>
  <si>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</si>
  <si>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</si>
  <si>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</si>
  <si>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</si>
  <si>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</si>
  <si>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</si>
  <si>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</si>
  <si>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</si>
  <si>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</si>
  <si>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</si>
  <si>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</si>
  <si>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</si>
  <si>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</si>
  <si>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</si>
  <si>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</si>
  <si>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</si>
  <si>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</si>
  <si>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</si>
  <si>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</si>
  <si>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</si>
  <si>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</si>
  <si>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</si>
  <si>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</si>
  <si>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</si>
  <si>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</si>
  <si>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</si>
  <si>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Date:</t>
  </si>
  <si>
    <t>See direct cost summary below.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</si>
  <si>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</si>
  <si>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</si>
  <si>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</si>
  <si>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</si>
  <si>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</si>
  <si>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Insecticide seed treatment for flea beetles</t>
  </si>
  <si>
    <t>Name</t>
  </si>
  <si>
    <t>seed treatment</t>
  </si>
  <si>
    <t>inoculant, rock roller rent, soil testing</t>
  </si>
  <si>
    <t>Soil test, two custom aerial applications</t>
  </si>
  <si>
    <t>Soil test, custom aerial application</t>
  </si>
  <si>
    <t>No crop insurance available in this region</t>
  </si>
  <si>
    <t xml:space="preserve">  Market Price</t>
  </si>
  <si>
    <t xml:space="preserve">                                </t>
  </si>
  <si>
    <t>Fungicide for rust would cost $4 plus application</t>
  </si>
  <si>
    <t xml:space="preserve">the whole farm cashflow.  This worksheet consists of three tables.  The first table lists the market  </t>
  </si>
  <si>
    <t>rock roller rent, soil testing</t>
  </si>
  <si>
    <t>Cost includes $8 for inoculant and fungicide seed treatment</t>
  </si>
  <si>
    <t>Fungicide for white mold. A second treatment may be needed.</t>
  </si>
  <si>
    <t>Soil test, rock roller rent, custom aerial application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</si>
  <si>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</si>
  <si>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</si>
  <si>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</si>
  <si>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</si>
  <si>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$4.</t>
  </si>
  <si>
    <t>Cereal grain aphid insecticide would cost about $4</t>
  </si>
  <si>
    <t>Mkt Rev.</t>
  </si>
  <si>
    <t>per Acre</t>
  </si>
  <si>
    <t xml:space="preserve">Dir. Costs </t>
  </si>
  <si>
    <t>Insecticide for cutworms and/or pea aphids would cost $4.</t>
  </si>
  <si>
    <t>No crop insurance available in most counties of this region</t>
  </si>
  <si>
    <t>North Dakota 2019 Projected Crop Budgets - East Central</t>
  </si>
  <si>
    <t>Malt price, feed quality price est. is $2.40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</si>
</sst>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8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51" fillId="0" borderId="18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30</xdr:row>
      <xdr:rowOff>142875</xdr:rowOff>
    </xdr:from>
    <xdr:to>
      <xdr:col>10</xdr:col>
      <xdr:colOff>228600</xdr:colOff>
      <xdr:row>57</xdr:row>
      <xdr:rowOff>114300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156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94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4"/>
      <c r="B3" s="35"/>
      <c r="C3" s="36"/>
      <c r="D3" s="36"/>
      <c r="E3" s="36"/>
      <c r="F3" s="35"/>
      <c r="G3" s="35"/>
      <c r="H3" s="35"/>
    </row>
    <row r="4" spans="1:8" ht="12.75">
      <c r="A4" s="40" t="s">
        <v>95</v>
      </c>
      <c r="B4" s="37"/>
      <c r="C4" s="37"/>
      <c r="D4" s="37"/>
      <c r="E4" s="37"/>
      <c r="F4" s="37"/>
      <c r="G4" s="37"/>
      <c r="H4" s="37"/>
    </row>
    <row r="5" spans="1:8" ht="12.75">
      <c r="A5" s="16" t="s">
        <v>96</v>
      </c>
      <c r="B5" s="37"/>
      <c r="C5" s="37"/>
      <c r="D5" s="37"/>
      <c r="E5" s="37"/>
      <c r="F5" s="37"/>
      <c r="G5" s="37"/>
      <c r="H5" s="37"/>
    </row>
    <row r="6" spans="1:8" ht="12.75">
      <c r="A6" s="16" t="s">
        <v>97</v>
      </c>
      <c r="B6" s="37"/>
      <c r="C6" s="37"/>
      <c r="D6" s="37"/>
      <c r="E6" s="37"/>
      <c r="F6" s="37"/>
      <c r="G6" s="37"/>
      <c r="H6" s="37"/>
    </row>
    <row r="7" spans="1:8" ht="12.75">
      <c r="A7" s="16" t="s">
        <v>98</v>
      </c>
      <c r="B7" s="37"/>
      <c r="C7" s="37"/>
      <c r="D7" s="37"/>
      <c r="E7" s="37"/>
      <c r="F7" s="37"/>
      <c r="G7" s="37"/>
      <c r="H7" s="37"/>
    </row>
    <row r="8" spans="1:8" ht="12.75">
      <c r="A8" s="16" t="s">
        <v>99</v>
      </c>
      <c r="B8" s="37"/>
      <c r="C8" s="37"/>
      <c r="D8" s="37"/>
      <c r="E8" s="37"/>
      <c r="F8" s="37"/>
      <c r="G8" s="37"/>
      <c r="H8" s="37"/>
    </row>
    <row r="9" spans="1:8" ht="12.75">
      <c r="A9" s="16" t="s">
        <v>145</v>
      </c>
      <c r="B9" s="37"/>
      <c r="C9" s="37"/>
      <c r="D9" s="37"/>
      <c r="E9" s="37"/>
      <c r="F9" s="37"/>
      <c r="G9" s="37"/>
      <c r="H9" s="37"/>
    </row>
    <row r="10" spans="1:8" ht="12.75">
      <c r="A10" s="16" t="s">
        <v>146</v>
      </c>
      <c r="B10" s="37"/>
      <c r="C10" s="37"/>
      <c r="D10" s="37"/>
      <c r="E10" s="37"/>
      <c r="F10" s="37"/>
      <c r="G10" s="37"/>
      <c r="H10" s="37"/>
    </row>
    <row r="11" spans="1:8" ht="12.75">
      <c r="A11" s="16" t="s">
        <v>100</v>
      </c>
      <c r="B11" s="37"/>
      <c r="C11" s="37"/>
      <c r="D11" s="37"/>
      <c r="E11" s="37"/>
      <c r="F11" s="37"/>
      <c r="G11" s="37"/>
      <c r="H11" s="37"/>
    </row>
    <row r="12" spans="1:8" ht="12.75">
      <c r="A12" s="16"/>
      <c r="B12" s="37"/>
      <c r="C12" s="37"/>
      <c r="D12" s="37"/>
      <c r="E12" s="37"/>
      <c r="F12" s="37"/>
      <c r="G12" s="37"/>
      <c r="H12" s="37"/>
    </row>
    <row r="13" spans="1:8" ht="12.75">
      <c r="A13" s="40" t="s">
        <v>101</v>
      </c>
      <c r="B13" s="38"/>
      <c r="C13" s="38"/>
      <c r="D13" s="37"/>
      <c r="E13" s="37"/>
      <c r="F13" s="37"/>
      <c r="G13" s="37"/>
      <c r="H13" s="37"/>
    </row>
    <row r="14" spans="1:8" ht="12.75">
      <c r="A14" s="16" t="s">
        <v>102</v>
      </c>
      <c r="B14" s="37"/>
      <c r="C14" s="37"/>
      <c r="D14" s="37"/>
      <c r="E14" s="37"/>
      <c r="F14" s="37"/>
      <c r="G14" s="37"/>
      <c r="H14" s="37"/>
    </row>
    <row r="15" spans="1:8" ht="12.75">
      <c r="A15" s="16" t="s">
        <v>140</v>
      </c>
      <c r="B15" s="37"/>
      <c r="C15" s="37"/>
      <c r="D15" s="37"/>
      <c r="E15" s="37"/>
      <c r="F15" s="37"/>
      <c r="G15" s="37"/>
      <c r="H15" s="37"/>
    </row>
    <row r="16" spans="1:8" ht="12.75">
      <c r="A16" s="16" t="s">
        <v>103</v>
      </c>
      <c r="B16" s="37"/>
      <c r="C16" s="37"/>
      <c r="D16" s="37"/>
      <c r="E16" s="37"/>
      <c r="F16" s="37"/>
      <c r="G16" s="37"/>
      <c r="H16" s="37"/>
    </row>
    <row r="17" spans="1:8" ht="12.75">
      <c r="A17" s="16" t="s">
        <v>104</v>
      </c>
      <c r="B17" s="37"/>
      <c r="C17" s="37"/>
      <c r="D17" s="37"/>
      <c r="E17" s="37"/>
      <c r="F17" s="37"/>
      <c r="G17" s="37"/>
      <c r="H17" s="37"/>
    </row>
    <row r="18" spans="1:8" ht="12.75">
      <c r="A18" s="16" t="s">
        <v>122</v>
      </c>
      <c r="B18" s="37"/>
      <c r="C18" s="37"/>
      <c r="D18" s="37"/>
      <c r="E18" s="37"/>
      <c r="F18" s="37"/>
      <c r="G18" s="37"/>
      <c r="H18" s="37"/>
    </row>
    <row r="19" spans="1:8" ht="12.75">
      <c r="A19" s="16" t="s">
        <v>105</v>
      </c>
      <c r="B19" s="37"/>
      <c r="C19" s="37"/>
      <c r="E19" s="37"/>
      <c r="F19" s="37"/>
      <c r="G19" s="37"/>
      <c r="H19" s="37"/>
    </row>
    <row r="20" spans="1:8" ht="12.75">
      <c r="A20" s="16" t="s">
        <v>106</v>
      </c>
      <c r="B20" s="37"/>
      <c r="C20" s="37"/>
      <c r="D20" s="37"/>
      <c r="E20" s="37"/>
      <c r="F20" s="37"/>
      <c r="G20" s="37"/>
      <c r="H20" s="37"/>
    </row>
    <row r="21" spans="1:8" ht="12.75">
      <c r="A21" s="16" t="s">
        <v>107</v>
      </c>
      <c r="B21" s="37"/>
      <c r="C21" s="37"/>
      <c r="D21" s="37"/>
      <c r="E21" s="37"/>
      <c r="F21" s="37"/>
      <c r="G21" s="37"/>
      <c r="H21" s="37"/>
    </row>
    <row r="22" spans="1:8" ht="12.75">
      <c r="A22" s="16" t="s">
        <v>108</v>
      </c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1:8" ht="12.75">
      <c r="A24" s="40" t="s">
        <v>109</v>
      </c>
      <c r="B24" s="37"/>
      <c r="C24" s="37"/>
      <c r="D24" s="37"/>
      <c r="E24" s="37"/>
      <c r="F24" s="37"/>
      <c r="G24" s="37"/>
      <c r="H24" s="37"/>
    </row>
    <row r="25" spans="1:8" ht="12.75">
      <c r="A25" s="16" t="s">
        <v>110</v>
      </c>
      <c r="B25" s="37"/>
      <c r="C25" s="37"/>
      <c r="D25" s="37"/>
      <c r="E25" s="37"/>
      <c r="F25" s="37"/>
      <c r="G25" s="37"/>
      <c r="H25" s="37"/>
    </row>
    <row r="26" spans="1:8" ht="12.75" customHeight="1">
      <c r="A26" s="16" t="s">
        <v>111</v>
      </c>
      <c r="B26" s="37"/>
      <c r="C26" s="37"/>
      <c r="D26" s="37"/>
      <c r="E26" s="37"/>
      <c r="F26" s="37"/>
      <c r="G26" s="37"/>
      <c r="H26" s="37"/>
    </row>
    <row r="27" spans="1:8" ht="12.75">
      <c r="A27" s="16" t="s">
        <v>112</v>
      </c>
      <c r="B27" s="37"/>
      <c r="C27" s="37"/>
      <c r="D27" s="37"/>
      <c r="E27" s="37"/>
      <c r="F27" s="37"/>
      <c r="G27" s="37"/>
      <c r="H27" s="37"/>
    </row>
    <row r="28" spans="1:8" ht="13.5">
      <c r="A28" s="16" t="s">
        <v>113</v>
      </c>
      <c r="B28" s="37"/>
      <c r="C28" s="37"/>
      <c r="D28" s="37"/>
      <c r="E28" s="37"/>
      <c r="F28" s="37"/>
      <c r="G28" s="37"/>
      <c r="H28" s="37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114</v>
      </c>
      <c r="B30" s="35"/>
      <c r="C30" s="35"/>
      <c r="D30" s="35"/>
      <c r="E30" s="35"/>
      <c r="F30" s="35"/>
      <c r="G30" s="35"/>
      <c r="H30" s="35"/>
    </row>
    <row r="31" spans="1:11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2" ht="12.7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</row>
    <row r="35" spans="1:12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</row>
    <row r="37" spans="1:12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</row>
    <row r="38" spans="1:12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</row>
    <row r="39" spans="1:12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</row>
    <row r="40" spans="1:12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  <row r="41" spans="1:12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</row>
    <row r="42" spans="1:12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</row>
    <row r="43" spans="1:12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</row>
    <row r="45" spans="1:12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7" spans="1:12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</row>
    <row r="48" spans="1:12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</row>
    <row r="49" spans="1:12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</row>
    <row r="50" spans="1:12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</row>
    <row r="51" spans="1:12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</row>
    <row r="52" spans="1:12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</row>
    <row r="53" spans="1:12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</row>
    <row r="54" spans="1:12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</row>
    <row r="55" spans="1:12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</row>
    <row r="56" spans="1:12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</row>
    <row r="57" spans="1:12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</row>
    <row r="59" spans="1:12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</row>
    <row r="60" spans="1:12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</row>
    <row r="61" spans="1:12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1" t="s">
        <v>0</v>
      </c>
      <c r="C1" s="62" t="s">
        <v>30</v>
      </c>
    </row>
    <row r="2" spans="1:3" ht="12.75">
      <c r="A2" t="s">
        <v>29</v>
      </c>
      <c r="B2" s="9">
        <v>1350</v>
      </c>
      <c r="C2" s="60"/>
    </row>
    <row r="3" spans="1:3" ht="12.75">
      <c r="A3" t="s">
        <v>137</v>
      </c>
      <c r="B3" s="10">
        <v>0.23</v>
      </c>
      <c r="C3" s="60"/>
    </row>
    <row r="4" spans="1:3" ht="12.75">
      <c r="A4" t="s">
        <v>28</v>
      </c>
      <c r="B4" s="2">
        <f>B2*B3</f>
        <v>310.5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51.3</v>
      </c>
      <c r="C7" s="63"/>
    </row>
    <row r="8" spans="1:3" ht="12.75">
      <c r="A8" s="1" t="s">
        <v>9</v>
      </c>
      <c r="B8" s="11">
        <v>29.9</v>
      </c>
      <c r="C8" s="60"/>
    </row>
    <row r="9" spans="1:3" ht="12.75">
      <c r="A9" s="1" t="s">
        <v>24</v>
      </c>
      <c r="B9" s="11">
        <v>0</v>
      </c>
      <c r="C9" s="60" t="s">
        <v>139</v>
      </c>
    </row>
    <row r="10" spans="1:3" ht="12.75">
      <c r="A10" s="1" t="s">
        <v>10</v>
      </c>
      <c r="B10" s="11">
        <v>10</v>
      </c>
      <c r="C10" s="60" t="s">
        <v>128</v>
      </c>
    </row>
    <row r="11" spans="1:3" ht="12.75">
      <c r="A11" s="1" t="s">
        <v>12</v>
      </c>
      <c r="B11" s="11">
        <v>33.33</v>
      </c>
      <c r="C11" s="60"/>
    </row>
    <row r="12" spans="1:3" ht="12.75">
      <c r="A12" s="1" t="s">
        <v>11</v>
      </c>
      <c r="B12" s="11">
        <v>13.7</v>
      </c>
      <c r="C12" s="60"/>
    </row>
    <row r="13" spans="1:3" ht="12.75">
      <c r="A13" s="1" t="s">
        <v>13</v>
      </c>
      <c r="B13" s="11">
        <v>14.51</v>
      </c>
      <c r="C13" s="60"/>
    </row>
    <row r="14" spans="1:3" ht="12.75">
      <c r="A14" s="1" t="s">
        <v>14</v>
      </c>
      <c r="B14" s="11">
        <v>19.84</v>
      </c>
      <c r="C14" s="60"/>
    </row>
    <row r="15" spans="1:3" ht="12.75">
      <c r="A15" s="1" t="s">
        <v>15</v>
      </c>
      <c r="B15" s="11">
        <v>4.05</v>
      </c>
      <c r="C15" s="60"/>
    </row>
    <row r="16" spans="1:3" ht="12.75">
      <c r="A16" s="1" t="s">
        <v>16</v>
      </c>
      <c r="B16" s="11">
        <v>17.5</v>
      </c>
      <c r="C16" s="60" t="s">
        <v>134</v>
      </c>
    </row>
    <row r="17" spans="1:3" ht="12.75">
      <c r="A17" s="1" t="s">
        <v>17</v>
      </c>
      <c r="B17" s="12">
        <v>5.68</v>
      </c>
      <c r="C17" s="60"/>
    </row>
    <row r="18" spans="1:3" ht="12.75">
      <c r="A18" t="s">
        <v>2</v>
      </c>
      <c r="B18" s="2">
        <f>SUM(B7:B17)</f>
        <v>199.81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</v>
      </c>
      <c r="C21" s="60"/>
    </row>
    <row r="22" spans="1:3" ht="12.75">
      <c r="A22" s="1" t="s">
        <v>19</v>
      </c>
      <c r="B22" s="7">
        <v>24.6</v>
      </c>
      <c r="C22" s="60"/>
    </row>
    <row r="23" spans="1:3" ht="12.75">
      <c r="A23" s="1" t="s">
        <v>20</v>
      </c>
      <c r="B23" s="7">
        <v>15.23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115.83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315.64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-5.139999999999986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0.14800740740740742</v>
      </c>
      <c r="C32" s="60"/>
    </row>
    <row r="33" spans="1:3" ht="12.75">
      <c r="A33" t="s">
        <v>23</v>
      </c>
      <c r="B33" s="13">
        <f>B25/B2</f>
        <v>0.0858</v>
      </c>
      <c r="C33" s="60"/>
    </row>
    <row r="34" spans="1:3" ht="12.75">
      <c r="A34" t="s">
        <v>27</v>
      </c>
      <c r="B34" s="13">
        <f>B27/B2</f>
        <v>0.2338074074074074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1" t="s">
        <v>0</v>
      </c>
      <c r="C1" s="62" t="s">
        <v>30</v>
      </c>
    </row>
    <row r="2" spans="1:3" ht="12.75">
      <c r="A2" t="s">
        <v>29</v>
      </c>
      <c r="B2" s="9">
        <v>1610</v>
      </c>
      <c r="C2" s="60"/>
    </row>
    <row r="3" spans="1:3" ht="12.75">
      <c r="A3" t="s">
        <v>137</v>
      </c>
      <c r="B3" s="10">
        <v>0.161</v>
      </c>
      <c r="C3" s="60"/>
    </row>
    <row r="4" spans="1:3" ht="12.75">
      <c r="A4" t="s">
        <v>28</v>
      </c>
      <c r="B4">
        <f>B2*B3</f>
        <v>259.21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57.5</v>
      </c>
      <c r="C7" s="60"/>
    </row>
    <row r="8" spans="1:3" ht="12.75">
      <c r="A8" s="1" t="s">
        <v>9</v>
      </c>
      <c r="B8" s="11">
        <v>23.1</v>
      </c>
      <c r="C8" s="60"/>
    </row>
    <row r="9" spans="1:3" ht="12.75">
      <c r="A9" s="1" t="s">
        <v>24</v>
      </c>
      <c r="B9" s="11">
        <v>0</v>
      </c>
      <c r="C9" s="60" t="s">
        <v>129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69.1</v>
      </c>
      <c r="C11" s="60"/>
    </row>
    <row r="12" spans="1:3" ht="12.75">
      <c r="A12" s="1" t="s">
        <v>11</v>
      </c>
      <c r="B12" s="11">
        <v>8.9</v>
      </c>
      <c r="C12" s="60"/>
    </row>
    <row r="13" spans="1:3" ht="12.75">
      <c r="A13" s="1" t="s">
        <v>13</v>
      </c>
      <c r="B13" s="11">
        <v>13.9</v>
      </c>
      <c r="C13" s="60"/>
    </row>
    <row r="14" spans="1:3" ht="12.75">
      <c r="A14" s="1" t="s">
        <v>14</v>
      </c>
      <c r="B14" s="11">
        <v>19.61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5.66</v>
      </c>
      <c r="C17" s="60"/>
    </row>
    <row r="18" spans="1:3" ht="12.75">
      <c r="A18" t="s">
        <v>2</v>
      </c>
      <c r="B18" s="2">
        <f>SUM(B7:B17)</f>
        <v>199.27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8.34</v>
      </c>
      <c r="C21" s="60"/>
    </row>
    <row r="22" spans="1:3" ht="12.75">
      <c r="A22" s="1" t="s">
        <v>19</v>
      </c>
      <c r="B22" s="7">
        <v>23.46</v>
      </c>
      <c r="C22" s="60"/>
    </row>
    <row r="23" spans="1:3" ht="12.75">
      <c r="A23" s="1" t="s">
        <v>20</v>
      </c>
      <c r="B23" s="7">
        <v>13.44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112.24000000000001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311.51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-52.30000000000001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0.12377018633540374</v>
      </c>
      <c r="C32" s="60"/>
    </row>
    <row r="33" spans="1:3" ht="12.75">
      <c r="A33" t="s">
        <v>23</v>
      </c>
      <c r="B33" s="13">
        <f>B25/B2</f>
        <v>0.06971428571428571</v>
      </c>
      <c r="C33" s="60"/>
    </row>
    <row r="34" spans="1:3" ht="12.75">
      <c r="A34" t="s">
        <v>27</v>
      </c>
      <c r="B34" s="13">
        <f>B27/B2</f>
        <v>0.19348447204968944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1" t="s">
        <v>0</v>
      </c>
      <c r="C1" s="62" t="s">
        <v>30</v>
      </c>
    </row>
    <row r="2" spans="1:3" ht="12.75">
      <c r="A2" t="s">
        <v>29</v>
      </c>
      <c r="B2" s="9">
        <v>19</v>
      </c>
      <c r="C2" s="60"/>
    </row>
    <row r="3" spans="1:3" ht="12.75">
      <c r="A3" t="s">
        <v>137</v>
      </c>
      <c r="B3" s="12">
        <v>9.61</v>
      </c>
      <c r="C3" s="60"/>
    </row>
    <row r="4" spans="1:3" ht="12.75">
      <c r="A4" t="s">
        <v>28</v>
      </c>
      <c r="B4" s="2">
        <f>B2*B3</f>
        <v>182.58999999999997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16</v>
      </c>
      <c r="C7" s="60"/>
    </row>
    <row r="8" spans="1:3" ht="12.75">
      <c r="A8" s="1" t="s">
        <v>9</v>
      </c>
      <c r="B8" s="11">
        <v>24.7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25.05</v>
      </c>
      <c r="C11" s="60"/>
    </row>
    <row r="12" spans="1:3" ht="12.75">
      <c r="A12" s="1" t="s">
        <v>11</v>
      </c>
      <c r="B12" s="11">
        <v>9.2</v>
      </c>
      <c r="C12" s="60"/>
    </row>
    <row r="13" spans="1:3" ht="12.75">
      <c r="A13" s="1" t="s">
        <v>13</v>
      </c>
      <c r="B13" s="11">
        <v>13.72</v>
      </c>
      <c r="C13" s="60"/>
    </row>
    <row r="14" spans="1:3" ht="12.75">
      <c r="A14" s="1" t="s">
        <v>14</v>
      </c>
      <c r="B14" s="11">
        <v>20.37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3.23</v>
      </c>
      <c r="C17" s="60"/>
    </row>
    <row r="18" spans="1:3" ht="12.75">
      <c r="A18" t="s">
        <v>2</v>
      </c>
      <c r="B18" s="2">
        <f>SUM(B7:B17)</f>
        <v>113.77000000000001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8.41</v>
      </c>
      <c r="C21" s="60"/>
    </row>
    <row r="22" spans="1:3" ht="12.75">
      <c r="A22" s="1" t="s">
        <v>19</v>
      </c>
      <c r="B22" s="7">
        <v>23.72</v>
      </c>
      <c r="C22" s="60"/>
    </row>
    <row r="23" spans="1:3" ht="12.75">
      <c r="A23" s="1" t="s">
        <v>20</v>
      </c>
      <c r="B23" s="7">
        <v>14.06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113.19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226.96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-44.37000000000003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5.987894736842105</v>
      </c>
      <c r="C32" s="60"/>
    </row>
    <row r="33" spans="1:3" ht="12.75">
      <c r="A33" t="s">
        <v>23</v>
      </c>
      <c r="B33" s="2">
        <f>B25/B2</f>
        <v>5.957368421052632</v>
      </c>
      <c r="C33" s="60"/>
    </row>
    <row r="34" spans="1:3" ht="12.75">
      <c r="A34" t="s">
        <v>27</v>
      </c>
      <c r="B34" s="2">
        <f>B27/B2</f>
        <v>11.945263157894738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1" t="s">
        <v>0</v>
      </c>
      <c r="C1" s="62" t="s">
        <v>30</v>
      </c>
    </row>
    <row r="2" spans="1:3" ht="12.75">
      <c r="A2" t="s">
        <v>29</v>
      </c>
      <c r="B2" s="9">
        <v>35</v>
      </c>
      <c r="C2" s="60"/>
    </row>
    <row r="3" spans="1:3" ht="12.75">
      <c r="A3" t="s">
        <v>137</v>
      </c>
      <c r="B3" s="12">
        <v>6</v>
      </c>
      <c r="C3" s="60"/>
    </row>
    <row r="4" spans="1:3" ht="12.75">
      <c r="A4" t="s">
        <v>28</v>
      </c>
      <c r="B4" s="2">
        <f>B2*B3</f>
        <v>210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42</v>
      </c>
      <c r="C7" s="60"/>
    </row>
    <row r="8" spans="1:3" ht="12.75">
      <c r="A8" s="1" t="s">
        <v>9</v>
      </c>
      <c r="B8" s="11">
        <v>32.3</v>
      </c>
      <c r="C8" s="60"/>
    </row>
    <row r="9" spans="1:3" ht="12.75">
      <c r="A9" s="1" t="s">
        <v>24</v>
      </c>
      <c r="B9" s="11">
        <v>1.5</v>
      </c>
      <c r="C9" s="60" t="s">
        <v>132</v>
      </c>
    </row>
    <row r="10" spans="1:3" ht="12.75">
      <c r="A10" s="1" t="s">
        <v>10</v>
      </c>
      <c r="B10" s="11">
        <v>0</v>
      </c>
      <c r="C10" s="60" t="s">
        <v>154</v>
      </c>
    </row>
    <row r="11" spans="1:3" ht="12.75">
      <c r="A11" s="1" t="s">
        <v>12</v>
      </c>
      <c r="B11" s="11">
        <v>10.2</v>
      </c>
      <c r="C11" s="60"/>
    </row>
    <row r="12" spans="1:3" ht="12.75">
      <c r="A12" s="1" t="s">
        <v>11</v>
      </c>
      <c r="B12" s="11">
        <v>6.1</v>
      </c>
      <c r="C12" s="60"/>
    </row>
    <row r="13" spans="1:3" ht="12.75">
      <c r="A13" s="1" t="s">
        <v>13</v>
      </c>
      <c r="B13" s="11">
        <v>14.43</v>
      </c>
      <c r="C13" s="60"/>
    </row>
    <row r="14" spans="1:3" ht="12.75">
      <c r="A14" s="1" t="s">
        <v>14</v>
      </c>
      <c r="B14" s="11">
        <v>21.04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9.5</v>
      </c>
      <c r="C16" s="60" t="s">
        <v>133</v>
      </c>
    </row>
    <row r="17" spans="1:3" ht="12.75">
      <c r="A17" s="1" t="s">
        <v>17</v>
      </c>
      <c r="B17" s="12">
        <v>4.01</v>
      </c>
      <c r="C17" s="60"/>
    </row>
    <row r="18" spans="1:3" ht="12.75">
      <c r="A18" t="s">
        <v>2</v>
      </c>
      <c r="B18" s="2">
        <f>SUM(B7:B17)</f>
        <v>141.07999999999998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8.7</v>
      </c>
      <c r="C21" s="60"/>
    </row>
    <row r="22" spans="1:3" ht="12.75">
      <c r="A22" s="1" t="s">
        <v>19</v>
      </c>
      <c r="B22" s="7">
        <v>25.15</v>
      </c>
      <c r="C22" s="60"/>
    </row>
    <row r="23" spans="1:3" ht="12.75">
      <c r="A23" s="1" t="s">
        <v>20</v>
      </c>
      <c r="B23" s="7">
        <v>14.46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115.31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256.39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-46.389999999999986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4.030857142857142</v>
      </c>
      <c r="C32" s="60"/>
    </row>
    <row r="33" spans="1:3" ht="12.75">
      <c r="A33" t="s">
        <v>23</v>
      </c>
      <c r="B33" s="2">
        <f>B25/B2</f>
        <v>3.2945714285714285</v>
      </c>
      <c r="C33" s="60"/>
    </row>
    <row r="34" spans="1:3" ht="12.75">
      <c r="A34" t="s">
        <v>27</v>
      </c>
      <c r="B34" s="2">
        <f>B27/B2</f>
        <v>7.325428571428571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1" t="s">
        <v>0</v>
      </c>
      <c r="C1" s="62" t="s">
        <v>30</v>
      </c>
    </row>
    <row r="2" spans="1:3" ht="12.75">
      <c r="A2" t="s">
        <v>29</v>
      </c>
      <c r="B2" s="9">
        <v>78</v>
      </c>
      <c r="C2" s="60"/>
    </row>
    <row r="3" spans="1:3" ht="12.75">
      <c r="A3" t="s">
        <v>137</v>
      </c>
      <c r="B3" s="10">
        <v>2.16</v>
      </c>
      <c r="C3" s="60"/>
    </row>
    <row r="4" spans="1:3" ht="12.75">
      <c r="A4" t="s">
        <v>28</v>
      </c>
      <c r="B4">
        <f>B2*B3</f>
        <v>168.48000000000002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13</v>
      </c>
      <c r="C7" s="60"/>
    </row>
    <row r="8" spans="1:3" ht="12.75">
      <c r="A8" s="1" t="s">
        <v>9</v>
      </c>
      <c r="B8" s="11">
        <v>5.4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57.77</v>
      </c>
      <c r="C11" s="60"/>
    </row>
    <row r="12" spans="1:3" ht="12.75">
      <c r="A12" s="1" t="s">
        <v>11</v>
      </c>
      <c r="B12" s="11">
        <v>9</v>
      </c>
      <c r="C12" s="60"/>
    </row>
    <row r="13" spans="1:3" ht="12.75">
      <c r="A13" s="1" t="s">
        <v>13</v>
      </c>
      <c r="B13" s="11">
        <v>16.86</v>
      </c>
      <c r="C13" s="60"/>
    </row>
    <row r="14" spans="1:3" ht="12.75">
      <c r="A14" s="1" t="s">
        <v>14</v>
      </c>
      <c r="B14" s="11">
        <v>21.59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3.66</v>
      </c>
      <c r="C17" s="60"/>
    </row>
    <row r="18" spans="1:3" ht="12.75">
      <c r="A18" t="s">
        <v>2</v>
      </c>
      <c r="B18" s="2">
        <f>SUM(B7:B17)</f>
        <v>128.78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9.47</v>
      </c>
      <c r="C21" s="60"/>
    </row>
    <row r="22" spans="1:3" ht="12.75">
      <c r="A22" s="1" t="s">
        <v>19</v>
      </c>
      <c r="B22" s="7">
        <v>26.25</v>
      </c>
      <c r="C22" s="60"/>
    </row>
    <row r="23" spans="1:3" ht="12.75">
      <c r="A23" s="1" t="s">
        <v>20</v>
      </c>
      <c r="B23" s="7">
        <v>15.54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118.25999999999999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247.04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-78.55999999999997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1.651025641025641</v>
      </c>
      <c r="C32" s="60"/>
    </row>
    <row r="33" spans="1:3" ht="12.75">
      <c r="A33" t="s">
        <v>23</v>
      </c>
      <c r="B33" s="2">
        <f>B25/B2</f>
        <v>1.516153846153846</v>
      </c>
      <c r="C33" s="60"/>
    </row>
    <row r="34" spans="1:3" ht="12.75">
      <c r="A34" t="s">
        <v>27</v>
      </c>
      <c r="B34" s="2">
        <f>B27/B2</f>
        <v>3.167179487179487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1" t="s">
        <v>0</v>
      </c>
      <c r="C1" s="62" t="s">
        <v>30</v>
      </c>
    </row>
    <row r="2" spans="1:3" ht="12.75">
      <c r="A2" t="s">
        <v>29</v>
      </c>
      <c r="B2" s="9">
        <v>850</v>
      </c>
      <c r="C2" s="60"/>
    </row>
    <row r="3" spans="1:3" ht="12.75">
      <c r="A3" t="s">
        <v>137</v>
      </c>
      <c r="B3" s="10">
        <v>0.32</v>
      </c>
      <c r="C3" s="60"/>
    </row>
    <row r="4" spans="1:3" ht="12.75">
      <c r="A4" t="s">
        <v>28</v>
      </c>
      <c r="B4" s="2">
        <f>B2*B3</f>
        <v>272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25.2</v>
      </c>
      <c r="C7" s="60"/>
    </row>
    <row r="8" spans="1:3" ht="12.75">
      <c r="A8" s="1" t="s">
        <v>9</v>
      </c>
      <c r="B8" s="11">
        <v>14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6</v>
      </c>
      <c r="C10" s="60" t="s">
        <v>130</v>
      </c>
    </row>
    <row r="11" spans="1:3" ht="12.75">
      <c r="A11" s="1" t="s">
        <v>12</v>
      </c>
      <c r="B11" s="11">
        <v>26.7</v>
      </c>
      <c r="C11" s="60"/>
    </row>
    <row r="12" spans="1:3" ht="12.75">
      <c r="A12" s="1" t="s">
        <v>11</v>
      </c>
      <c r="B12" s="11">
        <v>0</v>
      </c>
      <c r="C12" s="60" t="s">
        <v>136</v>
      </c>
    </row>
    <row r="13" spans="1:3" ht="12.75">
      <c r="A13" s="1" t="s">
        <v>13</v>
      </c>
      <c r="B13" s="11">
        <v>13.17</v>
      </c>
      <c r="C13" s="60"/>
    </row>
    <row r="14" spans="1:3" ht="12.75">
      <c r="A14" s="1" t="s">
        <v>14</v>
      </c>
      <c r="B14" s="11">
        <v>19.46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3.1</v>
      </c>
      <c r="C17" s="60"/>
    </row>
    <row r="18" spans="1:3" ht="12.75">
      <c r="A18" t="s">
        <v>2</v>
      </c>
      <c r="B18" s="2">
        <f>SUM(B7:B17)</f>
        <v>109.13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8.24</v>
      </c>
      <c r="C21" s="60"/>
    </row>
    <row r="22" spans="1:3" ht="12.75">
      <c r="A22" s="1" t="s">
        <v>19</v>
      </c>
      <c r="B22" s="7">
        <v>22.57</v>
      </c>
      <c r="C22" s="60"/>
    </row>
    <row r="23" spans="1:3" ht="12.75">
      <c r="A23" s="1" t="s">
        <v>20</v>
      </c>
      <c r="B23" s="7">
        <v>13.62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111.43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220.56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51.44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0.12838823529411764</v>
      </c>
      <c r="C32" s="60"/>
    </row>
    <row r="33" spans="1:3" ht="12.75">
      <c r="A33" t="s">
        <v>23</v>
      </c>
      <c r="B33" s="13">
        <f>B25/B2</f>
        <v>0.13109411764705883</v>
      </c>
      <c r="C33" s="60"/>
    </row>
    <row r="34" spans="1:3" ht="12.75">
      <c r="A34" t="s">
        <v>27</v>
      </c>
      <c r="B34" s="13">
        <f>B27/B2</f>
        <v>0.2594823529411765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1" t="s">
        <v>0</v>
      </c>
      <c r="C1" s="62" t="s">
        <v>30</v>
      </c>
    </row>
    <row r="2" spans="1:3" ht="12.75">
      <c r="A2" t="s">
        <v>29</v>
      </c>
      <c r="B2" s="9">
        <v>950</v>
      </c>
      <c r="C2" s="60"/>
    </row>
    <row r="3" spans="1:3" ht="12.75">
      <c r="A3" t="s">
        <v>137</v>
      </c>
      <c r="B3" s="10">
        <v>0.184</v>
      </c>
      <c r="C3" s="60"/>
    </row>
    <row r="4" spans="1:3" ht="12.75">
      <c r="A4" t="s">
        <v>28</v>
      </c>
      <c r="B4" s="2">
        <f>B2*B3</f>
        <v>174.79999999999998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</v>
      </c>
      <c r="C7" s="60"/>
    </row>
    <row r="8" spans="1:3" ht="12.75">
      <c r="A8" s="1" t="s">
        <v>9</v>
      </c>
      <c r="B8" s="11">
        <v>11.8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18.61</v>
      </c>
      <c r="C11" s="60"/>
    </row>
    <row r="12" spans="1:3" ht="12.75">
      <c r="A12" s="1" t="s">
        <v>11</v>
      </c>
      <c r="B12" s="11">
        <v>9.3</v>
      </c>
      <c r="C12" s="60" t="s">
        <v>155</v>
      </c>
    </row>
    <row r="13" spans="1:3" ht="12.75">
      <c r="A13" s="1" t="s">
        <v>13</v>
      </c>
      <c r="B13" s="11">
        <v>13.36</v>
      </c>
      <c r="C13" s="60"/>
    </row>
    <row r="14" spans="1:3" ht="12.75">
      <c r="A14" s="1" t="s">
        <v>14</v>
      </c>
      <c r="B14" s="11">
        <v>19.58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2.75</v>
      </c>
      <c r="C17" s="60"/>
    </row>
    <row r="18" spans="1:3" ht="12.75">
      <c r="A18" t="s">
        <v>2</v>
      </c>
      <c r="B18" s="2">
        <f>SUM(B7:B17)</f>
        <v>96.89999999999999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8.34</v>
      </c>
      <c r="C21" s="60"/>
    </row>
    <row r="22" spans="1:3" ht="12.75">
      <c r="A22" s="1" t="s">
        <v>19</v>
      </c>
      <c r="B22" s="7">
        <v>22.81</v>
      </c>
      <c r="C22" s="60"/>
    </row>
    <row r="23" spans="1:3" ht="12.75">
      <c r="A23" s="1" t="s">
        <v>20</v>
      </c>
      <c r="B23" s="7">
        <v>13.74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111.89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208.79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-33.99000000000001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0.102</v>
      </c>
      <c r="C32" s="60"/>
    </row>
    <row r="33" spans="1:3" ht="12.75">
      <c r="A33" t="s">
        <v>23</v>
      </c>
      <c r="B33" s="13">
        <f>B25/B2</f>
        <v>0.11777894736842105</v>
      </c>
      <c r="C33" s="60"/>
    </row>
    <row r="34" spans="1:3" ht="12.75">
      <c r="A34" t="s">
        <v>27</v>
      </c>
      <c r="B34" s="13">
        <f>B27/B2</f>
        <v>0.21977894736842105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1" t="s">
        <v>0</v>
      </c>
      <c r="C1" s="62" t="s">
        <v>30</v>
      </c>
    </row>
    <row r="2" spans="1:3" ht="12.75">
      <c r="A2" t="s">
        <v>29</v>
      </c>
      <c r="B2" s="9">
        <v>1700</v>
      </c>
      <c r="C2" s="60"/>
    </row>
    <row r="3" spans="1:3" ht="12.75">
      <c r="A3" t="s">
        <v>137</v>
      </c>
      <c r="B3" s="10">
        <v>0.07</v>
      </c>
      <c r="C3" s="60"/>
    </row>
    <row r="4" spans="1:3" ht="12.75">
      <c r="A4" t="s">
        <v>28</v>
      </c>
      <c r="B4" s="2">
        <f>B2*B3</f>
        <v>119.00000000000001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7</v>
      </c>
      <c r="C7" s="60"/>
    </row>
    <row r="8" spans="1:3" ht="12.75">
      <c r="A8" s="1" t="s">
        <v>9</v>
      </c>
      <c r="B8" s="11">
        <v>3.4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28.18</v>
      </c>
      <c r="C11" s="60"/>
    </row>
    <row r="12" spans="1:3" ht="12.75">
      <c r="A12" s="1" t="s">
        <v>11</v>
      </c>
      <c r="B12" s="11">
        <v>0</v>
      </c>
      <c r="C12" s="60"/>
    </row>
    <row r="13" spans="1:3" ht="12.75">
      <c r="A13" s="1" t="s">
        <v>13</v>
      </c>
      <c r="B13" s="11">
        <v>14.73</v>
      </c>
      <c r="C13" s="60"/>
    </row>
    <row r="14" spans="1:3" ht="12.75">
      <c r="A14" s="1" t="s">
        <v>14</v>
      </c>
      <c r="B14" s="11">
        <v>20.34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2.2</v>
      </c>
      <c r="C17" s="60"/>
    </row>
    <row r="18" spans="1:3" ht="12.75">
      <c r="A18" t="s">
        <v>2</v>
      </c>
      <c r="B18" s="2">
        <f>SUM(B7:B17)</f>
        <v>77.35000000000001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8.65</v>
      </c>
      <c r="C21" s="60"/>
    </row>
    <row r="22" spans="1:3" ht="12.75">
      <c r="A22" s="1" t="s">
        <v>19</v>
      </c>
      <c r="B22" s="7">
        <v>23.94</v>
      </c>
      <c r="C22" s="60"/>
    </row>
    <row r="23" spans="1:3" ht="12.75">
      <c r="A23" s="1" t="s">
        <v>20</v>
      </c>
      <c r="B23" s="7">
        <v>14.33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113.92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191.27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-72.27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13">
        <f>B18/B2</f>
        <v>0.045500000000000006</v>
      </c>
      <c r="C32" s="60"/>
    </row>
    <row r="33" spans="1:3" ht="12.75">
      <c r="A33" t="s">
        <v>23</v>
      </c>
      <c r="B33" s="13">
        <f>B25/B2</f>
        <v>0.06701176470588235</v>
      </c>
      <c r="C33" s="60"/>
    </row>
    <row r="34" spans="1:3" ht="12.75">
      <c r="A34" t="s">
        <v>27</v>
      </c>
      <c r="B34" s="13">
        <f>B27/B2</f>
        <v>0.11251176470588235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1" t="s">
        <v>0</v>
      </c>
      <c r="C1" s="62" t="s">
        <v>30</v>
      </c>
    </row>
    <row r="2" spans="1:3" ht="12.75">
      <c r="A2" t="s">
        <v>29</v>
      </c>
      <c r="B2" s="9">
        <v>53</v>
      </c>
      <c r="C2" s="60"/>
    </row>
    <row r="3" spans="1:3" ht="12.75">
      <c r="A3" t="s">
        <v>137</v>
      </c>
      <c r="B3" s="10">
        <v>4.85</v>
      </c>
      <c r="C3" s="60"/>
    </row>
    <row r="4" spans="1:3" ht="12.75">
      <c r="A4" t="s">
        <v>28</v>
      </c>
      <c r="B4">
        <f>B2*B3</f>
        <v>257.04999999999995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11.4</v>
      </c>
      <c r="C7" s="60"/>
    </row>
    <row r="8" spans="1:3" ht="12.75">
      <c r="A8" s="1" t="s">
        <v>9</v>
      </c>
      <c r="B8" s="11">
        <v>24.5</v>
      </c>
      <c r="C8" s="60"/>
    </row>
    <row r="9" spans="1:3" ht="12.75">
      <c r="A9" s="1" t="s">
        <v>24</v>
      </c>
      <c r="B9" s="11">
        <v>9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77.33</v>
      </c>
      <c r="C11" s="60"/>
    </row>
    <row r="12" spans="1:3" ht="12.75">
      <c r="A12" s="1" t="s">
        <v>11</v>
      </c>
      <c r="B12" s="11">
        <v>7</v>
      </c>
      <c r="C12" s="60"/>
    </row>
    <row r="13" spans="1:3" ht="12.75">
      <c r="A13" s="1" t="s">
        <v>13</v>
      </c>
      <c r="B13" s="11">
        <v>12.34</v>
      </c>
      <c r="C13" s="60"/>
    </row>
    <row r="14" spans="1:3" ht="12.75">
      <c r="A14" s="1" t="s">
        <v>14</v>
      </c>
      <c r="B14" s="11">
        <v>17.54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</v>
      </c>
      <c r="C16" s="60"/>
    </row>
    <row r="17" spans="1:3" ht="12.75">
      <c r="A17" s="1" t="s">
        <v>17</v>
      </c>
      <c r="B17" s="12">
        <v>4.89</v>
      </c>
      <c r="C17" s="60"/>
    </row>
    <row r="18" spans="1:3" ht="12.75">
      <c r="A18" t="s">
        <v>2</v>
      </c>
      <c r="B18" s="2">
        <f>SUM(B7:B17)</f>
        <v>171.99999999999997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7.97</v>
      </c>
      <c r="C21" s="60"/>
    </row>
    <row r="22" spans="1:3" ht="12.75">
      <c r="A22" s="1" t="s">
        <v>19</v>
      </c>
      <c r="B22" s="7">
        <v>20.47</v>
      </c>
      <c r="C22" s="60"/>
    </row>
    <row r="23" spans="1:3" ht="12.75">
      <c r="A23" s="1" t="s">
        <v>20</v>
      </c>
      <c r="B23" s="7">
        <v>11.4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106.84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278.84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-21.79000000000002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3.245283018867924</v>
      </c>
      <c r="C32" s="60"/>
    </row>
    <row r="33" spans="1:3" ht="12.75">
      <c r="A33" t="s">
        <v>23</v>
      </c>
      <c r="B33" s="2">
        <f>B25/B2</f>
        <v>2.0158490566037734</v>
      </c>
      <c r="C33" s="60"/>
    </row>
    <row r="34" spans="1:3" ht="12.75">
      <c r="A34" t="s">
        <v>27</v>
      </c>
      <c r="B34" s="2">
        <f>B27/B2</f>
        <v>5.261132075471697</v>
      </c>
      <c r="C34" s="60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1" t="s">
        <v>0</v>
      </c>
      <c r="C1" s="62" t="s">
        <v>30</v>
      </c>
    </row>
    <row r="2" spans="1:3" ht="12.75">
      <c r="A2" t="s">
        <v>29</v>
      </c>
      <c r="B2" s="9">
        <v>47</v>
      </c>
      <c r="C2" s="60"/>
    </row>
    <row r="3" spans="1:3" ht="12.75">
      <c r="A3" t="s">
        <v>137</v>
      </c>
      <c r="B3" s="10">
        <v>4.6</v>
      </c>
      <c r="C3" s="60"/>
    </row>
    <row r="4" spans="1:3" ht="12.75">
      <c r="A4" t="s">
        <v>28</v>
      </c>
      <c r="B4" s="2">
        <f>B2*B3</f>
        <v>216.2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9.3</v>
      </c>
      <c r="C7" s="60"/>
    </row>
    <row r="8" spans="1:3" ht="12.75">
      <c r="A8" s="1" t="s">
        <v>9</v>
      </c>
      <c r="B8" s="11">
        <v>6.5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67.06</v>
      </c>
      <c r="C11" s="60"/>
    </row>
    <row r="12" spans="1:3" ht="12.75">
      <c r="A12" s="1" t="s">
        <v>11</v>
      </c>
      <c r="B12" s="11">
        <v>15.3</v>
      </c>
      <c r="C12" s="60"/>
    </row>
    <row r="13" spans="1:3" ht="12.75">
      <c r="A13" s="1" t="s">
        <v>13</v>
      </c>
      <c r="B13" s="11">
        <v>12.1</v>
      </c>
      <c r="C13" s="60"/>
    </row>
    <row r="14" spans="1:3" ht="12.75">
      <c r="A14" s="1" t="s">
        <v>14</v>
      </c>
      <c r="B14" s="11">
        <v>17.1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8</v>
      </c>
      <c r="C16" s="60"/>
    </row>
    <row r="17" spans="1:3" ht="12.75">
      <c r="A17" s="1" t="s">
        <v>17</v>
      </c>
      <c r="B17" s="12">
        <v>3.96</v>
      </c>
      <c r="C17" s="60"/>
    </row>
    <row r="18" spans="1:3" ht="12.75">
      <c r="A18" t="s">
        <v>2</v>
      </c>
      <c r="B18" s="2">
        <f>SUM(B7:B17)</f>
        <v>139.32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7.9</v>
      </c>
      <c r="C21" s="60"/>
    </row>
    <row r="22" spans="1:3" ht="12.75">
      <c r="A22" s="1" t="s">
        <v>19</v>
      </c>
      <c r="B22" s="7">
        <v>20.19</v>
      </c>
      <c r="C22" s="60"/>
    </row>
    <row r="23" spans="1:3" ht="12.75">
      <c r="A23" s="1" t="s">
        <v>20</v>
      </c>
      <c r="B23" s="7">
        <v>11.38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106.47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245.79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-29.590000000000003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2.964255319148936</v>
      </c>
      <c r="C32" s="60"/>
    </row>
    <row r="33" spans="1:3" ht="12.75">
      <c r="A33" t="s">
        <v>23</v>
      </c>
      <c r="B33" s="2">
        <f>B25/B2</f>
        <v>2.2653191489361704</v>
      </c>
      <c r="C33" s="60"/>
    </row>
    <row r="34" spans="1:3" ht="12.75">
      <c r="A34" t="s">
        <v>27</v>
      </c>
      <c r="B34" s="2">
        <f>B27/B2</f>
        <v>5.229574468085106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zoomScalePageLayoutView="0" workbookViewId="0" topLeftCell="A1">
      <selection activeCell="G26" sqref="G26"/>
    </sheetView>
  </sheetViews>
  <sheetFormatPr defaultColWidth="9.140625" defaultRowHeight="12.75"/>
  <cols>
    <col min="2" max="7" width="10.7109375" style="0" customWidth="1"/>
    <col min="9" max="12" width="8.421875" style="0" customWidth="1"/>
  </cols>
  <sheetData>
    <row r="1" spans="1:19" ht="12.75">
      <c r="A1" s="66"/>
      <c r="B1" s="67" t="s">
        <v>151</v>
      </c>
      <c r="C1" s="67" t="s">
        <v>116</v>
      </c>
      <c r="D1" s="67" t="s">
        <v>115</v>
      </c>
      <c r="E1" s="68" t="s">
        <v>73</v>
      </c>
      <c r="F1" s="67" t="s">
        <v>68</v>
      </c>
      <c r="G1" s="67" t="s">
        <v>68</v>
      </c>
      <c r="H1" s="69" t="s">
        <v>68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2.75">
      <c r="A2" s="70" t="s">
        <v>65</v>
      </c>
      <c r="B2" s="71" t="s">
        <v>152</v>
      </c>
      <c r="C2" s="71" t="s">
        <v>152</v>
      </c>
      <c r="D2" s="72" t="s">
        <v>116</v>
      </c>
      <c r="E2" s="73" t="s">
        <v>74</v>
      </c>
      <c r="F2" s="71" t="s">
        <v>66</v>
      </c>
      <c r="G2" s="71" t="s">
        <v>153</v>
      </c>
      <c r="H2" s="74" t="s">
        <v>67</v>
      </c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2.75">
      <c r="A3" s="41" t="s">
        <v>51</v>
      </c>
      <c r="B3" s="39">
        <f>HRSW!B4</f>
        <v>305.64</v>
      </c>
      <c r="C3" s="39">
        <f>HRSW!B18</f>
        <v>184.69</v>
      </c>
      <c r="D3" s="15">
        <f>B3-C3</f>
        <v>120.94999999999999</v>
      </c>
      <c r="E3" s="17">
        <v>500</v>
      </c>
      <c r="F3" s="18">
        <f aca="true" t="shared" si="0" ref="F3:F19">B3*E3</f>
        <v>152820</v>
      </c>
      <c r="G3" s="18">
        <f aca="true" t="shared" si="1" ref="G3:G19">E3*C3</f>
        <v>92345</v>
      </c>
      <c r="H3" s="28">
        <f>F3-G3</f>
        <v>60475</v>
      </c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2.75">
      <c r="A4" s="41" t="s">
        <v>52</v>
      </c>
      <c r="B4" s="39">
        <f>Durum!B4</f>
        <v>302</v>
      </c>
      <c r="C4" s="39">
        <f>Durum!B18</f>
        <v>181.64</v>
      </c>
      <c r="D4" s="15">
        <f aca="true" t="shared" si="2" ref="D4:D19">B4-C4</f>
        <v>120.36000000000001</v>
      </c>
      <c r="E4" s="17">
        <v>0</v>
      </c>
      <c r="F4" s="18">
        <f t="shared" si="0"/>
        <v>0</v>
      </c>
      <c r="G4" s="18">
        <f t="shared" si="1"/>
        <v>0</v>
      </c>
      <c r="H4" s="28">
        <f aca="true" t="shared" si="3" ref="H4:H19">F4-G4</f>
        <v>0</v>
      </c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ht="12.75">
      <c r="A5" s="41" t="s">
        <v>53</v>
      </c>
      <c r="B5" s="39">
        <f>Barley!B4</f>
        <v>221.49</v>
      </c>
      <c r="C5" s="39">
        <f>Barley!B18</f>
        <v>157.65</v>
      </c>
      <c r="D5" s="15">
        <f t="shared" si="2"/>
        <v>63.84</v>
      </c>
      <c r="E5" s="17">
        <v>0</v>
      </c>
      <c r="F5" s="18">
        <f t="shared" si="0"/>
        <v>0</v>
      </c>
      <c r="G5" s="18">
        <f t="shared" si="1"/>
        <v>0</v>
      </c>
      <c r="H5" s="28">
        <f t="shared" si="3"/>
        <v>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2.75">
      <c r="A6" s="41" t="s">
        <v>26</v>
      </c>
      <c r="B6" s="39">
        <f>Corn!B4</f>
        <v>422.4</v>
      </c>
      <c r="C6" s="39">
        <f>Corn!B18</f>
        <v>301.44</v>
      </c>
      <c r="D6" s="15">
        <f t="shared" si="2"/>
        <v>120.95999999999998</v>
      </c>
      <c r="E6" s="17">
        <v>600</v>
      </c>
      <c r="F6" s="18">
        <f t="shared" si="0"/>
        <v>253440</v>
      </c>
      <c r="G6" s="18">
        <f t="shared" si="1"/>
        <v>180864</v>
      </c>
      <c r="H6" s="28">
        <f t="shared" si="3"/>
        <v>72576</v>
      </c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2.75">
      <c r="A7" s="41" t="s">
        <v>25</v>
      </c>
      <c r="B7" s="39">
        <f>Soyb!B4</f>
        <v>267.3</v>
      </c>
      <c r="C7" s="39">
        <f>Soyb!B18</f>
        <v>150.62</v>
      </c>
      <c r="D7" s="15">
        <f t="shared" si="2"/>
        <v>116.68</v>
      </c>
      <c r="E7" s="17">
        <v>1100</v>
      </c>
      <c r="F7" s="18">
        <f t="shared" si="0"/>
        <v>294030</v>
      </c>
      <c r="G7" s="18">
        <f t="shared" si="1"/>
        <v>165682</v>
      </c>
      <c r="H7" s="28">
        <f t="shared" si="3"/>
        <v>128348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ht="12.75">
      <c r="A8" s="41" t="s">
        <v>80</v>
      </c>
      <c r="B8" s="39">
        <f>Drybean!B4</f>
        <v>357</v>
      </c>
      <c r="C8" s="39">
        <f>Drybean!B18</f>
        <v>237.07000000000002</v>
      </c>
      <c r="D8" s="15">
        <f t="shared" si="2"/>
        <v>119.92999999999998</v>
      </c>
      <c r="E8" s="17">
        <v>0</v>
      </c>
      <c r="F8" s="18">
        <f t="shared" si="0"/>
        <v>0</v>
      </c>
      <c r="G8" s="18">
        <f t="shared" si="1"/>
        <v>0</v>
      </c>
      <c r="H8" s="28">
        <f t="shared" si="3"/>
        <v>0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12.75">
      <c r="A9" s="41" t="s">
        <v>54</v>
      </c>
      <c r="B9" s="39">
        <f>Oil_SF!B4</f>
        <v>283.90000000000003</v>
      </c>
      <c r="C9" s="39">
        <f>Oil_SF!B18</f>
        <v>175.2</v>
      </c>
      <c r="D9" s="15">
        <f t="shared" si="2"/>
        <v>108.70000000000005</v>
      </c>
      <c r="E9" s="17">
        <v>0</v>
      </c>
      <c r="F9" s="18">
        <f t="shared" si="0"/>
        <v>0</v>
      </c>
      <c r="G9" s="18">
        <f t="shared" si="1"/>
        <v>0</v>
      </c>
      <c r="H9" s="28">
        <f t="shared" si="3"/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2.75">
      <c r="A10" s="41" t="s">
        <v>55</v>
      </c>
      <c r="B10" s="39">
        <f>Conf_SF!B4</f>
        <v>310.5</v>
      </c>
      <c r="C10" s="39">
        <f>Conf_SF!B18</f>
        <v>199.81</v>
      </c>
      <c r="D10" s="15">
        <f t="shared" si="2"/>
        <v>110.69</v>
      </c>
      <c r="E10" s="17">
        <v>0</v>
      </c>
      <c r="F10" s="18">
        <f t="shared" si="0"/>
        <v>0</v>
      </c>
      <c r="G10" s="18">
        <f t="shared" si="1"/>
        <v>0</v>
      </c>
      <c r="H10" s="28">
        <f t="shared" si="3"/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2.75">
      <c r="A11" s="41" t="s">
        <v>56</v>
      </c>
      <c r="B11" s="39">
        <f>Canola!B4</f>
        <v>259.21</v>
      </c>
      <c r="C11" s="39">
        <f>Canola!B18</f>
        <v>199.27</v>
      </c>
      <c r="D11" s="15">
        <f t="shared" si="2"/>
        <v>59.93999999999997</v>
      </c>
      <c r="E11" s="17">
        <v>0</v>
      </c>
      <c r="F11" s="18">
        <f t="shared" si="0"/>
        <v>0</v>
      </c>
      <c r="G11" s="18">
        <f t="shared" si="1"/>
        <v>0</v>
      </c>
      <c r="H11" s="28">
        <f t="shared" si="3"/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2.75">
      <c r="A12" s="41" t="s">
        <v>57</v>
      </c>
      <c r="B12" s="39">
        <f>Flax!B4</f>
        <v>182.58999999999997</v>
      </c>
      <c r="C12" s="39">
        <f>Flax!B18</f>
        <v>113.77000000000001</v>
      </c>
      <c r="D12" s="15">
        <f t="shared" si="2"/>
        <v>68.81999999999996</v>
      </c>
      <c r="E12" s="17">
        <v>0</v>
      </c>
      <c r="F12" s="18">
        <f t="shared" si="0"/>
        <v>0</v>
      </c>
      <c r="G12" s="18">
        <f t="shared" si="1"/>
        <v>0</v>
      </c>
      <c r="H12" s="28">
        <f t="shared" si="3"/>
        <v>0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2.75">
      <c r="A13" s="41" t="s">
        <v>60</v>
      </c>
      <c r="B13" s="39">
        <f>Peas!B4</f>
        <v>210</v>
      </c>
      <c r="C13" s="39">
        <f>Peas!B18</f>
        <v>141.07999999999998</v>
      </c>
      <c r="D13" s="15">
        <f t="shared" si="2"/>
        <v>68.92000000000002</v>
      </c>
      <c r="E13" s="17">
        <v>0</v>
      </c>
      <c r="F13" s="18">
        <f t="shared" si="0"/>
        <v>0</v>
      </c>
      <c r="G13" s="18">
        <f t="shared" si="1"/>
        <v>0</v>
      </c>
      <c r="H13" s="28">
        <f t="shared" si="3"/>
        <v>0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75">
      <c r="A14" s="41" t="s">
        <v>61</v>
      </c>
      <c r="B14" s="39">
        <f>Oats!B4</f>
        <v>168.48000000000002</v>
      </c>
      <c r="C14" s="39">
        <f>Oats!B18</f>
        <v>128.78</v>
      </c>
      <c r="D14" s="15">
        <f t="shared" si="2"/>
        <v>39.70000000000002</v>
      </c>
      <c r="E14" s="17">
        <v>0</v>
      </c>
      <c r="F14" s="18">
        <f t="shared" si="0"/>
        <v>0</v>
      </c>
      <c r="G14" s="18">
        <f t="shared" si="1"/>
        <v>0</v>
      </c>
      <c r="H14" s="28">
        <f t="shared" si="3"/>
        <v>0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2.75">
      <c r="A15" s="41" t="s">
        <v>58</v>
      </c>
      <c r="B15" s="39">
        <f>Mustard!B4</f>
        <v>272</v>
      </c>
      <c r="C15" s="39">
        <f>Mustard!B18</f>
        <v>109.13</v>
      </c>
      <c r="D15" s="15">
        <f t="shared" si="2"/>
        <v>162.87</v>
      </c>
      <c r="E15" s="17">
        <v>0</v>
      </c>
      <c r="F15" s="18">
        <f t="shared" si="0"/>
        <v>0</v>
      </c>
      <c r="G15" s="18">
        <f t="shared" si="1"/>
        <v>0</v>
      </c>
      <c r="H15" s="28">
        <f t="shared" si="3"/>
        <v>0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>
      <c r="A16" s="41" t="s">
        <v>59</v>
      </c>
      <c r="B16" s="39">
        <f>Buckwht!B4</f>
        <v>174.79999999999998</v>
      </c>
      <c r="C16" s="39">
        <f>Buckwht!B18</f>
        <v>96.89999999999999</v>
      </c>
      <c r="D16" s="15">
        <f t="shared" si="2"/>
        <v>77.89999999999999</v>
      </c>
      <c r="E16" s="17">
        <v>0</v>
      </c>
      <c r="F16" s="18">
        <f t="shared" si="0"/>
        <v>0</v>
      </c>
      <c r="G16" s="18">
        <f t="shared" si="1"/>
        <v>0</v>
      </c>
      <c r="H16" s="28">
        <f t="shared" si="3"/>
        <v>0</v>
      </c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>
      <c r="A17" s="41" t="s">
        <v>62</v>
      </c>
      <c r="B17" s="39">
        <f>Millet!B4</f>
        <v>119.00000000000001</v>
      </c>
      <c r="C17" s="39">
        <f>Millet!B18</f>
        <v>77.35000000000001</v>
      </c>
      <c r="D17" s="15">
        <f t="shared" si="2"/>
        <v>41.650000000000006</v>
      </c>
      <c r="E17" s="17">
        <v>0</v>
      </c>
      <c r="F17" s="18">
        <f t="shared" si="0"/>
        <v>0</v>
      </c>
      <c r="G17" s="18">
        <f t="shared" si="1"/>
        <v>0</v>
      </c>
      <c r="H17" s="28">
        <f t="shared" si="3"/>
        <v>0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>
      <c r="A18" s="41" t="s">
        <v>63</v>
      </c>
      <c r="B18" s="39">
        <f>'Wint.Wht'!B4</f>
        <v>257.04999999999995</v>
      </c>
      <c r="C18" s="39">
        <f>'Wint.Wht'!B18</f>
        <v>171.99999999999997</v>
      </c>
      <c r="D18" s="15">
        <f t="shared" si="2"/>
        <v>85.04999999999998</v>
      </c>
      <c r="E18" s="17">
        <v>0</v>
      </c>
      <c r="F18" s="18">
        <f t="shared" si="0"/>
        <v>0</v>
      </c>
      <c r="G18" s="18">
        <f t="shared" si="1"/>
        <v>0</v>
      </c>
      <c r="H18" s="28">
        <f t="shared" si="3"/>
        <v>0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2.75">
      <c r="A19" s="41" t="s">
        <v>64</v>
      </c>
      <c r="B19" s="39">
        <f>Rye!B4</f>
        <v>216.2</v>
      </c>
      <c r="C19" s="39">
        <f>Rye!B18</f>
        <v>139.32</v>
      </c>
      <c r="D19" s="15">
        <f t="shared" si="2"/>
        <v>76.88</v>
      </c>
      <c r="E19" s="17">
        <v>0</v>
      </c>
      <c r="F19" s="18">
        <f t="shared" si="0"/>
        <v>0</v>
      </c>
      <c r="G19" s="18">
        <f t="shared" si="1"/>
        <v>0</v>
      </c>
      <c r="H19" s="28">
        <f t="shared" si="3"/>
        <v>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2.75">
      <c r="A20" s="31" t="s">
        <v>77</v>
      </c>
      <c r="B20" s="14"/>
      <c r="C20" s="14"/>
      <c r="D20" s="14"/>
      <c r="E20" s="19">
        <f>SUM(E3:E19)</f>
        <v>2200</v>
      </c>
      <c r="F20" s="19">
        <f>SUM(F3:F19)</f>
        <v>700290</v>
      </c>
      <c r="G20" s="19">
        <f>SUM(G3:G19)</f>
        <v>438891</v>
      </c>
      <c r="H20" s="32">
        <f>SUM(H3:H19)</f>
        <v>261399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2.75">
      <c r="A21" s="4"/>
      <c r="B21" s="4"/>
      <c r="C21" s="4"/>
      <c r="D21" s="4"/>
      <c r="E21" s="15"/>
      <c r="F21" s="15"/>
      <c r="G21" s="1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2.75">
      <c r="A22" s="3"/>
      <c r="B22" s="3"/>
      <c r="C22" s="78" t="s">
        <v>50</v>
      </c>
      <c r="D22" s="78"/>
      <c r="E22" s="78"/>
      <c r="F22" s="3"/>
      <c r="G22" s="3"/>
      <c r="H22" s="3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2.75">
      <c r="A23" s="42" t="s">
        <v>75</v>
      </c>
      <c r="B23" s="43"/>
      <c r="C23" s="43"/>
      <c r="D23" s="44"/>
      <c r="E23" s="43" t="s">
        <v>76</v>
      </c>
      <c r="F23" s="43"/>
      <c r="G23" s="43"/>
      <c r="H23" s="4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2.75">
      <c r="A24" s="41" t="s">
        <v>28</v>
      </c>
      <c r="B24" s="4"/>
      <c r="C24" s="18">
        <f>F20</f>
        <v>700290</v>
      </c>
      <c r="D24" s="4"/>
      <c r="E24" s="4" t="s">
        <v>70</v>
      </c>
      <c r="F24" s="4"/>
      <c r="G24" s="46">
        <f>G20</f>
        <v>438891</v>
      </c>
      <c r="H24" s="47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2.75">
      <c r="A25" s="79" t="s">
        <v>148</v>
      </c>
      <c r="B25" s="80"/>
      <c r="C25" s="52">
        <v>0</v>
      </c>
      <c r="D25" s="53" t="s">
        <v>72</v>
      </c>
      <c r="E25" s="81" t="s">
        <v>118</v>
      </c>
      <c r="F25" s="81"/>
      <c r="G25" s="52">
        <v>50400</v>
      </c>
      <c r="H25" s="54" t="s">
        <v>72</v>
      </c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2.75">
      <c r="A26" s="82"/>
      <c r="B26" s="77"/>
      <c r="C26" s="52">
        <v>0</v>
      </c>
      <c r="D26" s="4"/>
      <c r="E26" s="81" t="s">
        <v>69</v>
      </c>
      <c r="F26" s="81"/>
      <c r="G26" s="52">
        <v>147400</v>
      </c>
      <c r="H26" s="49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2.75">
      <c r="A27" s="82"/>
      <c r="B27" s="77"/>
      <c r="C27" s="52">
        <v>0</v>
      </c>
      <c r="D27" s="4"/>
      <c r="E27" s="81" t="s">
        <v>119</v>
      </c>
      <c r="F27" s="81"/>
      <c r="G27" s="52">
        <v>0</v>
      </c>
      <c r="H27" s="49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2.75">
      <c r="A28" s="82"/>
      <c r="B28" s="77"/>
      <c r="C28" s="52">
        <v>0</v>
      </c>
      <c r="D28" s="4"/>
      <c r="E28" s="81" t="s">
        <v>71</v>
      </c>
      <c r="F28" s="81"/>
      <c r="G28" s="52">
        <v>0</v>
      </c>
      <c r="H28" s="49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2.75">
      <c r="A29" s="82"/>
      <c r="B29" s="77"/>
      <c r="C29" s="52">
        <v>0</v>
      </c>
      <c r="D29" s="4"/>
      <c r="E29" s="77" t="s">
        <v>147</v>
      </c>
      <c r="F29" s="77"/>
      <c r="G29" s="52">
        <v>0</v>
      </c>
      <c r="H29" s="49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2.75">
      <c r="A30" s="82"/>
      <c r="B30" s="77"/>
      <c r="C30" s="52">
        <v>0</v>
      </c>
      <c r="D30" s="4"/>
      <c r="E30" s="77"/>
      <c r="F30" s="77"/>
      <c r="G30" s="52">
        <v>0</v>
      </c>
      <c r="H30" s="49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2.75">
      <c r="A31" s="82" t="s">
        <v>79</v>
      </c>
      <c r="B31" s="77"/>
      <c r="C31" s="56">
        <v>0</v>
      </c>
      <c r="D31" s="48"/>
      <c r="E31" s="77" t="s">
        <v>78</v>
      </c>
      <c r="F31" s="77"/>
      <c r="G31" s="56">
        <v>14300</v>
      </c>
      <c r="H31" s="49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2.75">
      <c r="A32" s="41" t="s">
        <v>68</v>
      </c>
      <c r="B32" s="4"/>
      <c r="C32" s="18">
        <f>SUM(C24:C31)</f>
        <v>700290</v>
      </c>
      <c r="D32" s="4"/>
      <c r="E32" s="4" t="s">
        <v>68</v>
      </c>
      <c r="F32" s="4"/>
      <c r="G32" s="26">
        <f>SUM(G24:G31)</f>
        <v>650991</v>
      </c>
      <c r="H32" s="47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2.75">
      <c r="A33" s="50" t="s">
        <v>117</v>
      </c>
      <c r="B33" s="3"/>
      <c r="C33" s="3"/>
      <c r="D33" s="3"/>
      <c r="E33" s="3"/>
      <c r="F33" s="3"/>
      <c r="G33" s="57">
        <f>C32-G32</f>
        <v>49299</v>
      </c>
      <c r="H33" s="51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7:19" ht="12.75">
      <c r="G34" s="6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2.75">
      <c r="A35" s="16" t="s">
        <v>131</v>
      </c>
      <c r="B35" s="83"/>
      <c r="C35" s="83"/>
      <c r="D35" s="83"/>
      <c r="E35" s="83"/>
      <c r="F35" s="58" t="s">
        <v>123</v>
      </c>
      <c r="G35" s="84"/>
      <c r="H35" s="8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3:19" ht="12.75">
      <c r="C36" s="59"/>
      <c r="D36" s="59"/>
      <c r="E36" s="59"/>
      <c r="F36" s="59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2" ht="12.75">
      <c r="A37" t="s">
        <v>30</v>
      </c>
      <c r="B37" s="85" t="s">
        <v>124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8" spans="2:12" ht="12.75"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</row>
    <row r="40" ht="12.75">
      <c r="A40" t="s">
        <v>120</v>
      </c>
    </row>
    <row r="41" spans="1:12" ht="12.75">
      <c r="A41" s="23" t="s">
        <v>81</v>
      </c>
      <c r="B41" s="24" t="s">
        <v>82</v>
      </c>
      <c r="C41" s="24" t="s">
        <v>83</v>
      </c>
      <c r="D41" s="24" t="s">
        <v>84</v>
      </c>
      <c r="E41" s="24" t="s">
        <v>85</v>
      </c>
      <c r="F41" s="24" t="s">
        <v>86</v>
      </c>
      <c r="G41" s="24" t="s">
        <v>87</v>
      </c>
      <c r="H41" s="24" t="s">
        <v>88</v>
      </c>
      <c r="I41" s="24" t="s">
        <v>89</v>
      </c>
      <c r="J41" s="24" t="s">
        <v>90</v>
      </c>
      <c r="K41" s="24" t="s">
        <v>91</v>
      </c>
      <c r="L41" s="25" t="s">
        <v>92</v>
      </c>
    </row>
    <row r="42" spans="1:12" ht="12.75">
      <c r="A42" s="41" t="s">
        <v>51</v>
      </c>
      <c r="B42" s="26">
        <f>$E3*HRSW!$B7</f>
        <v>8970</v>
      </c>
      <c r="C42" s="26">
        <f>$E3*HRSW!$B8</f>
        <v>11250</v>
      </c>
      <c r="D42" s="26">
        <f>$E3*HRSW!$B9</f>
        <v>8500</v>
      </c>
      <c r="E42" s="26">
        <f>$E3*HRSW!$B10</f>
        <v>0</v>
      </c>
      <c r="F42" s="26">
        <f>$E3*HRSW!$B11</f>
        <v>39520</v>
      </c>
      <c r="G42" s="26">
        <f>$E3*HRSW!$B12</f>
        <v>3550</v>
      </c>
      <c r="H42" s="26">
        <f>$E3*HRSW!$B13</f>
        <v>7225</v>
      </c>
      <c r="I42" s="26">
        <f>$E3*HRSW!$B14</f>
        <v>9955</v>
      </c>
      <c r="J42" s="26">
        <f>$E3*HRSW!$B15</f>
        <v>0</v>
      </c>
      <c r="K42" s="26">
        <f>$E3*HRSW!$B16</f>
        <v>750</v>
      </c>
      <c r="L42" s="27">
        <f>$E3*HRSW!$B17</f>
        <v>2625</v>
      </c>
    </row>
    <row r="43" spans="1:12" ht="12.75">
      <c r="A43" s="41" t="s">
        <v>52</v>
      </c>
      <c r="B43" s="18">
        <f>$E4*Durum!$B7</f>
        <v>0</v>
      </c>
      <c r="C43" s="18">
        <f>$E4*Durum!$B8</f>
        <v>0</v>
      </c>
      <c r="D43" s="18">
        <f>$E4*Durum!$B9</f>
        <v>0</v>
      </c>
      <c r="E43" s="18">
        <f>$E4*Durum!$B10</f>
        <v>0</v>
      </c>
      <c r="F43" s="18">
        <f>$E4*Durum!$B11</f>
        <v>0</v>
      </c>
      <c r="G43" s="18">
        <f>$E4*Durum!$B12</f>
        <v>0</v>
      </c>
      <c r="H43" s="18">
        <f>$E4*Durum!$B13</f>
        <v>0</v>
      </c>
      <c r="I43" s="18">
        <f>$E4*Durum!$B14</f>
        <v>0</v>
      </c>
      <c r="J43" s="18">
        <f>$E4*Durum!$B15</f>
        <v>0</v>
      </c>
      <c r="K43" s="18">
        <f>$E4*Durum!$B16</f>
        <v>0</v>
      </c>
      <c r="L43" s="28">
        <f>$E4*Durum!$B17</f>
        <v>0</v>
      </c>
    </row>
    <row r="44" spans="1:12" ht="12.75">
      <c r="A44" s="41" t="s">
        <v>53</v>
      </c>
      <c r="B44" s="18">
        <f>$E5*Barley!$B7</f>
        <v>0</v>
      </c>
      <c r="C44" s="18">
        <f>$E5*Barley!$B8</f>
        <v>0</v>
      </c>
      <c r="D44" s="18">
        <f>$E5*Barley!$B9</f>
        <v>0</v>
      </c>
      <c r="E44" s="18">
        <f>$E5*Barley!$B10</f>
        <v>0</v>
      </c>
      <c r="F44" s="18">
        <f>$E5*Barley!$B11</f>
        <v>0</v>
      </c>
      <c r="G44" s="18">
        <f>$E5*Barley!$B12</f>
        <v>0</v>
      </c>
      <c r="H44" s="18">
        <f>$E5*Barley!$B13</f>
        <v>0</v>
      </c>
      <c r="I44" s="18">
        <f>$E5*Barley!$B14</f>
        <v>0</v>
      </c>
      <c r="J44" s="18">
        <f>$E5*Barley!$B15</f>
        <v>0</v>
      </c>
      <c r="K44" s="18">
        <f>$E5*Barley!$B16</f>
        <v>0</v>
      </c>
      <c r="L44" s="28">
        <f>$E5*Barley!$B17</f>
        <v>0</v>
      </c>
    </row>
    <row r="45" spans="1:12" ht="12.75">
      <c r="A45" s="41" t="s">
        <v>26</v>
      </c>
      <c r="B45" s="18">
        <f>$E6*Corn!$B7</f>
        <v>50466</v>
      </c>
      <c r="C45" s="18">
        <f>$E6*Corn!$B8</f>
        <v>15600</v>
      </c>
      <c r="D45" s="18">
        <f>$E6*Corn!$B9</f>
        <v>0</v>
      </c>
      <c r="E45" s="18">
        <f>$E6*Corn!$B10</f>
        <v>0</v>
      </c>
      <c r="F45" s="18">
        <f>$E6*Corn!$B11</f>
        <v>59154</v>
      </c>
      <c r="G45" s="18">
        <f>$E6*Corn!$B12</f>
        <v>6840</v>
      </c>
      <c r="H45" s="18">
        <f>$E6*Corn!$B13</f>
        <v>12947.999999999998</v>
      </c>
      <c r="I45" s="18">
        <f>$E6*Corn!$B14</f>
        <v>15990</v>
      </c>
      <c r="J45" s="18">
        <f>$E6*Corn!$B15</f>
        <v>13824</v>
      </c>
      <c r="K45" s="18">
        <f>$E6*Corn!$B16</f>
        <v>900</v>
      </c>
      <c r="L45" s="28">
        <f>$E6*Corn!$B17</f>
        <v>5142</v>
      </c>
    </row>
    <row r="46" spans="1:12" ht="12.75">
      <c r="A46" s="41" t="s">
        <v>25</v>
      </c>
      <c r="B46" s="18">
        <f>$E7*Soyb!$B7</f>
        <v>70510</v>
      </c>
      <c r="C46" s="18">
        <f>$E7*Soyb!$B8</f>
        <v>30800</v>
      </c>
      <c r="D46" s="18">
        <f>$E7*Soyb!$B9</f>
        <v>0</v>
      </c>
      <c r="E46" s="18">
        <f>$E7*Soyb!$B10</f>
        <v>4400</v>
      </c>
      <c r="F46" s="18">
        <f>$E7*Soyb!$B11</f>
        <v>9130</v>
      </c>
      <c r="G46" s="18">
        <f>$E7*Soyb!$B12</f>
        <v>6490</v>
      </c>
      <c r="H46" s="18">
        <f>$E7*Soyb!$B13</f>
        <v>13486</v>
      </c>
      <c r="I46" s="18">
        <f>$E7*Soyb!$B14</f>
        <v>20658</v>
      </c>
      <c r="J46" s="18">
        <f>$E7*Soyb!$B15</f>
        <v>0</v>
      </c>
      <c r="K46" s="18">
        <f>$E7*Soyb!$B16</f>
        <v>5500</v>
      </c>
      <c r="L46" s="28">
        <f>$E7*Soyb!$B17</f>
        <v>4708</v>
      </c>
    </row>
    <row r="47" spans="1:12" ht="12.75">
      <c r="A47" s="41" t="s">
        <v>80</v>
      </c>
      <c r="B47" s="18">
        <f>$E8*Drybean!$B7</f>
        <v>0</v>
      </c>
      <c r="C47" s="18">
        <f>$E8*Drybean!$B8</f>
        <v>0</v>
      </c>
      <c r="D47" s="18">
        <f>$E8*Drybean!$B9</f>
        <v>0</v>
      </c>
      <c r="E47" s="18">
        <f>$E8*Drybean!$B10</f>
        <v>0</v>
      </c>
      <c r="F47" s="18">
        <f>$E8*Drybean!$B11</f>
        <v>0</v>
      </c>
      <c r="G47" s="18">
        <f>$E8*Drybean!$B12</f>
        <v>0</v>
      </c>
      <c r="H47" s="18">
        <f>$E8*Drybean!$B13</f>
        <v>0</v>
      </c>
      <c r="I47" s="18">
        <f>$E8*Drybean!$B14</f>
        <v>0</v>
      </c>
      <c r="J47" s="18">
        <f>$E8*Drybean!$B15</f>
        <v>0</v>
      </c>
      <c r="K47" s="18">
        <f>$E8*Drybean!$B16</f>
        <v>0</v>
      </c>
      <c r="L47" s="28">
        <f>$E8*Drybean!$B17</f>
        <v>0</v>
      </c>
    </row>
    <row r="48" spans="1:12" ht="12.75">
      <c r="A48" s="41" t="s">
        <v>54</v>
      </c>
      <c r="B48" s="18">
        <f>$E9*Oil_SF!$B7</f>
        <v>0</v>
      </c>
      <c r="C48" s="18">
        <f>$E9*Oil_SF!$B8</f>
        <v>0</v>
      </c>
      <c r="D48" s="18">
        <f>$E9*Oil_SF!$B9</f>
        <v>0</v>
      </c>
      <c r="E48" s="18">
        <f>$E9*Oil_SF!$B10</f>
        <v>0</v>
      </c>
      <c r="F48" s="18">
        <f>$E9*Oil_SF!$B11</f>
        <v>0</v>
      </c>
      <c r="G48" s="18">
        <f>$E9*Oil_SF!$B12</f>
        <v>0</v>
      </c>
      <c r="H48" s="18">
        <f>$E9*Oil_SF!$B13</f>
        <v>0</v>
      </c>
      <c r="I48" s="18">
        <f>$E9*Oil_SF!$B14</f>
        <v>0</v>
      </c>
      <c r="J48" s="18">
        <f>$E9*Oil_SF!$B15</f>
        <v>0</v>
      </c>
      <c r="K48" s="18">
        <f>$E9*Oil_SF!$B16</f>
        <v>0</v>
      </c>
      <c r="L48" s="28">
        <f>$E9*Oil_SF!$B17</f>
        <v>0</v>
      </c>
    </row>
    <row r="49" spans="1:12" ht="12.75">
      <c r="A49" s="41" t="s">
        <v>55</v>
      </c>
      <c r="B49" s="18">
        <f>$E10*Conf_SF!$B7</f>
        <v>0</v>
      </c>
      <c r="C49" s="18">
        <f>$E10*Conf_SF!$B8</f>
        <v>0</v>
      </c>
      <c r="D49" s="18">
        <f>$E10*Conf_SF!$B9</f>
        <v>0</v>
      </c>
      <c r="E49" s="18">
        <f>$E10*Conf_SF!$B10</f>
        <v>0</v>
      </c>
      <c r="F49" s="18">
        <f>$E10*Conf_SF!$B11</f>
        <v>0</v>
      </c>
      <c r="G49" s="18">
        <f>$E10*Conf_SF!$B12</f>
        <v>0</v>
      </c>
      <c r="H49" s="18">
        <f>$E10*Conf_SF!$B13</f>
        <v>0</v>
      </c>
      <c r="I49" s="18">
        <f>$E10*Conf_SF!$B14</f>
        <v>0</v>
      </c>
      <c r="J49" s="18">
        <f>$E10*Conf_SF!$B15</f>
        <v>0</v>
      </c>
      <c r="K49" s="18">
        <f>$E10*Conf_SF!$B16</f>
        <v>0</v>
      </c>
      <c r="L49" s="28">
        <f>$E10*Conf_SF!$B17</f>
        <v>0</v>
      </c>
    </row>
    <row r="50" spans="1:12" ht="12.75">
      <c r="A50" s="41" t="s">
        <v>56</v>
      </c>
      <c r="B50" s="18">
        <f>$E11*Canola!$B7</f>
        <v>0</v>
      </c>
      <c r="C50" s="18">
        <f>$E11*Canola!$B8</f>
        <v>0</v>
      </c>
      <c r="D50" s="18">
        <f>$E11*Canola!$B9</f>
        <v>0</v>
      </c>
      <c r="E50" s="18">
        <f>$E11*Canola!$B10</f>
        <v>0</v>
      </c>
      <c r="F50" s="18">
        <f>$E11*Canola!$B11</f>
        <v>0</v>
      </c>
      <c r="G50" s="18">
        <f>$E11*Canola!$B12</f>
        <v>0</v>
      </c>
      <c r="H50" s="18">
        <f>$E11*Canola!$B13</f>
        <v>0</v>
      </c>
      <c r="I50" s="18">
        <f>$E11*Canola!$B14</f>
        <v>0</v>
      </c>
      <c r="J50" s="18">
        <f>$E11*Canola!$B15</f>
        <v>0</v>
      </c>
      <c r="K50" s="18">
        <f>$E11*Canola!$B16</f>
        <v>0</v>
      </c>
      <c r="L50" s="28">
        <f>$E11*Canola!$B17</f>
        <v>0</v>
      </c>
    </row>
    <row r="51" spans="1:12" ht="12.75">
      <c r="A51" s="41" t="s">
        <v>57</v>
      </c>
      <c r="B51" s="18">
        <f>$E12*Flax!$B7</f>
        <v>0</v>
      </c>
      <c r="C51" s="18">
        <f>$E12*Flax!$B8</f>
        <v>0</v>
      </c>
      <c r="D51" s="18">
        <f>$E12*Flax!$B9</f>
        <v>0</v>
      </c>
      <c r="E51" s="18">
        <f>$E12*Flax!$B10</f>
        <v>0</v>
      </c>
      <c r="F51" s="18">
        <f>$E12*Flax!$B11</f>
        <v>0</v>
      </c>
      <c r="G51" s="18">
        <f>$E12*Flax!$B12</f>
        <v>0</v>
      </c>
      <c r="H51" s="18">
        <f>$E12*Flax!$B13</f>
        <v>0</v>
      </c>
      <c r="I51" s="18">
        <f>$E12*Flax!$B14</f>
        <v>0</v>
      </c>
      <c r="J51" s="18">
        <f>$E12*Flax!$B15</f>
        <v>0</v>
      </c>
      <c r="K51" s="18">
        <f>$E12*Flax!$B16</f>
        <v>0</v>
      </c>
      <c r="L51" s="28">
        <f>$E12*Flax!$B17</f>
        <v>0</v>
      </c>
    </row>
    <row r="52" spans="1:12" ht="12.75">
      <c r="A52" s="41" t="s">
        <v>60</v>
      </c>
      <c r="B52" s="18">
        <f>$E13*Peas!$B7</f>
        <v>0</v>
      </c>
      <c r="C52" s="18">
        <f>$E13*Peas!$B8</f>
        <v>0</v>
      </c>
      <c r="D52" s="18">
        <f>$E13*Peas!$B9</f>
        <v>0</v>
      </c>
      <c r="E52" s="18">
        <f>$E13*Peas!$B10</f>
        <v>0</v>
      </c>
      <c r="F52" s="18">
        <f>$E13*Peas!$B11</f>
        <v>0</v>
      </c>
      <c r="G52" s="18">
        <f>$E13*Peas!$B12</f>
        <v>0</v>
      </c>
      <c r="H52" s="18">
        <f>$E13*Peas!$B13</f>
        <v>0</v>
      </c>
      <c r="I52" s="18">
        <f>$E13*Peas!$B14</f>
        <v>0</v>
      </c>
      <c r="J52" s="18">
        <f>$E13*Peas!$B15</f>
        <v>0</v>
      </c>
      <c r="K52" s="18">
        <f>$E13*Peas!$B16</f>
        <v>0</v>
      </c>
      <c r="L52" s="28">
        <f>$E13*Peas!$B17</f>
        <v>0</v>
      </c>
    </row>
    <row r="53" spans="1:12" ht="12.75">
      <c r="A53" s="41" t="s">
        <v>61</v>
      </c>
      <c r="B53" s="29">
        <f>$E14*Oats!$B7</f>
        <v>0</v>
      </c>
      <c r="C53" s="18">
        <f>$E14*Oats!$B8</f>
        <v>0</v>
      </c>
      <c r="D53" s="18">
        <f>$E14*Oats!$B9</f>
        <v>0</v>
      </c>
      <c r="E53" s="18">
        <f>$E14*Oats!$B10</f>
        <v>0</v>
      </c>
      <c r="F53" s="18">
        <f>$E14*Oats!$B11</f>
        <v>0</v>
      </c>
      <c r="G53" s="18">
        <f>$E14*Oats!$B12</f>
        <v>0</v>
      </c>
      <c r="H53" s="18">
        <f>$E14*Oats!$B13</f>
        <v>0</v>
      </c>
      <c r="I53" s="18">
        <f>$E14*Oats!$B14</f>
        <v>0</v>
      </c>
      <c r="J53" s="18">
        <f>$E14*Oats!$B15</f>
        <v>0</v>
      </c>
      <c r="K53" s="18">
        <f>$E14*Oats!$B16</f>
        <v>0</v>
      </c>
      <c r="L53" s="28">
        <f>$E14*Oats!$B17</f>
        <v>0</v>
      </c>
    </row>
    <row r="54" spans="1:12" ht="12.75">
      <c r="A54" s="41" t="s">
        <v>58</v>
      </c>
      <c r="B54" s="29">
        <f>$E15*Mustard!$B7</f>
        <v>0</v>
      </c>
      <c r="C54" s="29">
        <f>$E15*Mustard!$B8</f>
        <v>0</v>
      </c>
      <c r="D54" s="29">
        <f>$E15*Mustard!$B9</f>
        <v>0</v>
      </c>
      <c r="E54" s="29">
        <f>$E15*Mustard!$B10</f>
        <v>0</v>
      </c>
      <c r="F54" s="29">
        <f>$E15*Mustard!$B11</f>
        <v>0</v>
      </c>
      <c r="G54" s="29">
        <f>$E15*Mustard!$B12</f>
        <v>0</v>
      </c>
      <c r="H54" s="29">
        <f>$E15*Mustard!$B13</f>
        <v>0</v>
      </c>
      <c r="I54" s="29">
        <f>$E15*Mustard!$B14</f>
        <v>0</v>
      </c>
      <c r="J54" s="29">
        <f>$E15*Mustard!$B15</f>
        <v>0</v>
      </c>
      <c r="K54" s="29">
        <f>$E15*Mustard!$B16</f>
        <v>0</v>
      </c>
      <c r="L54" s="30">
        <f>$E15*Mustard!$B17</f>
        <v>0</v>
      </c>
    </row>
    <row r="55" spans="1:12" ht="12.75">
      <c r="A55" s="41" t="s">
        <v>59</v>
      </c>
      <c r="B55" s="29">
        <f>$E16*Buckwht!$B7</f>
        <v>0</v>
      </c>
      <c r="C55" s="29">
        <f>$E16*Buckwht!$B8</f>
        <v>0</v>
      </c>
      <c r="D55" s="29">
        <f>$E16*Buckwht!$B9</f>
        <v>0</v>
      </c>
      <c r="E55" s="29">
        <f>$E16*Buckwht!$B10</f>
        <v>0</v>
      </c>
      <c r="F55" s="29">
        <f>$E16*Buckwht!$B11</f>
        <v>0</v>
      </c>
      <c r="G55" s="29">
        <f>$E16*Buckwht!$B12</f>
        <v>0</v>
      </c>
      <c r="H55" s="29">
        <f>$E16*Buckwht!$B13</f>
        <v>0</v>
      </c>
      <c r="I55" s="29">
        <f>$E16*Buckwht!$B14</f>
        <v>0</v>
      </c>
      <c r="J55" s="29">
        <f>$E16*Buckwht!$B15</f>
        <v>0</v>
      </c>
      <c r="K55" s="29">
        <f>$E16*Buckwht!$B16</f>
        <v>0</v>
      </c>
      <c r="L55" s="30">
        <f>$E16*Buckwht!$B17</f>
        <v>0</v>
      </c>
    </row>
    <row r="56" spans="1:12" ht="12.75">
      <c r="A56" s="41" t="s">
        <v>62</v>
      </c>
      <c r="B56" s="29">
        <f>$E17*Millet!$B7</f>
        <v>0</v>
      </c>
      <c r="C56" s="29">
        <f>$E17*Millet!$B8</f>
        <v>0</v>
      </c>
      <c r="D56" s="29">
        <f>$E17*Millet!$B9</f>
        <v>0</v>
      </c>
      <c r="E56" s="29">
        <f>$E17*Millet!$B10</f>
        <v>0</v>
      </c>
      <c r="F56" s="29">
        <f>$E17*Millet!$B11</f>
        <v>0</v>
      </c>
      <c r="G56" s="29">
        <f>$E17*Millet!$B12</f>
        <v>0</v>
      </c>
      <c r="H56" s="29">
        <f>$E17*Millet!$B13</f>
        <v>0</v>
      </c>
      <c r="I56" s="29">
        <f>$E17*Millet!$B14</f>
        <v>0</v>
      </c>
      <c r="J56" s="29">
        <f>$E17*Millet!$B15</f>
        <v>0</v>
      </c>
      <c r="K56" s="29">
        <f>$E17*Millet!$B16</f>
        <v>0</v>
      </c>
      <c r="L56" s="30">
        <f>$E17*Millet!$B17</f>
        <v>0</v>
      </c>
    </row>
    <row r="57" spans="1:12" ht="12.75">
      <c r="A57" s="41" t="s">
        <v>63</v>
      </c>
      <c r="B57" s="29">
        <f>$E18*'Wint.Wht'!$B7</f>
        <v>0</v>
      </c>
      <c r="C57" s="29">
        <f>$E18*'Wint.Wht'!$B8</f>
        <v>0</v>
      </c>
      <c r="D57" s="29">
        <f>$E18*'Wint.Wht'!$B9</f>
        <v>0</v>
      </c>
      <c r="E57" s="29">
        <f>$E18*'Wint.Wht'!$B10</f>
        <v>0</v>
      </c>
      <c r="F57" s="29">
        <f>$E18*'Wint.Wht'!$B11</f>
        <v>0</v>
      </c>
      <c r="G57" s="29">
        <f>$E18*'Wint.Wht'!$B12</f>
        <v>0</v>
      </c>
      <c r="H57" s="29">
        <f>$E18*'Wint.Wht'!$B13</f>
        <v>0</v>
      </c>
      <c r="I57" s="29">
        <f>$E18*'Wint.Wht'!$B14</f>
        <v>0</v>
      </c>
      <c r="J57" s="29">
        <f>$E18*'Wint.Wht'!$B15</f>
        <v>0</v>
      </c>
      <c r="K57" s="29">
        <f>$E18*'Wint.Wht'!$B16</f>
        <v>0</v>
      </c>
      <c r="L57" s="30">
        <f>$E18*'Wint.Wht'!$B17</f>
        <v>0</v>
      </c>
    </row>
    <row r="58" spans="1:12" ht="12.75">
      <c r="A58" s="41" t="s">
        <v>64</v>
      </c>
      <c r="B58" s="29">
        <f>$E19*Rye!$B7</f>
        <v>0</v>
      </c>
      <c r="C58" s="29">
        <f>$E19*Rye!$B8</f>
        <v>0</v>
      </c>
      <c r="D58" s="29">
        <f>$E19*Rye!$B9</f>
        <v>0</v>
      </c>
      <c r="E58" s="29">
        <f>$E19*Rye!$B10</f>
        <v>0</v>
      </c>
      <c r="F58" s="29">
        <f>$E19*Rye!$B11</f>
        <v>0</v>
      </c>
      <c r="G58" s="29">
        <f>$E19*Rye!$B12</f>
        <v>0</v>
      </c>
      <c r="H58" s="29">
        <f>$E19*Rye!$B13</f>
        <v>0</v>
      </c>
      <c r="I58" s="29">
        <f>$E19*Rye!$B14</f>
        <v>0</v>
      </c>
      <c r="J58" s="29">
        <f>$E19*Rye!$B15</f>
        <v>0</v>
      </c>
      <c r="K58" s="29">
        <f>$E19*Rye!$B16</f>
        <v>0</v>
      </c>
      <c r="L58" s="30">
        <f>$E19*Rye!$B17</f>
        <v>0</v>
      </c>
    </row>
    <row r="59" spans="1:12" ht="12.75">
      <c r="A59" s="31" t="s">
        <v>77</v>
      </c>
      <c r="B59" s="19">
        <f aca="true" t="shared" si="4" ref="B59:L59">SUM(B42:B58)</f>
        <v>129946</v>
      </c>
      <c r="C59" s="19">
        <f t="shared" si="4"/>
        <v>57650</v>
      </c>
      <c r="D59" s="19">
        <f t="shared" si="4"/>
        <v>8500</v>
      </c>
      <c r="E59" s="19">
        <f t="shared" si="4"/>
        <v>4400</v>
      </c>
      <c r="F59" s="19">
        <f t="shared" si="4"/>
        <v>107804</v>
      </c>
      <c r="G59" s="19">
        <f t="shared" si="4"/>
        <v>16880</v>
      </c>
      <c r="H59" s="19">
        <f t="shared" si="4"/>
        <v>33659</v>
      </c>
      <c r="I59" s="19">
        <f t="shared" si="4"/>
        <v>46603</v>
      </c>
      <c r="J59" s="19">
        <f t="shared" si="4"/>
        <v>13824</v>
      </c>
      <c r="K59" s="19">
        <f t="shared" si="4"/>
        <v>7150</v>
      </c>
      <c r="L59" s="32">
        <f t="shared" si="4"/>
        <v>12475</v>
      </c>
    </row>
    <row r="60" spans="1:12" ht="12.75">
      <c r="A60" s="31" t="s">
        <v>93</v>
      </c>
      <c r="B60" s="19"/>
      <c r="C60" s="32"/>
      <c r="D60" s="33">
        <f>SUM(B59:L59)</f>
        <v>438891</v>
      </c>
      <c r="E60" s="20"/>
      <c r="F60" s="20"/>
      <c r="G60" s="20"/>
      <c r="H60" s="20"/>
      <c r="I60" s="20"/>
      <c r="J60" s="20"/>
      <c r="K60" s="20"/>
      <c r="L60" s="20"/>
    </row>
  </sheetData>
  <sheetProtection sheet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1" t="s">
        <v>0</v>
      </c>
      <c r="C1" s="61" t="s">
        <v>30</v>
      </c>
    </row>
    <row r="2" spans="1:3" ht="12.75">
      <c r="A2" t="s">
        <v>29</v>
      </c>
      <c r="B2" s="9">
        <v>54</v>
      </c>
      <c r="C2" s="60"/>
    </row>
    <row r="3" spans="1:3" ht="12.75">
      <c r="A3" t="s">
        <v>137</v>
      </c>
      <c r="B3" s="10">
        <v>5.66</v>
      </c>
      <c r="C3" s="60"/>
    </row>
    <row r="4" spans="1:3" ht="12.75">
      <c r="A4" t="s">
        <v>28</v>
      </c>
      <c r="B4">
        <f>B2*B3</f>
        <v>305.64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17.94</v>
      </c>
      <c r="C7" s="60"/>
    </row>
    <row r="8" spans="1:3" ht="12.75">
      <c r="A8" s="1" t="s">
        <v>9</v>
      </c>
      <c r="B8" s="11">
        <v>22.5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149</v>
      </c>
    </row>
    <row r="11" spans="1:3" ht="12.75">
      <c r="A11" s="1" t="s">
        <v>12</v>
      </c>
      <c r="B11" s="11">
        <v>79.04</v>
      </c>
      <c r="C11" s="60"/>
    </row>
    <row r="12" spans="1:3" ht="12.75">
      <c r="A12" s="1" t="s">
        <v>11</v>
      </c>
      <c r="B12" s="11">
        <v>7.1</v>
      </c>
      <c r="C12" s="60"/>
    </row>
    <row r="13" spans="1:3" ht="12.75">
      <c r="A13" s="1" t="s">
        <v>13</v>
      </c>
      <c r="B13" s="11">
        <v>14.45</v>
      </c>
      <c r="C13" s="60"/>
    </row>
    <row r="14" spans="1:3" ht="12.75">
      <c r="A14" s="1" t="s">
        <v>14</v>
      </c>
      <c r="B14" s="11">
        <v>19.91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 t="s">
        <v>138</v>
      </c>
    </row>
    <row r="17" spans="1:3" ht="12.75">
      <c r="A17" s="1" t="s">
        <v>17</v>
      </c>
      <c r="B17" s="12">
        <v>5.25</v>
      </c>
      <c r="C17" s="60"/>
    </row>
    <row r="18" spans="1:3" ht="12.75">
      <c r="A18" t="s">
        <v>2</v>
      </c>
      <c r="B18" s="2">
        <f>SUM(B7:B17)</f>
        <v>184.69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8.6</v>
      </c>
      <c r="C21" s="60"/>
    </row>
    <row r="22" spans="1:3" ht="12.75">
      <c r="A22" s="1" t="s">
        <v>19</v>
      </c>
      <c r="B22" s="7">
        <v>22.94</v>
      </c>
      <c r="C22" s="60"/>
    </row>
    <row r="23" spans="1:3" ht="12.75">
      <c r="A23" s="1" t="s">
        <v>20</v>
      </c>
      <c r="B23" s="7">
        <v>13.48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112.02</v>
      </c>
      <c r="C25" s="60"/>
    </row>
    <row r="26" spans="2:3" ht="12.75" customHeight="1">
      <c r="B26" s="2"/>
      <c r="C26" s="60"/>
    </row>
    <row r="27" spans="1:3" ht="12.75">
      <c r="A27" t="s">
        <v>5</v>
      </c>
      <c r="B27" s="2">
        <f>B18+B25</f>
        <v>296.71</v>
      </c>
      <c r="C27" s="60"/>
    </row>
    <row r="28" spans="2:3" ht="12.75" customHeight="1">
      <c r="B28" s="2"/>
      <c r="C28" s="60"/>
    </row>
    <row r="29" spans="1:3" ht="12.75">
      <c r="A29" t="s">
        <v>32</v>
      </c>
      <c r="B29" s="2">
        <f>B4-B27</f>
        <v>8.930000000000007</v>
      </c>
      <c r="C29" s="60"/>
    </row>
    <row r="30" spans="2:3" ht="12.75" customHeight="1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3.420185185185185</v>
      </c>
      <c r="C32" s="60"/>
    </row>
    <row r="33" spans="1:3" ht="12.75">
      <c r="A33" t="s">
        <v>23</v>
      </c>
      <c r="B33" s="2">
        <f>B25/B2</f>
        <v>2.0744444444444445</v>
      </c>
      <c r="C33" s="60"/>
    </row>
    <row r="34" spans="1:3" ht="12.75">
      <c r="A34" t="s">
        <v>27</v>
      </c>
      <c r="B34" s="2">
        <f>B27/B2</f>
        <v>5.494629629629629</v>
      </c>
      <c r="C34" s="60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1" t="s">
        <v>0</v>
      </c>
      <c r="C1" s="61" t="s">
        <v>30</v>
      </c>
    </row>
    <row r="2" spans="1:3" ht="12.75">
      <c r="A2" t="s">
        <v>29</v>
      </c>
      <c r="B2" s="9">
        <v>50</v>
      </c>
      <c r="C2" s="60"/>
    </row>
    <row r="3" spans="1:3" ht="12.75">
      <c r="A3" t="s">
        <v>137</v>
      </c>
      <c r="B3" s="10">
        <v>6.04</v>
      </c>
      <c r="C3" s="60" t="s">
        <v>121</v>
      </c>
    </row>
    <row r="4" spans="1:3" ht="12.75">
      <c r="A4" t="s">
        <v>28</v>
      </c>
      <c r="B4">
        <f>B2*B3</f>
        <v>302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20.13</v>
      </c>
      <c r="C7" s="60"/>
    </row>
    <row r="8" spans="1:3" ht="12.75">
      <c r="A8" s="1" t="s">
        <v>9</v>
      </c>
      <c r="B8" s="11">
        <v>22.5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 t="s">
        <v>150</v>
      </c>
    </row>
    <row r="11" spans="1:3" ht="12.75">
      <c r="A11" s="1" t="s">
        <v>12</v>
      </c>
      <c r="B11" s="11">
        <v>72.19</v>
      </c>
      <c r="C11" s="60"/>
    </row>
    <row r="12" spans="1:3" ht="12.75">
      <c r="A12" s="1" t="s">
        <v>11</v>
      </c>
      <c r="B12" s="11">
        <v>9.1</v>
      </c>
      <c r="C12" s="60"/>
    </row>
    <row r="13" spans="1:3" ht="12.75">
      <c r="A13" s="1" t="s">
        <v>13</v>
      </c>
      <c r="B13" s="11">
        <v>14.26</v>
      </c>
      <c r="C13" s="60"/>
    </row>
    <row r="14" spans="1:3" ht="12.75">
      <c r="A14" s="1" t="s">
        <v>14</v>
      </c>
      <c r="B14" s="11">
        <v>19.8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5.16</v>
      </c>
      <c r="C17" s="60"/>
    </row>
    <row r="18" spans="1:3" ht="12.75">
      <c r="A18" t="s">
        <v>2</v>
      </c>
      <c r="B18" s="2">
        <f>SUM(B7:B17)</f>
        <v>181.64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8.53</v>
      </c>
      <c r="C21" s="60"/>
    </row>
    <row r="22" spans="1:3" ht="12.75">
      <c r="A22" s="1" t="s">
        <v>19</v>
      </c>
      <c r="B22" s="7">
        <v>22.73</v>
      </c>
      <c r="C22" s="60"/>
    </row>
    <row r="23" spans="1:3" ht="12.75">
      <c r="A23" s="1" t="s">
        <v>20</v>
      </c>
      <c r="B23" s="7">
        <v>13.37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111.63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293.27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8.730000000000018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3.6327999999999996</v>
      </c>
      <c r="C32" s="60"/>
    </row>
    <row r="33" spans="1:3" ht="12.75">
      <c r="A33" t="s">
        <v>23</v>
      </c>
      <c r="B33" s="2">
        <f>B25/B2</f>
        <v>2.2325999999999997</v>
      </c>
      <c r="C33" s="60"/>
    </row>
    <row r="34" spans="1:3" ht="12.75">
      <c r="A34" t="s">
        <v>27</v>
      </c>
      <c r="B34" s="2">
        <f>B27/B2</f>
        <v>5.865399999999999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1" t="s">
        <v>0</v>
      </c>
      <c r="C1" s="62" t="s">
        <v>30</v>
      </c>
    </row>
    <row r="2" spans="1:3" ht="12.75">
      <c r="A2" t="s">
        <v>29</v>
      </c>
      <c r="B2" s="9">
        <v>69</v>
      </c>
      <c r="C2" s="60"/>
    </row>
    <row r="3" spans="1:3" ht="12.75">
      <c r="A3" t="s">
        <v>137</v>
      </c>
      <c r="B3" s="10">
        <v>3.21</v>
      </c>
      <c r="C3" s="64" t="s">
        <v>157</v>
      </c>
    </row>
    <row r="4" spans="1:3" ht="12.75">
      <c r="A4" t="s">
        <v>28</v>
      </c>
      <c r="B4" s="2">
        <f>B2*B3</f>
        <v>221.49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14.44</v>
      </c>
      <c r="C7" s="60"/>
    </row>
    <row r="8" spans="1:3" ht="12.75">
      <c r="A8" s="1" t="s">
        <v>9</v>
      </c>
      <c r="B8" s="11">
        <v>19.7</v>
      </c>
      <c r="C8" s="60"/>
    </row>
    <row r="9" spans="1:3" ht="12.75">
      <c r="A9" s="1" t="s">
        <v>24</v>
      </c>
      <c r="B9" s="11">
        <v>17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60.07</v>
      </c>
      <c r="C11" s="60"/>
    </row>
    <row r="12" spans="1:3" ht="12.75">
      <c r="A12" s="1" t="s">
        <v>11</v>
      </c>
      <c r="B12" s="11">
        <v>5.3</v>
      </c>
      <c r="C12" s="60"/>
    </row>
    <row r="13" spans="1:3" ht="12.75">
      <c r="A13" s="1" t="s">
        <v>13</v>
      </c>
      <c r="B13" s="11">
        <v>15.07</v>
      </c>
      <c r="C13" s="60"/>
    </row>
    <row r="14" spans="1:3" ht="12.75">
      <c r="A14" s="1" t="s">
        <v>14</v>
      </c>
      <c r="B14" s="11">
        <v>20.09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4.48</v>
      </c>
      <c r="C17" s="60"/>
    </row>
    <row r="18" spans="1:3" ht="12.75">
      <c r="A18" t="s">
        <v>2</v>
      </c>
      <c r="B18" s="2">
        <f>SUM(B7:B17)</f>
        <v>157.65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8.94</v>
      </c>
      <c r="C21" s="60"/>
    </row>
    <row r="22" spans="1:3" ht="12.75">
      <c r="A22" s="1" t="s">
        <v>19</v>
      </c>
      <c r="B22" s="7">
        <v>24.03</v>
      </c>
      <c r="C22" s="60"/>
    </row>
    <row r="23" spans="1:3" ht="12.75">
      <c r="A23" s="1" t="s">
        <v>20</v>
      </c>
      <c r="B23" s="7">
        <v>14.09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114.06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271.71000000000004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-50.22000000000003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2.2847826086956524</v>
      </c>
      <c r="C32" s="60"/>
    </row>
    <row r="33" spans="1:3" ht="12.75">
      <c r="A33" t="s">
        <v>23</v>
      </c>
      <c r="B33" s="2">
        <f>B25/B2</f>
        <v>1.6530434782608696</v>
      </c>
      <c r="C33" s="60"/>
    </row>
    <row r="34" spans="1:3" ht="12.75">
      <c r="A34" t="s">
        <v>27</v>
      </c>
      <c r="B34" s="2">
        <f>B27/B2</f>
        <v>3.9378260869565223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1" t="s">
        <v>0</v>
      </c>
      <c r="C1" s="62" t="s">
        <v>30</v>
      </c>
    </row>
    <row r="2" spans="1:3" ht="12.75">
      <c r="A2" t="s">
        <v>29</v>
      </c>
      <c r="B2" s="9">
        <v>128</v>
      </c>
      <c r="C2" s="60"/>
    </row>
    <row r="3" spans="1:3" ht="12.75">
      <c r="A3" t="s">
        <v>137</v>
      </c>
      <c r="B3" s="10">
        <v>3.3</v>
      </c>
      <c r="C3" s="60"/>
    </row>
    <row r="4" spans="1:3" ht="12.75">
      <c r="A4" t="s">
        <v>28</v>
      </c>
      <c r="B4">
        <f>B2*B3</f>
        <v>422.4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84.11</v>
      </c>
      <c r="C7" s="60"/>
    </row>
    <row r="8" spans="1:3" ht="12.75">
      <c r="A8" s="1" t="s">
        <v>9</v>
      </c>
      <c r="B8" s="11">
        <v>26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98.59</v>
      </c>
      <c r="C11" s="60"/>
    </row>
    <row r="12" spans="1:3" ht="12.75">
      <c r="A12" s="1" t="s">
        <v>11</v>
      </c>
      <c r="B12" s="11">
        <v>11.4</v>
      </c>
      <c r="C12" s="60"/>
    </row>
    <row r="13" spans="1:3" ht="12.75">
      <c r="A13" s="1" t="s">
        <v>13</v>
      </c>
      <c r="B13" s="11">
        <v>21.58</v>
      </c>
      <c r="C13" s="60"/>
    </row>
    <row r="14" spans="1:3" ht="12.75">
      <c r="A14" s="1" t="s">
        <v>14</v>
      </c>
      <c r="B14" s="11">
        <v>26.65</v>
      </c>
      <c r="C14" s="60"/>
    </row>
    <row r="15" spans="1:3" ht="12.75">
      <c r="A15" s="1" t="s">
        <v>15</v>
      </c>
      <c r="B15" s="11">
        <v>23.04</v>
      </c>
      <c r="C15" s="60"/>
    </row>
    <row r="16" spans="1:3" ht="12.75">
      <c r="A16" s="1" t="s">
        <v>16</v>
      </c>
      <c r="B16" s="11">
        <v>1.5</v>
      </c>
      <c r="C16" s="60"/>
    </row>
    <row r="17" spans="1:3" ht="12.75">
      <c r="A17" s="1" t="s">
        <v>17</v>
      </c>
      <c r="B17" s="12">
        <v>8.57</v>
      </c>
      <c r="C17" s="60"/>
    </row>
    <row r="18" spans="1:3" ht="12.75">
      <c r="A18" t="s">
        <v>2</v>
      </c>
      <c r="B18" s="2">
        <f>SUM(B7:B17)</f>
        <v>301.44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11.85</v>
      </c>
      <c r="C21" s="60"/>
    </row>
    <row r="22" spans="1:3" ht="12.75">
      <c r="A22" s="1" t="s">
        <v>19</v>
      </c>
      <c r="B22" s="7">
        <v>38.62</v>
      </c>
      <c r="C22" s="60"/>
    </row>
    <row r="23" spans="1:3" ht="12.75">
      <c r="A23" s="1" t="s">
        <v>20</v>
      </c>
      <c r="B23" s="7">
        <v>22.03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139.5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440.94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-18.54000000000002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2.355</v>
      </c>
      <c r="C32" s="60"/>
    </row>
    <row r="33" spans="1:3" ht="12.75">
      <c r="A33" t="s">
        <v>23</v>
      </c>
      <c r="B33" s="2">
        <f>B25/B2</f>
        <v>1.08984375</v>
      </c>
      <c r="C33" s="60"/>
    </row>
    <row r="34" spans="1:3" ht="12.75">
      <c r="A34" t="s">
        <v>27</v>
      </c>
      <c r="B34" s="2">
        <f>B27/B2</f>
        <v>3.44484375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1" t="s">
        <v>0</v>
      </c>
      <c r="C1" s="62" t="s">
        <v>30</v>
      </c>
    </row>
    <row r="2" spans="1:3" ht="12.75">
      <c r="A2" t="s">
        <v>29</v>
      </c>
      <c r="B2" s="9">
        <v>33</v>
      </c>
      <c r="C2" s="60"/>
    </row>
    <row r="3" spans="1:3" ht="12.75">
      <c r="A3" t="s">
        <v>137</v>
      </c>
      <c r="B3" s="12">
        <v>8.1</v>
      </c>
      <c r="C3" s="60"/>
    </row>
    <row r="4" spans="1:3" ht="12.75">
      <c r="A4" t="s">
        <v>28</v>
      </c>
      <c r="B4" s="2">
        <f>B2*B3</f>
        <v>267.3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64.1</v>
      </c>
      <c r="C7" s="60" t="s">
        <v>142</v>
      </c>
    </row>
    <row r="8" spans="1:3" ht="12.75">
      <c r="A8" s="1" t="s">
        <v>9</v>
      </c>
      <c r="B8" s="11">
        <v>28</v>
      </c>
      <c r="C8" s="60"/>
    </row>
    <row r="9" spans="1:3" ht="12.75">
      <c r="A9" s="1" t="s">
        <v>24</v>
      </c>
      <c r="B9" s="11">
        <v>0</v>
      </c>
      <c r="C9" s="60"/>
    </row>
    <row r="10" spans="1:3" ht="12.75">
      <c r="A10" s="1" t="s">
        <v>10</v>
      </c>
      <c r="B10" s="11">
        <v>4</v>
      </c>
      <c r="C10" s="60" t="s">
        <v>125</v>
      </c>
    </row>
    <row r="11" spans="1:3" ht="12.75">
      <c r="A11" s="1" t="s">
        <v>12</v>
      </c>
      <c r="B11" s="11">
        <v>8.3</v>
      </c>
      <c r="C11" s="60"/>
    </row>
    <row r="12" spans="1:3" ht="12.75">
      <c r="A12" s="1" t="s">
        <v>11</v>
      </c>
      <c r="B12" s="11">
        <v>5.9</v>
      </c>
      <c r="C12" s="60"/>
    </row>
    <row r="13" spans="1:3" ht="12.75">
      <c r="A13" s="1" t="s">
        <v>13</v>
      </c>
      <c r="B13" s="11">
        <v>12.26</v>
      </c>
      <c r="C13" s="60"/>
    </row>
    <row r="14" spans="1:3" ht="12.75">
      <c r="A14" s="1" t="s">
        <v>14</v>
      </c>
      <c r="B14" s="11">
        <v>18.78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5</v>
      </c>
      <c r="C16" s="60" t="s">
        <v>141</v>
      </c>
    </row>
    <row r="17" spans="1:3" ht="12.75">
      <c r="A17" s="1" t="s">
        <v>17</v>
      </c>
      <c r="B17" s="12">
        <v>4.28</v>
      </c>
      <c r="C17" s="60"/>
    </row>
    <row r="18" spans="1:3" ht="12.75">
      <c r="A18" t="s">
        <v>2</v>
      </c>
      <c r="B18" s="2">
        <f>SUM(B7:B17)</f>
        <v>150.62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8.23</v>
      </c>
      <c r="C21" s="60"/>
    </row>
    <row r="22" spans="1:3" ht="12.75">
      <c r="A22" s="1" t="s">
        <v>19</v>
      </c>
      <c r="B22" s="7">
        <v>22.34</v>
      </c>
      <c r="C22" s="60"/>
    </row>
    <row r="23" spans="1:3" ht="12.75">
      <c r="A23" s="1" t="s">
        <v>20</v>
      </c>
      <c r="B23" s="7">
        <v>12.95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110.52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261.14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6.160000000000025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7</v>
      </c>
      <c r="C31" s="60"/>
    </row>
    <row r="32" spans="1:3" ht="12.75">
      <c r="A32" s="1" t="s">
        <v>22</v>
      </c>
      <c r="B32" s="2">
        <f>B18/B2</f>
        <v>4.564242424242424</v>
      </c>
      <c r="C32" s="60"/>
    </row>
    <row r="33" spans="1:3" ht="12.75">
      <c r="A33" t="s">
        <v>23</v>
      </c>
      <c r="B33" s="2">
        <f>B25/B2</f>
        <v>3.349090909090909</v>
      </c>
      <c r="C33" s="60"/>
    </row>
    <row r="34" spans="1:3" ht="12.75">
      <c r="A34" t="s">
        <v>27</v>
      </c>
      <c r="B34" s="2">
        <f>B27/B2</f>
        <v>7.913333333333333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1" t="s">
        <v>0</v>
      </c>
      <c r="C1" s="62" t="s">
        <v>30</v>
      </c>
    </row>
    <row r="2" spans="1:3" ht="12.75">
      <c r="A2" t="s">
        <v>29</v>
      </c>
      <c r="B2" s="9">
        <v>1700</v>
      </c>
      <c r="C2" s="60"/>
    </row>
    <row r="3" spans="1:3" ht="12.75">
      <c r="A3" t="s">
        <v>137</v>
      </c>
      <c r="B3" s="10">
        <v>0.21</v>
      </c>
      <c r="C3" s="60"/>
    </row>
    <row r="4" spans="1:3" ht="12.75">
      <c r="A4" t="s">
        <v>28</v>
      </c>
      <c r="B4">
        <f>B2*B3</f>
        <v>357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56.1</v>
      </c>
      <c r="C7" s="60"/>
    </row>
    <row r="8" spans="1:3" ht="12.75">
      <c r="A8" s="1" t="s">
        <v>9</v>
      </c>
      <c r="B8" s="11">
        <v>46.9</v>
      </c>
      <c r="C8" s="60" t="s">
        <v>126</v>
      </c>
    </row>
    <row r="9" spans="1:3" ht="12.75">
      <c r="A9" s="1" t="s">
        <v>24</v>
      </c>
      <c r="B9" s="11">
        <v>20</v>
      </c>
      <c r="C9" s="60" t="s">
        <v>143</v>
      </c>
    </row>
    <row r="10" spans="1:3" ht="12.75">
      <c r="A10" s="1" t="s">
        <v>10</v>
      </c>
      <c r="B10" s="11">
        <v>0</v>
      </c>
      <c r="C10" s="60"/>
    </row>
    <row r="11" spans="1:3" ht="12.75">
      <c r="A11" s="1" t="s">
        <v>12</v>
      </c>
      <c r="B11" s="11">
        <v>46.18</v>
      </c>
      <c r="C11" s="60"/>
    </row>
    <row r="12" spans="1:3" ht="12.75">
      <c r="A12" s="1" t="s">
        <v>11</v>
      </c>
      <c r="B12" s="11">
        <v>8.9</v>
      </c>
      <c r="C12" s="60"/>
    </row>
    <row r="13" spans="1:3" ht="12.75">
      <c r="A13" s="1" t="s">
        <v>13</v>
      </c>
      <c r="B13" s="11">
        <v>16.07</v>
      </c>
      <c r="C13" s="60"/>
    </row>
    <row r="14" spans="1:3" ht="12.75">
      <c r="A14" s="1" t="s">
        <v>14</v>
      </c>
      <c r="B14" s="11">
        <v>23.18</v>
      </c>
      <c r="C14" s="60"/>
    </row>
    <row r="15" spans="1:3" ht="12.75">
      <c r="A15" s="1" t="s">
        <v>15</v>
      </c>
      <c r="B15" s="11">
        <v>0</v>
      </c>
      <c r="C15" s="60"/>
    </row>
    <row r="16" spans="1:3" ht="12.75">
      <c r="A16" s="1" t="s">
        <v>16</v>
      </c>
      <c r="B16" s="11">
        <v>13</v>
      </c>
      <c r="C16" s="60" t="s">
        <v>144</v>
      </c>
    </row>
    <row r="17" spans="1:3" ht="12.75">
      <c r="A17" s="1" t="s">
        <v>17</v>
      </c>
      <c r="B17" s="12">
        <v>6.74</v>
      </c>
      <c r="C17" s="60"/>
    </row>
    <row r="18" spans="1:3" ht="12.75">
      <c r="A18" t="s">
        <v>2</v>
      </c>
      <c r="B18" s="2">
        <f>SUM(B7:B17)</f>
        <v>237.07000000000002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9.28</v>
      </c>
      <c r="C21" s="60"/>
    </row>
    <row r="22" spans="1:3" ht="12.75">
      <c r="A22" s="1" t="s">
        <v>19</v>
      </c>
      <c r="B22" s="7">
        <v>28.3</v>
      </c>
      <c r="C22" s="60"/>
    </row>
    <row r="23" spans="1:3" ht="12.75">
      <c r="A23" s="1" t="s">
        <v>20</v>
      </c>
      <c r="B23" s="7">
        <v>16.63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121.21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358.28000000000003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-1.2800000000000296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0.1394529411764706</v>
      </c>
      <c r="C32" s="60"/>
    </row>
    <row r="33" spans="1:3" ht="12.75">
      <c r="A33" t="s">
        <v>23</v>
      </c>
      <c r="B33" s="13">
        <f>B25/B2</f>
        <v>0.0713</v>
      </c>
      <c r="C33" s="60"/>
    </row>
    <row r="34" spans="1:3" ht="12.75">
      <c r="A34" t="s">
        <v>27</v>
      </c>
      <c r="B34" s="13">
        <f>B27/B2</f>
        <v>0.21075294117647062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1" t="s">
        <v>0</v>
      </c>
      <c r="C1" s="62" t="s">
        <v>30</v>
      </c>
    </row>
    <row r="2" spans="1:3" ht="12.75">
      <c r="A2" t="s">
        <v>29</v>
      </c>
      <c r="B2" s="9">
        <v>1700</v>
      </c>
      <c r="C2" s="60"/>
    </row>
    <row r="3" spans="1:3" ht="12.75">
      <c r="A3" t="s">
        <v>137</v>
      </c>
      <c r="B3" s="10">
        <v>0.167</v>
      </c>
      <c r="C3" s="60"/>
    </row>
    <row r="4" spans="1:3" ht="12.75">
      <c r="A4" t="s">
        <v>28</v>
      </c>
      <c r="B4">
        <f>B2*B3</f>
        <v>283.90000000000003</v>
      </c>
      <c r="C4" s="60"/>
    </row>
    <row r="5" ht="12.75">
      <c r="C5" s="60"/>
    </row>
    <row r="6" spans="1:3" ht="12.75">
      <c r="A6" t="s">
        <v>1</v>
      </c>
      <c r="C6" s="60"/>
    </row>
    <row r="7" spans="1:3" ht="12.75">
      <c r="A7" s="1" t="s">
        <v>8</v>
      </c>
      <c r="B7" s="11">
        <v>33</v>
      </c>
      <c r="C7" s="63"/>
    </row>
    <row r="8" spans="1:3" ht="12.75">
      <c r="A8" s="1" t="s">
        <v>9</v>
      </c>
      <c r="B8" s="11">
        <v>27.7</v>
      </c>
      <c r="C8" s="60"/>
    </row>
    <row r="9" spans="1:3" ht="12.75">
      <c r="A9" s="1" t="s">
        <v>24</v>
      </c>
      <c r="B9" s="11">
        <v>0</v>
      </c>
      <c r="C9" s="60" t="s">
        <v>139</v>
      </c>
    </row>
    <row r="10" spans="1:3" ht="12.75">
      <c r="A10" s="1" t="s">
        <v>10</v>
      </c>
      <c r="B10" s="11">
        <v>5</v>
      </c>
      <c r="C10" s="60" t="s">
        <v>127</v>
      </c>
    </row>
    <row r="11" spans="1:3" ht="12.75">
      <c r="A11" s="1" t="s">
        <v>12</v>
      </c>
      <c r="B11" s="11">
        <v>45.42</v>
      </c>
      <c r="C11" s="60"/>
    </row>
    <row r="12" spans="1:3" ht="12.75">
      <c r="A12" s="1" t="s">
        <v>11</v>
      </c>
      <c r="B12" s="11">
        <v>9.3</v>
      </c>
      <c r="C12" s="60"/>
    </row>
    <row r="13" spans="1:3" ht="12.75">
      <c r="A13" s="1" t="s">
        <v>13</v>
      </c>
      <c r="B13" s="11">
        <v>15.05</v>
      </c>
      <c r="C13" s="60"/>
    </row>
    <row r="14" spans="1:3" ht="12.75">
      <c r="A14" s="1" t="s">
        <v>14</v>
      </c>
      <c r="B14" s="11">
        <v>20.15</v>
      </c>
      <c r="C14" s="60"/>
    </row>
    <row r="15" spans="1:3" ht="12.75">
      <c r="A15" s="1" t="s">
        <v>15</v>
      </c>
      <c r="B15" s="11">
        <v>5.1</v>
      </c>
      <c r="C15" s="60"/>
    </row>
    <row r="16" spans="1:3" ht="12.75">
      <c r="A16" s="1" t="s">
        <v>16</v>
      </c>
      <c r="B16" s="11">
        <v>9.5</v>
      </c>
      <c r="C16" s="60" t="s">
        <v>135</v>
      </c>
    </row>
    <row r="17" spans="1:3" ht="12.75">
      <c r="A17" s="1" t="s">
        <v>17</v>
      </c>
      <c r="B17" s="12">
        <v>4.98</v>
      </c>
      <c r="C17" s="60"/>
    </row>
    <row r="18" spans="1:3" ht="12.75">
      <c r="A18" t="s">
        <v>2</v>
      </c>
      <c r="B18" s="2">
        <f>SUM(B7:B17)</f>
        <v>175.2</v>
      </c>
      <c r="C18" s="60"/>
    </row>
    <row r="19" spans="2:3" ht="12.75">
      <c r="B19" s="2"/>
      <c r="C19" s="60"/>
    </row>
    <row r="20" spans="1:3" ht="12.75">
      <c r="A20" t="s">
        <v>3</v>
      </c>
      <c r="B20" s="2"/>
      <c r="C20" s="60"/>
    </row>
    <row r="21" spans="1:3" ht="12.75">
      <c r="A21" s="1" t="s">
        <v>18</v>
      </c>
      <c r="B21" s="7">
        <v>9.21</v>
      </c>
      <c r="C21" s="60"/>
    </row>
    <row r="22" spans="1:3" ht="12.75">
      <c r="A22" s="1" t="s">
        <v>19</v>
      </c>
      <c r="B22" s="7">
        <v>25.19</v>
      </c>
      <c r="C22" s="60"/>
    </row>
    <row r="23" spans="1:3" ht="12.75">
      <c r="A23" s="1" t="s">
        <v>20</v>
      </c>
      <c r="B23" s="7">
        <v>15.53</v>
      </c>
      <c r="C23" s="60"/>
    </row>
    <row r="24" spans="1:3" ht="12.75">
      <c r="A24" s="1" t="s">
        <v>21</v>
      </c>
      <c r="B24" s="8">
        <v>67</v>
      </c>
      <c r="C24" s="60"/>
    </row>
    <row r="25" spans="1:3" ht="12.75">
      <c r="A25" t="s">
        <v>4</v>
      </c>
      <c r="B25" s="2">
        <f>SUM(B21:B24)</f>
        <v>116.93</v>
      </c>
      <c r="C25" s="60"/>
    </row>
    <row r="26" spans="2:3" ht="12.75">
      <c r="B26" s="2"/>
      <c r="C26" s="60"/>
    </row>
    <row r="27" spans="1:3" ht="12.75">
      <c r="A27" t="s">
        <v>5</v>
      </c>
      <c r="B27" s="2">
        <f>B18+B25</f>
        <v>292.13</v>
      </c>
      <c r="C27" s="60"/>
    </row>
    <row r="28" spans="2:3" ht="12.75">
      <c r="B28" s="2"/>
      <c r="C28" s="60"/>
    </row>
    <row r="29" spans="1:3" ht="12.75">
      <c r="A29" t="s">
        <v>32</v>
      </c>
      <c r="B29" s="2">
        <f>B4-B27</f>
        <v>-8.229999999999961</v>
      </c>
      <c r="C29" s="60"/>
    </row>
    <row r="30" spans="2:3" ht="12.75">
      <c r="B30" s="2"/>
      <c r="C30" s="60"/>
    </row>
    <row r="31" spans="1:3" ht="12.75">
      <c r="A31" t="s">
        <v>6</v>
      </c>
      <c r="B31" s="22" t="s">
        <v>38</v>
      </c>
      <c r="C31" s="60"/>
    </row>
    <row r="32" spans="1:3" ht="12.75">
      <c r="A32" s="1" t="s">
        <v>22</v>
      </c>
      <c r="B32" s="13">
        <f>B18/B2</f>
        <v>0.10305882352941176</v>
      </c>
      <c r="C32" s="60"/>
    </row>
    <row r="33" spans="1:3" ht="12.75">
      <c r="A33" t="s">
        <v>23</v>
      </c>
      <c r="B33" s="13">
        <f>B25/B2</f>
        <v>0.06878235294117648</v>
      </c>
      <c r="C33" s="60"/>
    </row>
    <row r="34" spans="1:3" ht="12.75">
      <c r="A34" t="s">
        <v>27</v>
      </c>
      <c r="B34" s="13">
        <f>B27/B2</f>
        <v>0.17184117647058822</v>
      </c>
      <c r="C34" s="60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2012-12-20T22:41:14Z</cp:lastPrinted>
  <dcterms:created xsi:type="dcterms:W3CDTF">2005-01-10T15:34:54Z</dcterms:created>
  <dcterms:modified xsi:type="dcterms:W3CDTF">2018-12-14T21:20:07Z</dcterms:modified>
  <cp:category/>
  <cp:version/>
  <cp:contentType/>
  <cp:contentStatus/>
</cp:coreProperties>
</file>