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<sst xmlns="http://schemas.openxmlformats.org/spreadsheetml/2006/main" count="571" uniqueCount="144">
  <si>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</si>
  <si>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</si>
  <si>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</si>
  <si>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</si>
  <si>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</si>
  <si>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</si>
  <si>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</si>
  <si>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</si>
  <si>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</si>
  <si>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</si>
  <si>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</si>
  <si>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</si>
  <si>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</si>
  <si>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</si>
  <si>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</si>
  <si>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</si>
  <si>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</si>
  <si>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</si>
  <si>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</si>
  <si>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</si>
  <si>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</si>
  <si>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</si>
  <si>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</si>
  <si>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</si>
  <si>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</si>
  <si>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</si>
  <si>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</si>
  <si>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</si>
  <si>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</si>
  <si>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</si>
  <si>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</si>
  <si>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</si>
  <si>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</si>
  <si>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</si>
  <si>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</si>
  <si>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</si>
  <si>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</si>
  <si>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</si>
  <si>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</si>
  <si>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</si>
  <si>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</si>
  <si>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</si>
  <si>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</si>
  <si>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</si>
  <si>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</si>
  <si>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</si>
  <si>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</si>
  <si>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</si>
  <si>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</si>
  <si>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</si>
  <si>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</si>
  <si>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</si>
  <si>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</si>
  <si>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</si>
  <si>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</si>
  <si>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</si>
  <si>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</si>
  <si>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</si>
  <si>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</si>
  <si>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</si>
  <si>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</si>
  <si>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</si>
  <si>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</si>
  <si>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</si>
  <si>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</si>
  <si>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</si>
  <si>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</si>
  <si>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</si>
  <si>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</si>
  <si>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</si>
  <si>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</si>
  <si>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</si>
  <si>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</si>
  <si>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</si>
  <si>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</si>
  <si>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</si>
  <si>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</si>
  <si>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</si>
  <si>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</si>
  <si>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</si>
  <si>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</si>
  <si>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</si>
  <si>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</si>
  <si>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</si>
  <si>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</si>
  <si>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</si>
  <si>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</si>
  <si>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</si>
  <si>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</si>
  <si>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</si>
  <si>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</si>
  <si>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</si>
  <si>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</si>
  <si>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</si>
  <si>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</si>
  <si>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</si>
  <si>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</si>
  <si>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</si>
  <si>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</si>
  <si>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</si>
  <si>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</si>
  <si>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</si>
  <si>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</si>
  <si>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</si>
  <si>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</si>
  <si>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</si>
  <si>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</si>
  <si>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</si>
  <si>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</si>
  <si>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</si>
  <si>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</si>
  <si>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</si>
  <si>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</si>
  <si>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</si>
  <si>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</si>
  <si>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</si>
  <si>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</si>
  <si>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</si>
  <si>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</si>
  <si>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</si>
  <si>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</si>
  <si>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Spraying head feeding insects</t>
  </si>
  <si>
    <t>Two sprayings for head feeding insects</t>
  </si>
  <si>
    <t>White mold fungicide would cost about $18</t>
  </si>
  <si>
    <t>Insecticide seed treatment for flea beetles</t>
  </si>
  <si>
    <t>Name:</t>
  </si>
  <si>
    <t xml:space="preserve">  Market Price</t>
  </si>
  <si>
    <t>Wheat midge &amp; cereal grain aphid insect would cost $6 each</t>
  </si>
  <si>
    <t>Fungicide for rust would cost $4 plus application</t>
  </si>
  <si>
    <t>seed treatment</t>
  </si>
  <si>
    <t>inoculant, rock roller rent, soil testing</t>
  </si>
  <si>
    <t>Cost includes $8 for inoculant and fungicide seed treatment</t>
  </si>
  <si>
    <t xml:space="preserve">the whole farm cashflow.  This worksheet consists of three tables.  The first table lists the market </t>
  </si>
  <si>
    <t>Insurance is not available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</si>
  <si>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</si>
  <si>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</si>
  <si>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</si>
  <si>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</si>
  <si>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mold. A second treatment may be needed.</t>
  </si>
  <si>
    <t>Malt price, feed quality est. is $2.70</t>
  </si>
  <si>
    <t>North Dakota 2018 Projected Crop Budgets - North Red River Valley</t>
  </si>
  <si>
    <t>Mkt Rev.</t>
  </si>
  <si>
    <t>per Acre</t>
  </si>
  <si>
    <t xml:space="preserve">Dir. Costs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</si>
</sst>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30</xdr:row>
      <xdr:rowOff>133350</xdr:rowOff>
    </xdr:from>
    <xdr:to>
      <xdr:col>10</xdr:col>
      <xdr:colOff>190500</xdr:colOff>
      <xdr:row>57</xdr:row>
      <xdr:rowOff>104775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292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3" t="s">
        <v>140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4" t="s">
        <v>93</v>
      </c>
      <c r="B2" s="74"/>
      <c r="C2" s="74"/>
      <c r="D2" s="74"/>
      <c r="E2" s="74"/>
      <c r="F2" s="74"/>
      <c r="G2" s="74"/>
      <c r="H2" s="74"/>
      <c r="I2" s="74"/>
      <c r="J2" s="74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6" t="s">
        <v>94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95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96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97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98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134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135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99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6" t="s">
        <v>100</v>
      </c>
      <c r="B13" s="43"/>
      <c r="C13" s="43"/>
      <c r="D13" s="42"/>
      <c r="E13" s="42"/>
      <c r="F13" s="42"/>
      <c r="G13" s="42"/>
      <c r="H13" s="42"/>
    </row>
    <row r="14" spans="1:8" ht="12.75" customHeight="1">
      <c r="A14" s="17" t="s">
        <v>109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67" t="s">
        <v>132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101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110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117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111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102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103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112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6" t="s">
        <v>104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105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106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107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108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92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1050</v>
      </c>
      <c r="C2" s="68"/>
    </row>
    <row r="3" spans="1:3" ht="12.75">
      <c r="A3" t="s">
        <v>126</v>
      </c>
      <c r="B3" s="10">
        <v>0.23</v>
      </c>
      <c r="C3" s="68"/>
    </row>
    <row r="4" spans="1:3" ht="12.75">
      <c r="A4" t="s">
        <v>28</v>
      </c>
      <c r="B4" s="2">
        <f>B2*B3</f>
        <v>241.5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54</v>
      </c>
      <c r="C7" s="69"/>
    </row>
    <row r="8" spans="1:3" ht="12.75">
      <c r="A8" s="1" t="s">
        <v>9</v>
      </c>
      <c r="B8" s="11">
        <v>29.2</v>
      </c>
      <c r="C8" s="68"/>
    </row>
    <row r="9" spans="1:3" ht="12.75">
      <c r="A9" s="1" t="s">
        <v>24</v>
      </c>
      <c r="B9" s="11">
        <v>0</v>
      </c>
      <c r="C9" s="68" t="s">
        <v>128</v>
      </c>
    </row>
    <row r="10" spans="1:3" ht="12.75">
      <c r="A10" s="1" t="s">
        <v>10</v>
      </c>
      <c r="B10" s="11">
        <v>10</v>
      </c>
      <c r="C10" s="68" t="s">
        <v>122</v>
      </c>
    </row>
    <row r="11" spans="1:3" ht="12.75">
      <c r="A11" s="1" t="s">
        <v>12</v>
      </c>
      <c r="B11" s="11">
        <v>17.31</v>
      </c>
      <c r="C11" s="68"/>
    </row>
    <row r="12" spans="1:3" ht="12.75">
      <c r="A12" s="1" t="s">
        <v>11</v>
      </c>
      <c r="B12" s="11">
        <v>25.3</v>
      </c>
      <c r="C12" s="68"/>
    </row>
    <row r="13" spans="1:3" ht="12.75">
      <c r="A13" s="1" t="s">
        <v>13</v>
      </c>
      <c r="B13" s="11">
        <v>14.24</v>
      </c>
      <c r="C13" s="68"/>
    </row>
    <row r="14" spans="1:3" ht="12.75">
      <c r="A14" s="1" t="s">
        <v>14</v>
      </c>
      <c r="B14" s="11">
        <v>18.95</v>
      </c>
      <c r="C14" s="68"/>
    </row>
    <row r="15" spans="1:3" ht="12.75">
      <c r="A15" s="1" t="s">
        <v>15</v>
      </c>
      <c r="B15" s="11">
        <v>3.15</v>
      </c>
      <c r="C15" s="68"/>
    </row>
    <row r="16" spans="1:3" ht="12.75">
      <c r="A16" s="1" t="s">
        <v>16</v>
      </c>
      <c r="B16" s="11">
        <v>23.5</v>
      </c>
      <c r="C16" s="68"/>
    </row>
    <row r="17" spans="1:3" ht="12.75">
      <c r="A17" s="1" t="s">
        <v>17</v>
      </c>
      <c r="B17" s="12">
        <v>4.99</v>
      </c>
      <c r="C17" s="68"/>
    </row>
    <row r="18" spans="1:3" ht="12.75">
      <c r="A18" t="s">
        <v>2</v>
      </c>
      <c r="B18" s="2">
        <f>SUM(B7:B17)</f>
        <v>200.64000000000001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8.84</v>
      </c>
      <c r="C21" s="68"/>
    </row>
    <row r="22" spans="1:3" ht="12.75">
      <c r="A22" s="1" t="s">
        <v>19</v>
      </c>
      <c r="B22" s="7">
        <v>24.49</v>
      </c>
      <c r="C22" s="68"/>
    </row>
    <row r="23" spans="1:3" ht="12.75">
      <c r="A23" s="1" t="s">
        <v>20</v>
      </c>
      <c r="B23" s="7">
        <v>15.03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138.36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339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-97.5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0.1910857142857143</v>
      </c>
      <c r="C32" s="68"/>
    </row>
    <row r="33" spans="1:3" ht="12.75">
      <c r="A33" t="s">
        <v>23</v>
      </c>
      <c r="B33" s="13">
        <f>B25/B2</f>
        <v>0.1317714285714286</v>
      </c>
      <c r="C33" s="68"/>
    </row>
    <row r="34" spans="1:3" ht="12.75">
      <c r="A34" t="s">
        <v>27</v>
      </c>
      <c r="B34" s="13">
        <f>B27/B2</f>
        <v>0.32285714285714284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1780</v>
      </c>
      <c r="C2" s="68"/>
    </row>
    <row r="3" spans="1:3" ht="12.75">
      <c r="A3" t="s">
        <v>126</v>
      </c>
      <c r="B3" s="10">
        <v>0.168</v>
      </c>
      <c r="C3" s="68"/>
    </row>
    <row r="4" spans="1:3" ht="12.75">
      <c r="A4" t="s">
        <v>28</v>
      </c>
      <c r="B4" s="2">
        <f>B2*B3</f>
        <v>299.04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57</v>
      </c>
      <c r="C7" s="68"/>
    </row>
    <row r="8" spans="1:3" ht="12.75">
      <c r="A8" s="1" t="s">
        <v>9</v>
      </c>
      <c r="B8" s="11">
        <v>22.5</v>
      </c>
      <c r="C8" s="68"/>
    </row>
    <row r="9" spans="1:3" ht="12.75">
      <c r="A9" s="1" t="s">
        <v>24</v>
      </c>
      <c r="B9" s="11">
        <v>0</v>
      </c>
      <c r="C9" s="68" t="s">
        <v>123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63.03</v>
      </c>
      <c r="C11" s="68"/>
    </row>
    <row r="12" spans="1:3" ht="12.75">
      <c r="A12" s="1" t="s">
        <v>11</v>
      </c>
      <c r="B12" s="11">
        <v>20.1</v>
      </c>
      <c r="C12" s="68"/>
    </row>
    <row r="13" spans="1:3" ht="12.75">
      <c r="A13" s="1" t="s">
        <v>13</v>
      </c>
      <c r="B13" s="11">
        <v>13.65</v>
      </c>
      <c r="C13" s="68"/>
    </row>
    <row r="14" spans="1:3" ht="12.75">
      <c r="A14" s="1" t="s">
        <v>14</v>
      </c>
      <c r="B14" s="11">
        <v>18.72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5.16</v>
      </c>
      <c r="C17" s="68"/>
    </row>
    <row r="18" spans="1:3" ht="12.75">
      <c r="A18" t="s">
        <v>2</v>
      </c>
      <c r="B18" s="2">
        <f>SUM(B7:B17)</f>
        <v>207.66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8.19</v>
      </c>
      <c r="C21" s="68"/>
    </row>
    <row r="22" spans="1:3" ht="12.75">
      <c r="A22" s="1" t="s">
        <v>19</v>
      </c>
      <c r="B22" s="7">
        <v>22.2</v>
      </c>
      <c r="C22" s="68"/>
    </row>
    <row r="23" spans="1:3" ht="12.75">
      <c r="A23" s="1" t="s">
        <v>20</v>
      </c>
      <c r="B23" s="7">
        <v>12.83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133.22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340.88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-41.839999999999975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0.1166629213483146</v>
      </c>
      <c r="C32" s="68"/>
    </row>
    <row r="33" spans="1:3" ht="12.75">
      <c r="A33" t="s">
        <v>23</v>
      </c>
      <c r="B33" s="13">
        <f>B25/B2</f>
        <v>0.07484269662921349</v>
      </c>
      <c r="C33" s="68"/>
    </row>
    <row r="34" spans="1:3" ht="12.75">
      <c r="A34" t="s">
        <v>27</v>
      </c>
      <c r="B34" s="13">
        <f>B27/B2</f>
        <v>0.19150561797752808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23</v>
      </c>
      <c r="C2" s="68"/>
    </row>
    <row r="3" spans="1:3" ht="12.75">
      <c r="A3" t="s">
        <v>126</v>
      </c>
      <c r="B3" s="10">
        <v>9.6</v>
      </c>
      <c r="C3" s="68"/>
    </row>
    <row r="4" spans="1:3" ht="12.75">
      <c r="A4" t="s">
        <v>28</v>
      </c>
      <c r="B4" s="2">
        <f>B2*B3</f>
        <v>220.79999999999998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16</v>
      </c>
      <c r="C7" s="68"/>
    </row>
    <row r="8" spans="1:3" ht="12.75">
      <c r="A8" s="1" t="s">
        <v>9</v>
      </c>
      <c r="B8" s="11">
        <v>21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25.87</v>
      </c>
      <c r="C11" s="68"/>
    </row>
    <row r="12" spans="1:3" ht="12.75">
      <c r="A12" s="1" t="s">
        <v>11</v>
      </c>
      <c r="B12" s="11">
        <v>10.2</v>
      </c>
      <c r="C12" s="68"/>
    </row>
    <row r="13" spans="1:3" ht="12.75">
      <c r="A13" s="1" t="s">
        <v>13</v>
      </c>
      <c r="B13" s="11">
        <v>15.25</v>
      </c>
      <c r="C13" s="68"/>
    </row>
    <row r="14" spans="1:3" ht="12.75">
      <c r="A14" s="1" t="s">
        <v>14</v>
      </c>
      <c r="B14" s="11">
        <v>21.17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2.83</v>
      </c>
      <c r="C17" s="68"/>
    </row>
    <row r="18" spans="1:3" ht="12.75">
      <c r="A18" t="s">
        <v>2</v>
      </c>
      <c r="B18" s="2">
        <f>SUM(B7:B17)</f>
        <v>113.82000000000001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8.57</v>
      </c>
      <c r="C21" s="68"/>
    </row>
    <row r="22" spans="1:3" ht="12.75">
      <c r="A22" s="1" t="s">
        <v>19</v>
      </c>
      <c r="B22" s="7">
        <v>24.27</v>
      </c>
      <c r="C22" s="68"/>
    </row>
    <row r="23" spans="1:3" ht="12.75">
      <c r="A23" s="1" t="s">
        <v>20</v>
      </c>
      <c r="B23" s="7">
        <v>14.45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137.29000000000002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251.11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-30.31000000000003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4.948695652173913</v>
      </c>
      <c r="C32" s="68"/>
    </row>
    <row r="33" spans="1:3" ht="12.75">
      <c r="A33" t="s">
        <v>23</v>
      </c>
      <c r="B33" s="2">
        <f>B25/B2</f>
        <v>5.96913043478261</v>
      </c>
      <c r="C33" s="68"/>
    </row>
    <row r="34" spans="1:3" ht="12.75">
      <c r="A34" t="s">
        <v>27</v>
      </c>
      <c r="B34" s="2">
        <f>B27/B2</f>
        <v>10.917826086956522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40</v>
      </c>
      <c r="C2" s="68"/>
    </row>
    <row r="3" spans="1:3" ht="12.75">
      <c r="A3" t="s">
        <v>126</v>
      </c>
      <c r="B3" s="12">
        <v>6.3</v>
      </c>
      <c r="C3" s="68"/>
    </row>
    <row r="4" spans="1:3" ht="12.75">
      <c r="A4" t="s">
        <v>28</v>
      </c>
      <c r="B4" s="2">
        <f>B2*B3</f>
        <v>252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42</v>
      </c>
      <c r="C7" s="68"/>
    </row>
    <row r="8" spans="1:3" ht="12.75">
      <c r="A8" s="1" t="s">
        <v>9</v>
      </c>
      <c r="B8" s="11">
        <v>31.5</v>
      </c>
      <c r="C8" s="68"/>
    </row>
    <row r="9" spans="1:3" ht="12.75">
      <c r="A9" s="1" t="s">
        <v>24</v>
      </c>
      <c r="B9" s="11">
        <v>1.5</v>
      </c>
      <c r="C9" s="68" t="s">
        <v>129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7.61</v>
      </c>
      <c r="C11" s="68"/>
    </row>
    <row r="12" spans="1:3" ht="12.75">
      <c r="A12" s="1" t="s">
        <v>11</v>
      </c>
      <c r="B12" s="11">
        <v>16</v>
      </c>
      <c r="C12" s="68"/>
    </row>
    <row r="13" spans="1:3" ht="12.75">
      <c r="A13" s="1" t="s">
        <v>13</v>
      </c>
      <c r="B13" s="11">
        <v>15.08</v>
      </c>
      <c r="C13" s="68"/>
    </row>
    <row r="14" spans="1:3" ht="12.75">
      <c r="A14" s="1" t="s">
        <v>14</v>
      </c>
      <c r="B14" s="11">
        <v>20.89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6</v>
      </c>
      <c r="C16" s="68" t="s">
        <v>130</v>
      </c>
    </row>
    <row r="17" spans="1:3" ht="12.75">
      <c r="A17" s="1" t="s">
        <v>17</v>
      </c>
      <c r="B17" s="12">
        <v>3.58</v>
      </c>
      <c r="C17" s="68"/>
    </row>
    <row r="18" spans="1:3" ht="12.75">
      <c r="A18" t="s">
        <v>2</v>
      </c>
      <c r="B18" s="2">
        <f>SUM(B7:B17)</f>
        <v>144.16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8.65</v>
      </c>
      <c r="C21" s="68"/>
    </row>
    <row r="22" spans="1:3" ht="12.75">
      <c r="A22" s="1" t="s">
        <v>19</v>
      </c>
      <c r="B22" s="7">
        <v>24.32</v>
      </c>
      <c r="C22" s="68"/>
    </row>
    <row r="23" spans="1:3" ht="12.75">
      <c r="A23" s="1" t="s">
        <v>20</v>
      </c>
      <c r="B23" s="7">
        <v>14.13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137.1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281.26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-29.25999999999999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3.604</v>
      </c>
      <c r="C32" s="68"/>
    </row>
    <row r="33" spans="1:3" ht="12.75">
      <c r="A33" t="s">
        <v>23</v>
      </c>
      <c r="B33" s="2">
        <f>B25/B2</f>
        <v>3.4274999999999998</v>
      </c>
      <c r="C33" s="68"/>
    </row>
    <row r="34" spans="1:3" ht="12.75">
      <c r="A34" t="s">
        <v>27</v>
      </c>
      <c r="B34" s="2">
        <f>B27/B2</f>
        <v>7.031499999999999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89</v>
      </c>
      <c r="C2" s="68"/>
    </row>
    <row r="3" spans="1:3" ht="12.75">
      <c r="A3" t="s">
        <v>126</v>
      </c>
      <c r="B3" s="12">
        <v>2.02</v>
      </c>
      <c r="C3" s="68"/>
    </row>
    <row r="4" spans="1:3" ht="12.75">
      <c r="A4" t="s">
        <v>28</v>
      </c>
      <c r="B4" s="2">
        <f>B2*B3</f>
        <v>179.78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13</v>
      </c>
      <c r="C7" s="68"/>
    </row>
    <row r="8" spans="1:3" ht="12.75">
      <c r="A8" s="1" t="s">
        <v>9</v>
      </c>
      <c r="B8" s="11">
        <v>5.25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53.9</v>
      </c>
      <c r="C11" s="68"/>
    </row>
    <row r="12" spans="1:3" ht="12.75">
      <c r="A12" s="1" t="s">
        <v>11</v>
      </c>
      <c r="B12" s="11">
        <v>11.8</v>
      </c>
      <c r="C12" s="68"/>
    </row>
    <row r="13" spans="1:3" ht="12.75">
      <c r="A13" s="1" t="s">
        <v>13</v>
      </c>
      <c r="B13" s="11">
        <v>18.38</v>
      </c>
      <c r="C13" s="68"/>
    </row>
    <row r="14" spans="1:3" ht="12.75">
      <c r="A14" s="1" t="s">
        <v>14</v>
      </c>
      <c r="B14" s="11">
        <v>22.05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3.36</v>
      </c>
      <c r="C17" s="68"/>
    </row>
    <row r="18" spans="1:3" ht="12.75">
      <c r="A18" t="s">
        <v>2</v>
      </c>
      <c r="B18" s="2">
        <f>SUM(B7:B17)</f>
        <v>135.24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9.68</v>
      </c>
      <c r="C21" s="68"/>
    </row>
    <row r="22" spans="1:3" ht="12.75">
      <c r="A22" s="1" t="s">
        <v>19</v>
      </c>
      <c r="B22" s="7">
        <v>26.51</v>
      </c>
      <c r="C22" s="68"/>
    </row>
    <row r="23" spans="1:3" ht="12.75">
      <c r="A23" s="1" t="s">
        <v>20</v>
      </c>
      <c r="B23" s="7">
        <v>15.91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142.1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277.34000000000003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-97.56000000000003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1.519550561797753</v>
      </c>
      <c r="C32" s="68"/>
    </row>
    <row r="33" spans="1:3" ht="12.75">
      <c r="A33" t="s">
        <v>23</v>
      </c>
      <c r="B33" s="2">
        <f>B25/B2</f>
        <v>1.596629213483146</v>
      </c>
      <c r="C33" s="68"/>
    </row>
    <row r="34" spans="1:3" ht="12.75">
      <c r="A34" t="s">
        <v>27</v>
      </c>
      <c r="B34" s="2">
        <f>B27/B2</f>
        <v>3.1161797752808993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900</v>
      </c>
      <c r="C2" s="68"/>
    </row>
    <row r="3" spans="1:3" ht="12.75">
      <c r="A3" t="s">
        <v>126</v>
      </c>
      <c r="B3" s="10">
        <v>0.31</v>
      </c>
      <c r="C3" s="68"/>
    </row>
    <row r="4" spans="1:3" ht="12.75">
      <c r="A4" t="s">
        <v>28</v>
      </c>
      <c r="B4" s="2">
        <f>B2*B3</f>
        <v>279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24</v>
      </c>
      <c r="C7" s="68"/>
    </row>
    <row r="8" spans="1:3" ht="12.75">
      <c r="A8" s="1" t="s">
        <v>9</v>
      </c>
      <c r="B8" s="11">
        <v>13.7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6</v>
      </c>
      <c r="C10" s="68" t="s">
        <v>124</v>
      </c>
    </row>
    <row r="11" spans="1:3" ht="12.75">
      <c r="A11" s="1" t="s">
        <v>12</v>
      </c>
      <c r="B11" s="11">
        <v>22.11</v>
      </c>
      <c r="C11" s="68"/>
    </row>
    <row r="12" spans="1:3" ht="12.75">
      <c r="A12" s="1" t="s">
        <v>11</v>
      </c>
      <c r="B12" s="11">
        <v>0</v>
      </c>
      <c r="C12" s="68" t="s">
        <v>133</v>
      </c>
    </row>
    <row r="13" spans="1:3" ht="12.75">
      <c r="A13" s="1" t="s">
        <v>13</v>
      </c>
      <c r="B13" s="11">
        <v>12.65</v>
      </c>
      <c r="C13" s="68"/>
    </row>
    <row r="14" spans="1:3" ht="12.75">
      <c r="A14" s="1" t="s">
        <v>14</v>
      </c>
      <c r="B14" s="11">
        <v>18.17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2.5</v>
      </c>
      <c r="C17" s="68"/>
    </row>
    <row r="18" spans="1:3" ht="12.75">
      <c r="A18" t="s">
        <v>2</v>
      </c>
      <c r="B18" s="2">
        <f>SUM(B7:B17)</f>
        <v>100.63000000000001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7.92</v>
      </c>
      <c r="C21" s="68"/>
    </row>
    <row r="22" spans="1:3" ht="12.75">
      <c r="A22" s="1" t="s">
        <v>19</v>
      </c>
      <c r="B22" s="7">
        <v>20.91</v>
      </c>
      <c r="C22" s="68"/>
    </row>
    <row r="23" spans="1:3" ht="12.75">
      <c r="A23" s="1" t="s">
        <v>20</v>
      </c>
      <c r="B23" s="7">
        <v>12.52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131.35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231.98000000000002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47.01999999999998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0.11181111111111112</v>
      </c>
      <c r="C32" s="68"/>
    </row>
    <row r="33" spans="1:3" ht="12.75">
      <c r="A33" t="s">
        <v>23</v>
      </c>
      <c r="B33" s="13">
        <f>B25/B2</f>
        <v>0.14594444444444443</v>
      </c>
      <c r="C33" s="68"/>
    </row>
    <row r="34" spans="1:3" ht="12.75">
      <c r="A34" t="s">
        <v>27</v>
      </c>
      <c r="B34" s="13">
        <f>B27/B2</f>
        <v>0.25775555555555557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115</v>
      </c>
      <c r="B1" s="23" t="s">
        <v>0</v>
      </c>
      <c r="C1" s="70" t="s">
        <v>30</v>
      </c>
    </row>
    <row r="2" spans="1:3" ht="12.75">
      <c r="A2" t="s">
        <v>29</v>
      </c>
      <c r="B2" s="9">
        <v>54</v>
      </c>
      <c r="C2" s="68"/>
    </row>
    <row r="3" spans="1:3" ht="12.75">
      <c r="A3" t="s">
        <v>126</v>
      </c>
      <c r="B3" s="10">
        <v>4.45</v>
      </c>
      <c r="C3" s="68"/>
    </row>
    <row r="4" spans="1:3" ht="12.75">
      <c r="A4" t="s">
        <v>28</v>
      </c>
      <c r="B4" s="2">
        <f>B2*B3</f>
        <v>240.3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10.08</v>
      </c>
      <c r="C7" s="68"/>
    </row>
    <row r="8" spans="1:3" ht="12.75">
      <c r="A8" s="1" t="s">
        <v>9</v>
      </c>
      <c r="B8" s="11">
        <v>23.9</v>
      </c>
      <c r="C8" s="68"/>
    </row>
    <row r="9" spans="1:3" ht="12.75">
      <c r="A9" s="1" t="s">
        <v>24</v>
      </c>
      <c r="B9" s="11">
        <v>9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63.62</v>
      </c>
      <c r="C11" s="68"/>
    </row>
    <row r="12" spans="1:3" ht="12.75">
      <c r="A12" s="1" t="s">
        <v>11</v>
      </c>
      <c r="B12" s="11">
        <v>13.7</v>
      </c>
      <c r="C12" s="68"/>
    </row>
    <row r="13" spans="1:3" ht="12.75">
      <c r="A13" s="1" t="s">
        <v>13</v>
      </c>
      <c r="B13" s="11">
        <v>14.32</v>
      </c>
      <c r="C13" s="68"/>
    </row>
    <row r="14" spans="1:3" ht="12.75">
      <c r="A14" s="1" t="s">
        <v>14</v>
      </c>
      <c r="B14" s="11">
        <v>19.12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4.11</v>
      </c>
      <c r="C17" s="68"/>
    </row>
    <row r="18" spans="1:3" ht="12.75">
      <c r="A18" t="s">
        <v>2</v>
      </c>
      <c r="B18" s="2">
        <f>SUM(B7:B17)</f>
        <v>165.35000000000002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8.42</v>
      </c>
      <c r="C21" s="68"/>
    </row>
    <row r="22" spans="1:3" ht="12.75">
      <c r="A22" s="1" t="s">
        <v>19</v>
      </c>
      <c r="B22" s="7">
        <v>22.38</v>
      </c>
      <c r="C22" s="68"/>
    </row>
    <row r="23" spans="1:3" ht="12.75">
      <c r="A23" s="1" t="s">
        <v>20</v>
      </c>
      <c r="B23" s="7">
        <v>12.92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133.72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299.07000000000005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-58.77000000000004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3.0620370370370376</v>
      </c>
      <c r="C32" s="68"/>
    </row>
    <row r="33" spans="1:3" ht="12.75">
      <c r="A33" t="s">
        <v>23</v>
      </c>
      <c r="B33" s="13">
        <f>B25/B2</f>
        <v>2.4762962962962964</v>
      </c>
      <c r="C33" s="68"/>
    </row>
    <row r="34" spans="1:3" ht="12.75">
      <c r="A34" t="s">
        <v>27</v>
      </c>
      <c r="B34" s="13">
        <f>B27/B2</f>
        <v>5.538333333333334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49"/>
      <c r="B1" s="46" t="s">
        <v>141</v>
      </c>
      <c r="C1" s="46" t="s">
        <v>88</v>
      </c>
      <c r="D1" s="46" t="s">
        <v>87</v>
      </c>
      <c r="E1" s="47" t="s">
        <v>66</v>
      </c>
      <c r="F1" s="46" t="s">
        <v>61</v>
      </c>
      <c r="G1" s="46" t="s">
        <v>61</v>
      </c>
      <c r="H1" s="50" t="s">
        <v>61</v>
      </c>
    </row>
    <row r="2" spans="1:8" ht="12.75">
      <c r="A2" s="51" t="s">
        <v>58</v>
      </c>
      <c r="B2" s="15" t="s">
        <v>142</v>
      </c>
      <c r="C2" s="15" t="s">
        <v>142</v>
      </c>
      <c r="D2" s="38" t="s">
        <v>88</v>
      </c>
      <c r="E2" s="45" t="s">
        <v>67</v>
      </c>
      <c r="F2" s="15" t="s">
        <v>59</v>
      </c>
      <c r="G2" s="15" t="s">
        <v>143</v>
      </c>
      <c r="H2" s="52" t="s">
        <v>60</v>
      </c>
    </row>
    <row r="3" spans="1:8" ht="12.75">
      <c r="A3" s="31" t="s">
        <v>47</v>
      </c>
      <c r="B3" s="36">
        <f>HRSW!B4</f>
        <v>325.46999999999997</v>
      </c>
      <c r="C3" s="36">
        <f>HRSW!B18</f>
        <v>189.87</v>
      </c>
      <c r="D3" s="16">
        <f>B3-C3</f>
        <v>135.59999999999997</v>
      </c>
      <c r="E3" s="18">
        <v>1000</v>
      </c>
      <c r="F3" s="19">
        <f aca="true" t="shared" si="0" ref="F3:F16">B3*E3</f>
        <v>325469.99999999994</v>
      </c>
      <c r="G3" s="19">
        <f aca="true" t="shared" si="1" ref="G3:G16">E3*C3</f>
        <v>189870</v>
      </c>
      <c r="H3" s="32">
        <f>F3-G3</f>
        <v>135599.99999999994</v>
      </c>
    </row>
    <row r="4" spans="1:8" ht="12.75">
      <c r="A4" s="31" t="s">
        <v>48</v>
      </c>
      <c r="B4" s="36">
        <f>Durum!B4</f>
        <v>315.5</v>
      </c>
      <c r="C4" s="36">
        <f>Durum!B18</f>
        <v>189.54</v>
      </c>
      <c r="D4" s="16">
        <f aca="true" t="shared" si="2" ref="D4:D16">B4-C4</f>
        <v>125.96000000000001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236.64</v>
      </c>
      <c r="C5" s="36">
        <f>Barley!B18</f>
        <v>163.00000000000003</v>
      </c>
      <c r="D5" s="16">
        <f t="shared" si="2"/>
        <v>73.63999999999996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425.75</v>
      </c>
      <c r="C6" s="36">
        <f>Corn!B18</f>
        <v>299.66999999999996</v>
      </c>
      <c r="D6" s="16">
        <f t="shared" si="2"/>
        <v>126.08000000000004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310.45</v>
      </c>
      <c r="C7" s="36">
        <f>Soyb!B18</f>
        <v>151.83</v>
      </c>
      <c r="D7" s="16">
        <f t="shared" si="2"/>
        <v>158.61999999999998</v>
      </c>
      <c r="E7" s="18">
        <v>1000</v>
      </c>
      <c r="F7" s="19">
        <f t="shared" si="0"/>
        <v>310450</v>
      </c>
      <c r="G7" s="19">
        <f t="shared" si="1"/>
        <v>151830</v>
      </c>
      <c r="H7" s="32">
        <f t="shared" si="3"/>
        <v>158620</v>
      </c>
    </row>
    <row r="8" spans="1:8" ht="12.75">
      <c r="A8" s="31" t="s">
        <v>73</v>
      </c>
      <c r="B8" s="36">
        <f>Drybean!B4</f>
        <v>373.5</v>
      </c>
      <c r="C8" s="36">
        <f>Drybean!B18</f>
        <v>243.28</v>
      </c>
      <c r="D8" s="16">
        <f t="shared" si="2"/>
        <v>130.22</v>
      </c>
      <c r="E8" s="18">
        <v>0</v>
      </c>
      <c r="F8" s="19">
        <f t="shared" si="0"/>
        <v>0</v>
      </c>
      <c r="G8" s="19">
        <f t="shared" si="1"/>
        <v>0</v>
      </c>
      <c r="H8" s="32">
        <f t="shared" si="3"/>
        <v>0</v>
      </c>
    </row>
    <row r="9" spans="1:8" ht="12.75">
      <c r="A9" s="31" t="s">
        <v>50</v>
      </c>
      <c r="B9" s="36">
        <f>Oil_SF!B4</f>
        <v>249.39999999999998</v>
      </c>
      <c r="C9" s="36">
        <f>Oil_SF!B18</f>
        <v>172.8</v>
      </c>
      <c r="D9" s="16">
        <f t="shared" si="2"/>
        <v>76.59999999999997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241.5</v>
      </c>
      <c r="C10" s="36">
        <f>Conf_SF!B18</f>
        <v>200.64000000000001</v>
      </c>
      <c r="D10" s="16">
        <f t="shared" si="2"/>
        <v>40.859999999999985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299.04</v>
      </c>
      <c r="C11" s="36">
        <f>Canola!B18</f>
        <v>207.66</v>
      </c>
      <c r="D11" s="16">
        <f t="shared" si="2"/>
        <v>91.38000000000002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220.79999999999998</v>
      </c>
      <c r="C12" s="36">
        <f>Flax!B18</f>
        <v>113.82000000000001</v>
      </c>
      <c r="D12" s="16">
        <f t="shared" si="2"/>
        <v>106.97999999999998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252</v>
      </c>
      <c r="C13" s="36">
        <f>Peas!B18</f>
        <v>144.16</v>
      </c>
      <c r="D13" s="16">
        <f t="shared" si="2"/>
        <v>107.84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179.78</v>
      </c>
      <c r="C14" s="36">
        <f>Oats!B18</f>
        <v>135.24</v>
      </c>
      <c r="D14" s="16">
        <f t="shared" si="2"/>
        <v>44.53999999999999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279</v>
      </c>
      <c r="C15" s="36">
        <f>Mustard!B18</f>
        <v>100.63000000000001</v>
      </c>
      <c r="D15" s="16">
        <f t="shared" si="2"/>
        <v>178.37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114</v>
      </c>
      <c r="B16" s="36">
        <f>'Wint.Wht'!B4</f>
        <v>240.3</v>
      </c>
      <c r="C16" s="36">
        <f>'Wint.Wht'!B18</f>
        <v>165.35000000000002</v>
      </c>
      <c r="D16" s="37">
        <f t="shared" si="2"/>
        <v>74.94999999999999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70</v>
      </c>
      <c r="B17" s="14"/>
      <c r="C17" s="14"/>
      <c r="D17" s="14"/>
      <c r="E17" s="20">
        <f>SUM(E3:E16)</f>
        <v>2000</v>
      </c>
      <c r="F17" s="20">
        <f>SUM(F3:F16)</f>
        <v>635920</v>
      </c>
      <c r="G17" s="20">
        <f>SUM(G3:G16)</f>
        <v>341700</v>
      </c>
      <c r="H17" s="34">
        <f>SUM(H3:H16)</f>
        <v>294219.99999999994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77" t="s">
        <v>46</v>
      </c>
      <c r="D19" s="77"/>
      <c r="E19" s="77"/>
      <c r="F19" s="3"/>
      <c r="G19" s="3"/>
      <c r="H19" s="3"/>
    </row>
    <row r="20" spans="1:8" ht="12.75">
      <c r="A20" s="53" t="s">
        <v>68</v>
      </c>
      <c r="B20" s="54"/>
      <c r="C20" s="54"/>
      <c r="D20" s="55"/>
      <c r="E20" s="54" t="s">
        <v>69</v>
      </c>
      <c r="F20" s="54"/>
      <c r="G20" s="54"/>
      <c r="H20" s="56"/>
    </row>
    <row r="21" spans="1:14" ht="12.75">
      <c r="A21" s="78" t="s">
        <v>28</v>
      </c>
      <c r="B21" s="79"/>
      <c r="C21" s="19">
        <f>F17</f>
        <v>635920</v>
      </c>
      <c r="D21" s="4"/>
      <c r="E21" s="79" t="s">
        <v>63</v>
      </c>
      <c r="F21" s="79"/>
      <c r="G21" s="19">
        <f>G17</f>
        <v>341700</v>
      </c>
      <c r="H21" s="57"/>
      <c r="N21" s="4"/>
    </row>
    <row r="22" spans="1:8" ht="12.75">
      <c r="A22" s="80" t="s">
        <v>137</v>
      </c>
      <c r="B22" s="81"/>
      <c r="C22" s="18">
        <v>0</v>
      </c>
      <c r="D22" s="58" t="s">
        <v>65</v>
      </c>
      <c r="E22" s="81" t="s">
        <v>90</v>
      </c>
      <c r="F22" s="81"/>
      <c r="G22" s="18">
        <v>49500</v>
      </c>
      <c r="H22" s="59" t="s">
        <v>65</v>
      </c>
    </row>
    <row r="23" spans="1:11" ht="12.75">
      <c r="A23" s="75"/>
      <c r="B23" s="76"/>
      <c r="C23" s="18">
        <v>0</v>
      </c>
      <c r="D23" s="4"/>
      <c r="E23" s="81" t="s">
        <v>62</v>
      </c>
      <c r="F23" s="81"/>
      <c r="G23" s="18">
        <v>180000</v>
      </c>
      <c r="H23" s="60"/>
      <c r="K23" s="64"/>
    </row>
    <row r="24" spans="1:8" ht="12.75">
      <c r="A24" s="75"/>
      <c r="B24" s="76"/>
      <c r="C24" s="18">
        <v>0</v>
      </c>
      <c r="D24" s="4"/>
      <c r="E24" s="81" t="s">
        <v>89</v>
      </c>
      <c r="F24" s="81"/>
      <c r="G24" s="18">
        <v>0</v>
      </c>
      <c r="H24" s="60"/>
    </row>
    <row r="25" spans="1:8" ht="12.75">
      <c r="A25" s="75"/>
      <c r="B25" s="76"/>
      <c r="C25" s="18">
        <v>0</v>
      </c>
      <c r="D25" s="4"/>
      <c r="E25" s="81" t="s">
        <v>64</v>
      </c>
      <c r="F25" s="81"/>
      <c r="G25" s="18">
        <v>0</v>
      </c>
      <c r="H25" s="60"/>
    </row>
    <row r="26" spans="1:8" ht="12.75">
      <c r="A26" s="75"/>
      <c r="B26" s="76"/>
      <c r="C26" s="18">
        <v>0</v>
      </c>
      <c r="D26" s="4"/>
      <c r="E26" s="76" t="s">
        <v>136</v>
      </c>
      <c r="F26" s="76"/>
      <c r="G26" s="18">
        <v>0</v>
      </c>
      <c r="H26" s="60"/>
    </row>
    <row r="27" spans="1:8" ht="12.75">
      <c r="A27" s="75"/>
      <c r="B27" s="76"/>
      <c r="C27" s="18">
        <v>0</v>
      </c>
      <c r="D27" s="4"/>
      <c r="E27" s="76"/>
      <c r="F27" s="76"/>
      <c r="G27" s="18">
        <v>0</v>
      </c>
      <c r="H27" s="60"/>
    </row>
    <row r="28" spans="1:8" ht="12.75">
      <c r="A28" s="75" t="s">
        <v>72</v>
      </c>
      <c r="B28" s="76"/>
      <c r="C28" s="22">
        <v>0</v>
      </c>
      <c r="D28" s="61"/>
      <c r="E28" s="76" t="s">
        <v>71</v>
      </c>
      <c r="F28" s="76"/>
      <c r="G28" s="22">
        <v>14300</v>
      </c>
      <c r="H28" s="60"/>
    </row>
    <row r="29" spans="1:8" ht="12.75">
      <c r="A29" s="31" t="s">
        <v>61</v>
      </c>
      <c r="B29" s="4"/>
      <c r="C29" s="19">
        <f>SUM(C21:C28)</f>
        <v>635920</v>
      </c>
      <c r="D29" s="4"/>
      <c r="E29" s="4" t="s">
        <v>61</v>
      </c>
      <c r="F29" s="4"/>
      <c r="G29" s="29">
        <f>SUM(G21:G28)</f>
        <v>585500</v>
      </c>
      <c r="H29" s="57"/>
    </row>
    <row r="30" spans="1:8" ht="12.75">
      <c r="A30" s="62" t="s">
        <v>113</v>
      </c>
      <c r="B30" s="3"/>
      <c r="C30" s="3"/>
      <c r="D30" s="3"/>
      <c r="E30" s="3"/>
      <c r="F30" s="3"/>
      <c r="G30" s="65">
        <f>C29-G29</f>
        <v>50420</v>
      </c>
      <c r="H30" s="63"/>
    </row>
    <row r="31" ht="12.75">
      <c r="G31" s="6"/>
    </row>
    <row r="32" spans="1:8" ht="12.75">
      <c r="A32" s="67" t="s">
        <v>125</v>
      </c>
      <c r="B32" s="84"/>
      <c r="C32" s="84"/>
      <c r="D32" s="84"/>
      <c r="E32" s="84"/>
      <c r="F32" s="48" t="s">
        <v>118</v>
      </c>
      <c r="G32" s="83"/>
      <c r="H32" s="83"/>
    </row>
    <row r="33" spans="3:6" ht="12.75">
      <c r="C33" s="44"/>
      <c r="D33" s="44"/>
      <c r="E33" s="44"/>
      <c r="F33" s="44"/>
    </row>
    <row r="34" spans="1:12" ht="12.75">
      <c r="A34" t="s">
        <v>30</v>
      </c>
      <c r="B34" s="82" t="s">
        <v>119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2:12" ht="12.7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2:12" ht="12.75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2:12" ht="12.75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2:12" ht="12.7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ht="12.75">
      <c r="A39" t="s">
        <v>91</v>
      </c>
    </row>
    <row r="40" spans="1:12" ht="12.75">
      <c r="A40" s="25" t="s">
        <v>74</v>
      </c>
      <c r="B40" s="26" t="s">
        <v>75</v>
      </c>
      <c r="C40" s="26" t="s">
        <v>76</v>
      </c>
      <c r="D40" s="26" t="s">
        <v>77</v>
      </c>
      <c r="E40" s="26" t="s">
        <v>78</v>
      </c>
      <c r="F40" s="26" t="s">
        <v>79</v>
      </c>
      <c r="G40" s="26" t="s">
        <v>80</v>
      </c>
      <c r="H40" s="26" t="s">
        <v>81</v>
      </c>
      <c r="I40" s="26" t="s">
        <v>82</v>
      </c>
      <c r="J40" s="26" t="s">
        <v>83</v>
      </c>
      <c r="K40" s="26" t="s">
        <v>84</v>
      </c>
      <c r="L40" s="27" t="s">
        <v>85</v>
      </c>
    </row>
    <row r="41" spans="1:12" ht="12.75">
      <c r="A41" s="28" t="s">
        <v>47</v>
      </c>
      <c r="B41" s="29">
        <f>$E3*HRSW!$B7</f>
        <v>20000</v>
      </c>
      <c r="C41" s="29">
        <f>$E3*HRSW!$B8</f>
        <v>22000</v>
      </c>
      <c r="D41" s="29">
        <f>$E3*HRSW!$B9</f>
        <v>17000</v>
      </c>
      <c r="E41" s="29">
        <f>$E3*HRSW!$B10</f>
        <v>0</v>
      </c>
      <c r="F41" s="29">
        <f>$E3*HRSW!$B11</f>
        <v>67850</v>
      </c>
      <c r="G41" s="29">
        <f>$E3*HRSW!$B12</f>
        <v>14100</v>
      </c>
      <c r="H41" s="29">
        <f>$E3*HRSW!$B13</f>
        <v>15990</v>
      </c>
      <c r="I41" s="29">
        <f>$E3*HRSW!$B14</f>
        <v>20710</v>
      </c>
      <c r="J41" s="29">
        <f>$E3*HRSW!$B15</f>
        <v>0</v>
      </c>
      <c r="K41" s="29">
        <f>$E3*HRSW!$B16</f>
        <v>7500</v>
      </c>
      <c r="L41" s="30">
        <f>$E3*HRSW!$B17</f>
        <v>4720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65750</v>
      </c>
      <c r="C45" s="19">
        <f>$E7*Soyb!$B8</f>
        <v>24000</v>
      </c>
      <c r="D45" s="19">
        <f>$E7*Soyb!$B9</f>
        <v>0</v>
      </c>
      <c r="E45" s="19">
        <f>$E7*Soyb!$B10</f>
        <v>4000</v>
      </c>
      <c r="F45" s="19">
        <f>$E7*Soyb!$B11</f>
        <v>2730</v>
      </c>
      <c r="G45" s="19">
        <f>$E7*Soyb!$B12</f>
        <v>17700</v>
      </c>
      <c r="H45" s="19">
        <f>$E7*Soyb!$B13</f>
        <v>13250</v>
      </c>
      <c r="I45" s="19">
        <f>$E7*Soyb!$B14</f>
        <v>19120</v>
      </c>
      <c r="J45" s="19">
        <f>$E7*Soyb!$B15</f>
        <v>0</v>
      </c>
      <c r="K45" s="19">
        <f>$E7*Soyb!$B16</f>
        <v>1500</v>
      </c>
      <c r="L45" s="32">
        <f>$E7*Soyb!$B17</f>
        <v>3780</v>
      </c>
    </row>
    <row r="46" spans="1:12" ht="12.75">
      <c r="A46" s="31" t="s">
        <v>73</v>
      </c>
      <c r="B46" s="19">
        <f>$E8*Drybean!$B7</f>
        <v>0</v>
      </c>
      <c r="C46" s="19">
        <f>$E8*Drybean!$B8</f>
        <v>0</v>
      </c>
      <c r="D46" s="19">
        <f>$E8*Drybean!$B9</f>
        <v>0</v>
      </c>
      <c r="E46" s="19">
        <f>$E8*Drybean!$B10</f>
        <v>0</v>
      </c>
      <c r="F46" s="19">
        <f>$E8*Drybean!$B11</f>
        <v>0</v>
      </c>
      <c r="G46" s="19">
        <f>$E8*Drybean!$B12</f>
        <v>0</v>
      </c>
      <c r="H46" s="19">
        <f>$E8*Drybean!$B13</f>
        <v>0</v>
      </c>
      <c r="I46" s="19">
        <f>$E8*Drybean!$B14</f>
        <v>0</v>
      </c>
      <c r="J46" s="19">
        <f>$E8*Drybean!$B15</f>
        <v>0</v>
      </c>
      <c r="K46" s="19">
        <f>$E8*Drybean!$B16</f>
        <v>0</v>
      </c>
      <c r="L46" s="32">
        <f>$E8*Drybean!$B17</f>
        <v>0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70</v>
      </c>
      <c r="B55" s="20">
        <f>SUM(B41:B54)</f>
        <v>85750</v>
      </c>
      <c r="C55" s="20">
        <f aca="true" t="shared" si="4" ref="C55:L55">SUM(C41:C54)</f>
        <v>46000</v>
      </c>
      <c r="D55" s="20">
        <f t="shared" si="4"/>
        <v>17000</v>
      </c>
      <c r="E55" s="20">
        <f t="shared" si="4"/>
        <v>4000</v>
      </c>
      <c r="F55" s="20">
        <f t="shared" si="4"/>
        <v>70580</v>
      </c>
      <c r="G55" s="20">
        <f t="shared" si="4"/>
        <v>31800</v>
      </c>
      <c r="H55" s="20">
        <f t="shared" si="4"/>
        <v>29240</v>
      </c>
      <c r="I55" s="20">
        <f t="shared" si="4"/>
        <v>39830</v>
      </c>
      <c r="J55" s="20">
        <f t="shared" si="4"/>
        <v>0</v>
      </c>
      <c r="K55" s="20">
        <f t="shared" si="4"/>
        <v>9000</v>
      </c>
      <c r="L55" s="34">
        <f t="shared" si="4"/>
        <v>8500</v>
      </c>
    </row>
    <row r="56" spans="1:12" ht="12.75">
      <c r="A56" s="33" t="s">
        <v>86</v>
      </c>
      <c r="B56" s="20"/>
      <c r="C56" s="34"/>
      <c r="D56" s="35">
        <f>SUM(B55:L55)</f>
        <v>341700</v>
      </c>
      <c r="E56" s="21"/>
      <c r="F56" s="21"/>
      <c r="G56" s="21"/>
      <c r="H56" s="21"/>
      <c r="I56" s="21"/>
      <c r="J56" s="21"/>
      <c r="K56" s="21"/>
      <c r="L56" s="21"/>
    </row>
  </sheetData>
  <sheetProtection sheet="1" objects="1" scenarios="1"/>
  <mergeCells count="24">
    <mergeCell ref="B34:L34"/>
    <mergeCell ref="B35:L35"/>
    <mergeCell ref="B36:L36"/>
    <mergeCell ref="B37:L37"/>
    <mergeCell ref="B38:L38"/>
    <mergeCell ref="G32:H32"/>
    <mergeCell ref="B32:E32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A26:B26"/>
    <mergeCell ref="C19:E19"/>
    <mergeCell ref="A21:B21"/>
    <mergeCell ref="A22:B22"/>
    <mergeCell ref="A23:B23"/>
    <mergeCell ref="A24:B24"/>
    <mergeCell ref="A25:B25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57</v>
      </c>
      <c r="C2" s="68"/>
    </row>
    <row r="3" spans="1:3" ht="12.75">
      <c r="A3" t="s">
        <v>126</v>
      </c>
      <c r="B3" s="12">
        <v>5.71</v>
      </c>
      <c r="C3" s="68"/>
    </row>
    <row r="4" spans="1:3" ht="12.75">
      <c r="A4" t="s">
        <v>28</v>
      </c>
      <c r="B4" s="2">
        <f>B2*B3</f>
        <v>325.46999999999997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20</v>
      </c>
      <c r="C7" s="68"/>
    </row>
    <row r="8" spans="1:3" ht="12.75">
      <c r="A8" s="1" t="s">
        <v>9</v>
      </c>
      <c r="B8" s="11">
        <v>22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127</v>
      </c>
    </row>
    <row r="11" spans="1:3" ht="12.75">
      <c r="A11" s="1" t="s">
        <v>12</v>
      </c>
      <c r="B11" s="11">
        <v>67.85</v>
      </c>
      <c r="C11" s="68"/>
    </row>
    <row r="12" spans="1:3" ht="12.75">
      <c r="A12" s="1" t="s">
        <v>11</v>
      </c>
      <c r="B12" s="11">
        <v>14.1</v>
      </c>
      <c r="C12" s="68"/>
    </row>
    <row r="13" spans="1:3" ht="12.75">
      <c r="A13" s="1" t="s">
        <v>13</v>
      </c>
      <c r="B13" s="11">
        <v>15.99</v>
      </c>
      <c r="C13" s="68"/>
    </row>
    <row r="14" spans="1:3" ht="12.75">
      <c r="A14" s="1" t="s">
        <v>14</v>
      </c>
      <c r="B14" s="11">
        <v>20.71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4.72</v>
      </c>
      <c r="C17" s="68"/>
    </row>
    <row r="18" spans="1:3" ht="12.75">
      <c r="A18" t="s">
        <v>2</v>
      </c>
      <c r="B18" s="2">
        <f>SUM(B7:B17)</f>
        <v>189.87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8.85</v>
      </c>
      <c r="C21" s="68"/>
    </row>
    <row r="22" spans="1:3" ht="12.75">
      <c r="A22" s="1" t="s">
        <v>19</v>
      </c>
      <c r="B22" s="7">
        <v>24</v>
      </c>
      <c r="C22" s="68"/>
    </row>
    <row r="23" spans="1:3" ht="12.75">
      <c r="A23" s="1" t="s">
        <v>20</v>
      </c>
      <c r="B23" s="7">
        <v>14.22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137.07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326.94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2">
        <f>B4-B27</f>
        <v>-1.4700000000000273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3.3310526315789475</v>
      </c>
      <c r="C32" s="68"/>
    </row>
    <row r="33" spans="1:3" ht="12.75">
      <c r="A33" t="s">
        <v>23</v>
      </c>
      <c r="B33" s="2">
        <f>B25/B2</f>
        <v>2.404736842105263</v>
      </c>
      <c r="C33" s="68"/>
    </row>
    <row r="34" spans="1:3" ht="12.75">
      <c r="A34" t="s">
        <v>27</v>
      </c>
      <c r="B34" s="2">
        <f>B27/B2</f>
        <v>5.7357894736842105</v>
      </c>
      <c r="C34" s="68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50</v>
      </c>
      <c r="C2" s="68"/>
    </row>
    <row r="3" spans="1:3" ht="12.75">
      <c r="A3" t="s">
        <v>126</v>
      </c>
      <c r="B3" s="12">
        <v>6.31</v>
      </c>
      <c r="C3" s="68" t="s">
        <v>116</v>
      </c>
    </row>
    <row r="4" spans="1:3" ht="12.75">
      <c r="A4" t="s">
        <v>28</v>
      </c>
      <c r="B4" s="2">
        <f>B2*B3</f>
        <v>315.5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26</v>
      </c>
      <c r="C7" s="68"/>
    </row>
    <row r="8" spans="1:3" ht="12.75">
      <c r="A8" s="1" t="s">
        <v>9</v>
      </c>
      <c r="B8" s="11">
        <v>22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127</v>
      </c>
    </row>
    <row r="11" spans="1:3" ht="12.75">
      <c r="A11" s="1" t="s">
        <v>12</v>
      </c>
      <c r="B11" s="11">
        <v>57.97</v>
      </c>
      <c r="C11" s="68"/>
    </row>
    <row r="12" spans="1:3" ht="12.75">
      <c r="A12" s="1" t="s">
        <v>11</v>
      </c>
      <c r="B12" s="11">
        <v>18.2</v>
      </c>
      <c r="C12" s="68"/>
    </row>
    <row r="13" spans="1:3" ht="12.75">
      <c r="A13" s="1" t="s">
        <v>13</v>
      </c>
      <c r="B13" s="11">
        <v>15.65</v>
      </c>
      <c r="C13" s="68"/>
    </row>
    <row r="14" spans="1:3" ht="12.75">
      <c r="A14" s="1" t="s">
        <v>14</v>
      </c>
      <c r="B14" s="11">
        <v>20.51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4.71</v>
      </c>
      <c r="C17" s="68"/>
    </row>
    <row r="18" spans="1:3" ht="12.75">
      <c r="A18" t="s">
        <v>2</v>
      </c>
      <c r="B18" s="2">
        <f>SUM(B7:B17)</f>
        <v>189.54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8.72</v>
      </c>
      <c r="C21" s="68"/>
    </row>
    <row r="22" spans="1:3" ht="12.75">
      <c r="A22" s="1" t="s">
        <v>19</v>
      </c>
      <c r="B22" s="7">
        <v>23.64</v>
      </c>
      <c r="C22" s="68"/>
    </row>
    <row r="23" spans="1:3" ht="12.75">
      <c r="A23" s="1" t="s">
        <v>20</v>
      </c>
      <c r="B23" s="7">
        <v>14.03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136.39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325.92999999999995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-10.42999999999995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3.7908</v>
      </c>
      <c r="C32" s="68"/>
    </row>
    <row r="33" spans="1:3" ht="12.75">
      <c r="A33" t="s">
        <v>23</v>
      </c>
      <c r="B33" s="2">
        <f>B25/B2</f>
        <v>2.7278</v>
      </c>
      <c r="C33" s="68"/>
    </row>
    <row r="34" spans="1:3" ht="12.75">
      <c r="A34" t="s">
        <v>27</v>
      </c>
      <c r="B34" s="2">
        <f>B27/B2</f>
        <v>6.518599999999999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68</v>
      </c>
      <c r="C2" s="68"/>
    </row>
    <row r="3" spans="1:3" ht="12.75">
      <c r="A3" t="s">
        <v>126</v>
      </c>
      <c r="B3" s="12">
        <v>3.48</v>
      </c>
      <c r="C3" s="69" t="s">
        <v>139</v>
      </c>
    </row>
    <row r="4" spans="1:3" ht="12.75">
      <c r="A4" t="s">
        <v>28</v>
      </c>
      <c r="B4" s="2">
        <f>B2*B3</f>
        <v>236.64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16</v>
      </c>
      <c r="C7" s="68"/>
    </row>
    <row r="8" spans="1:3" ht="12.75">
      <c r="A8" s="1" t="s">
        <v>9</v>
      </c>
      <c r="B8" s="11">
        <v>19.2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46.56</v>
      </c>
      <c r="C11" s="68"/>
    </row>
    <row r="12" spans="1:3" ht="12.75">
      <c r="A12" s="1" t="s">
        <v>11</v>
      </c>
      <c r="B12" s="11">
        <v>15.5</v>
      </c>
      <c r="C12" s="68"/>
    </row>
    <row r="13" spans="1:3" ht="12.75">
      <c r="A13" s="1" t="s">
        <v>13</v>
      </c>
      <c r="B13" s="11">
        <v>16.42</v>
      </c>
      <c r="C13" s="68"/>
    </row>
    <row r="14" spans="1:3" ht="12.75">
      <c r="A14" s="1" t="s">
        <v>14</v>
      </c>
      <c r="B14" s="11">
        <v>20.77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4.05</v>
      </c>
      <c r="C17" s="68"/>
    </row>
    <row r="18" spans="1:3" ht="12.75">
      <c r="A18" t="s">
        <v>2</v>
      </c>
      <c r="B18" s="2">
        <f>SUM(B7:B17)</f>
        <v>163.00000000000003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8.9</v>
      </c>
      <c r="C21" s="68"/>
    </row>
    <row r="22" spans="1:3" ht="12.75">
      <c r="A22" s="1" t="s">
        <v>19</v>
      </c>
      <c r="B22" s="7">
        <v>23.87</v>
      </c>
      <c r="C22" s="68"/>
    </row>
    <row r="23" spans="1:3" ht="12.75">
      <c r="A23" s="1" t="s">
        <v>20</v>
      </c>
      <c r="B23" s="7">
        <v>14.02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136.79000000000002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299.7900000000001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-63.15000000000009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2.397058823529412</v>
      </c>
      <c r="C32" s="68"/>
    </row>
    <row r="33" spans="1:3" ht="12.75">
      <c r="A33" t="s">
        <v>23</v>
      </c>
      <c r="B33" s="2">
        <f>B25/B2</f>
        <v>2.0116176470588236</v>
      </c>
      <c r="C33" s="68"/>
    </row>
    <row r="34" spans="1:3" ht="12.75">
      <c r="A34" t="s">
        <v>27</v>
      </c>
      <c r="B34" s="2">
        <f>B27/B2</f>
        <v>4.408676470588237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131</v>
      </c>
      <c r="C2" s="68"/>
    </row>
    <row r="3" spans="1:3" ht="12.75">
      <c r="A3" t="s">
        <v>126</v>
      </c>
      <c r="B3" s="12">
        <v>3.25</v>
      </c>
      <c r="C3" s="68"/>
    </row>
    <row r="4" spans="1:3" ht="12.75">
      <c r="A4" t="s">
        <v>28</v>
      </c>
      <c r="B4" s="2">
        <f>B2*B3</f>
        <v>425.75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83.47</v>
      </c>
      <c r="C7" s="68"/>
    </row>
    <row r="8" spans="1:3" ht="12.75">
      <c r="A8" s="1" t="s">
        <v>9</v>
      </c>
      <c r="B8" s="11">
        <v>24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80.74</v>
      </c>
      <c r="C11" s="68"/>
    </row>
    <row r="12" spans="1:3" ht="12.75">
      <c r="A12" s="1" t="s">
        <v>11</v>
      </c>
      <c r="B12" s="11">
        <v>23.8</v>
      </c>
      <c r="C12" s="68"/>
    </row>
    <row r="13" spans="1:3" ht="12.75">
      <c r="A13" s="1" t="s">
        <v>13</v>
      </c>
      <c r="B13" s="11">
        <v>21.63</v>
      </c>
      <c r="C13" s="68"/>
    </row>
    <row r="14" spans="1:3" ht="12.75">
      <c r="A14" s="1" t="s">
        <v>14</v>
      </c>
      <c r="B14" s="11">
        <v>27.5</v>
      </c>
      <c r="C14" s="68"/>
    </row>
    <row r="15" spans="1:3" ht="12.75">
      <c r="A15" s="1" t="s">
        <v>15</v>
      </c>
      <c r="B15" s="11">
        <v>23.58</v>
      </c>
      <c r="C15" s="68"/>
    </row>
    <row r="16" spans="1:3" ht="12.75">
      <c r="A16" s="1" t="s">
        <v>16</v>
      </c>
      <c r="B16" s="11">
        <v>7.5</v>
      </c>
      <c r="C16" s="68"/>
    </row>
    <row r="17" spans="1:3" ht="12.75">
      <c r="A17" s="1" t="s">
        <v>17</v>
      </c>
      <c r="B17" s="12">
        <v>7.45</v>
      </c>
      <c r="C17" s="68"/>
    </row>
    <row r="18" spans="1:3" ht="12.75">
      <c r="A18" t="s">
        <v>2</v>
      </c>
      <c r="B18" s="2">
        <f>SUM(B7:B17)</f>
        <v>299.66999999999996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11.62</v>
      </c>
      <c r="C21" s="68"/>
    </row>
    <row r="22" spans="1:3" ht="12.75">
      <c r="A22" s="1" t="s">
        <v>19</v>
      </c>
      <c r="B22" s="7">
        <v>36.96</v>
      </c>
      <c r="C22" s="68"/>
    </row>
    <row r="23" spans="1:3" ht="12.75">
      <c r="A23" s="1" t="s">
        <v>20</v>
      </c>
      <c r="B23" s="7">
        <v>21.24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159.82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459.48999999999995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-33.73999999999995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2.2875572519083964</v>
      </c>
      <c r="C32" s="68"/>
    </row>
    <row r="33" spans="1:3" ht="12.75">
      <c r="A33" t="s">
        <v>23</v>
      </c>
      <c r="B33" s="2">
        <f>B25/B2</f>
        <v>1.22</v>
      </c>
      <c r="C33" s="68"/>
    </row>
    <row r="34" spans="1:3" ht="12.75">
      <c r="A34" t="s">
        <v>27</v>
      </c>
      <c r="B34" s="2">
        <f>B27/B2</f>
        <v>3.5075572519083966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35</v>
      </c>
      <c r="C2" s="68"/>
    </row>
    <row r="3" spans="1:3" ht="12.75">
      <c r="A3" t="s">
        <v>126</v>
      </c>
      <c r="B3" s="12">
        <v>8.87</v>
      </c>
      <c r="C3" s="68"/>
    </row>
    <row r="4" spans="1:3" ht="12.75">
      <c r="A4" t="s">
        <v>28</v>
      </c>
      <c r="B4" s="2">
        <f>B2*B3</f>
        <v>310.45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65.75</v>
      </c>
      <c r="C7" s="68" t="s">
        <v>131</v>
      </c>
    </row>
    <row r="8" spans="1:3" ht="12.75">
      <c r="A8" s="1" t="s">
        <v>9</v>
      </c>
      <c r="B8" s="11">
        <v>24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120</v>
      </c>
    </row>
    <row r="11" spans="1:3" ht="12.75">
      <c r="A11" s="1" t="s">
        <v>12</v>
      </c>
      <c r="B11" s="11">
        <v>2.73</v>
      </c>
      <c r="C11" s="68"/>
    </row>
    <row r="12" spans="1:3" ht="12.75">
      <c r="A12" s="1" t="s">
        <v>11</v>
      </c>
      <c r="B12" s="11">
        <v>17.7</v>
      </c>
      <c r="C12" s="68"/>
    </row>
    <row r="13" spans="1:3" ht="12.75">
      <c r="A13" s="1" t="s">
        <v>13</v>
      </c>
      <c r="B13" s="11">
        <v>13.25</v>
      </c>
      <c r="C13" s="68"/>
    </row>
    <row r="14" spans="1:3" ht="12.75">
      <c r="A14" s="1" t="s">
        <v>14</v>
      </c>
      <c r="B14" s="11">
        <v>19.12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3.78</v>
      </c>
      <c r="C17" s="68"/>
    </row>
    <row r="18" spans="1:3" ht="12.75">
      <c r="A18" t="s">
        <v>2</v>
      </c>
      <c r="B18" s="2">
        <f>SUM(B7:B17)</f>
        <v>151.83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8.28</v>
      </c>
      <c r="C21" s="68"/>
    </row>
    <row r="22" spans="1:3" ht="12.75">
      <c r="A22" s="1" t="s">
        <v>19</v>
      </c>
      <c r="B22" s="7">
        <v>22.44</v>
      </c>
      <c r="C22" s="68"/>
    </row>
    <row r="23" spans="1:3" ht="12.75">
      <c r="A23" s="1" t="s">
        <v>20</v>
      </c>
      <c r="B23" s="7">
        <v>13.07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133.79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285.62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24.829999999999984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4.338</v>
      </c>
      <c r="C32" s="68"/>
    </row>
    <row r="33" spans="1:3" ht="12.75">
      <c r="A33" t="s">
        <v>23</v>
      </c>
      <c r="B33" s="2">
        <f>B25/B2</f>
        <v>3.8225714285714285</v>
      </c>
      <c r="C33" s="68"/>
    </row>
    <row r="34" spans="1:3" ht="12.75">
      <c r="A34" t="s">
        <v>27</v>
      </c>
      <c r="B34" s="2">
        <f>B27/B2</f>
        <v>8.160571428571428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1660</v>
      </c>
      <c r="C2" s="68"/>
    </row>
    <row r="3" spans="1:3" ht="12.75">
      <c r="A3" t="s">
        <v>126</v>
      </c>
      <c r="B3" s="10">
        <v>0.225</v>
      </c>
      <c r="C3" s="68"/>
    </row>
    <row r="4" spans="1:3" ht="12.75">
      <c r="A4" t="s">
        <v>28</v>
      </c>
      <c r="B4" s="2">
        <f>B2*B3</f>
        <v>373.5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56.1</v>
      </c>
      <c r="C7" s="68"/>
    </row>
    <row r="8" spans="1:3" ht="12.75">
      <c r="A8" s="1" t="s">
        <v>9</v>
      </c>
      <c r="B8" s="11">
        <v>45.8</v>
      </c>
      <c r="C8" s="68"/>
    </row>
    <row r="9" spans="1:3" ht="12.75">
      <c r="A9" s="1" t="s">
        <v>24</v>
      </c>
      <c r="B9" s="11">
        <v>20</v>
      </c>
      <c r="C9" s="69" t="s">
        <v>138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35.36</v>
      </c>
      <c r="C11" s="68"/>
    </row>
    <row r="12" spans="1:3" ht="12.75">
      <c r="A12" s="1" t="s">
        <v>11</v>
      </c>
      <c r="B12" s="11">
        <v>27.3</v>
      </c>
      <c r="C12" s="68"/>
    </row>
    <row r="13" spans="1:3" ht="12.75">
      <c r="A13" s="1" t="s">
        <v>13</v>
      </c>
      <c r="B13" s="11">
        <v>15.19</v>
      </c>
      <c r="C13" s="68"/>
    </row>
    <row r="14" spans="1:3" ht="12.75">
      <c r="A14" s="1" t="s">
        <v>14</v>
      </c>
      <c r="B14" s="11">
        <v>21.98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15.5</v>
      </c>
      <c r="C16" s="68"/>
    </row>
    <row r="17" spans="1:3" ht="12.75">
      <c r="A17" s="1" t="s">
        <v>17</v>
      </c>
      <c r="B17" s="12">
        <v>6.05</v>
      </c>
      <c r="C17" s="68"/>
    </row>
    <row r="18" spans="1:3" ht="12.75">
      <c r="A18" t="s">
        <v>2</v>
      </c>
      <c r="B18" s="2">
        <f>SUM(B7:B17)</f>
        <v>243.28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8.97</v>
      </c>
      <c r="C21" s="68"/>
    </row>
    <row r="22" spans="1:3" ht="12.75">
      <c r="A22" s="1" t="s">
        <v>19</v>
      </c>
      <c r="B22" s="7">
        <v>26.46</v>
      </c>
      <c r="C22" s="68"/>
    </row>
    <row r="23" spans="1:3" ht="12.75">
      <c r="A23" s="1" t="s">
        <v>20</v>
      </c>
      <c r="B23" s="7">
        <v>15.49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140.92000000000002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384.20000000000005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-10.700000000000045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0.1465542168674699</v>
      </c>
      <c r="C32" s="68"/>
    </row>
    <row r="33" spans="1:3" ht="12.75">
      <c r="A33" t="s">
        <v>23</v>
      </c>
      <c r="B33" s="13">
        <f>B25/B2</f>
        <v>0.08489156626506025</v>
      </c>
      <c r="C33" s="68"/>
    </row>
    <row r="34" spans="1:3" ht="12.75">
      <c r="A34" t="s">
        <v>27</v>
      </c>
      <c r="B34" s="13">
        <f>B27/B2</f>
        <v>0.23144578313253014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2" t="s">
        <v>30</v>
      </c>
    </row>
    <row r="2" spans="1:3" ht="12.75">
      <c r="A2" t="s">
        <v>29</v>
      </c>
      <c r="B2" s="9">
        <v>1450</v>
      </c>
      <c r="C2" s="68"/>
    </row>
    <row r="3" spans="1:3" ht="12.75">
      <c r="A3" t="s">
        <v>126</v>
      </c>
      <c r="B3" s="10">
        <v>0.172</v>
      </c>
      <c r="C3" s="68"/>
    </row>
    <row r="4" spans="1:3" ht="12.75">
      <c r="A4" t="s">
        <v>28</v>
      </c>
      <c r="B4" s="2">
        <f>B2*B3</f>
        <v>249.39999999999998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36</v>
      </c>
      <c r="C7" s="69"/>
    </row>
    <row r="8" spans="1:3" ht="12.75">
      <c r="A8" s="1" t="s">
        <v>9</v>
      </c>
      <c r="B8" s="11">
        <v>27</v>
      </c>
      <c r="C8" s="68"/>
    </row>
    <row r="9" spans="1:3" ht="12.75">
      <c r="A9" s="1" t="s">
        <v>24</v>
      </c>
      <c r="B9" s="11">
        <v>0</v>
      </c>
      <c r="C9" s="68" t="s">
        <v>128</v>
      </c>
    </row>
    <row r="10" spans="1:3" ht="12.75">
      <c r="A10" s="1" t="s">
        <v>10</v>
      </c>
      <c r="B10" s="11">
        <v>5</v>
      </c>
      <c r="C10" s="68" t="s">
        <v>121</v>
      </c>
    </row>
    <row r="11" spans="1:3" ht="12.75">
      <c r="A11" s="1" t="s">
        <v>12</v>
      </c>
      <c r="B11" s="11">
        <v>28.7</v>
      </c>
      <c r="C11" s="68"/>
    </row>
    <row r="12" spans="1:3" ht="12.75">
      <c r="A12" s="1" t="s">
        <v>11</v>
      </c>
      <c r="B12" s="11">
        <v>17.8</v>
      </c>
      <c r="C12" s="68"/>
    </row>
    <row r="13" spans="1:3" ht="12.75">
      <c r="A13" s="1" t="s">
        <v>13</v>
      </c>
      <c r="B13" s="11">
        <v>14.85</v>
      </c>
      <c r="C13" s="68"/>
    </row>
    <row r="14" spans="1:3" ht="12.75">
      <c r="A14" s="1" t="s">
        <v>14</v>
      </c>
      <c r="B14" s="11">
        <v>19.3</v>
      </c>
      <c r="C14" s="68"/>
    </row>
    <row r="15" spans="1:3" ht="12.75">
      <c r="A15" s="1" t="s">
        <v>15</v>
      </c>
      <c r="B15" s="11">
        <v>4.35</v>
      </c>
      <c r="C15" s="68"/>
    </row>
    <row r="16" spans="1:3" ht="12.75">
      <c r="A16" s="1" t="s">
        <v>16</v>
      </c>
      <c r="B16" s="11">
        <v>15.5</v>
      </c>
      <c r="C16" s="68"/>
    </row>
    <row r="17" spans="1:3" ht="12.75">
      <c r="A17" s="1" t="s">
        <v>17</v>
      </c>
      <c r="B17" s="12">
        <v>4.3</v>
      </c>
      <c r="C17" s="68"/>
    </row>
    <row r="18" spans="1:3" ht="12.75">
      <c r="A18" t="s">
        <v>2</v>
      </c>
      <c r="B18" s="2">
        <f>SUM(B7:B17)</f>
        <v>172.8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9.07</v>
      </c>
      <c r="C21" s="68"/>
    </row>
    <row r="22" spans="1:3" ht="12.75">
      <c r="A22" s="1" t="s">
        <v>19</v>
      </c>
      <c r="B22" s="7">
        <v>25.14</v>
      </c>
      <c r="C22" s="68"/>
    </row>
    <row r="23" spans="1:3" ht="12.75">
      <c r="A23" s="1" t="s">
        <v>20</v>
      </c>
      <c r="B23" s="7">
        <v>15.37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139.57999999999998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312.38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-62.98000000000002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0.11917241379310346</v>
      </c>
      <c r="C32" s="68"/>
    </row>
    <row r="33" spans="1:3" ht="12.75">
      <c r="A33" t="s">
        <v>23</v>
      </c>
      <c r="B33" s="13">
        <f>B25/B2</f>
        <v>0.09626206896551723</v>
      </c>
      <c r="C33" s="68"/>
    </row>
    <row r="34" spans="1:3" ht="12.75">
      <c r="A34" t="s">
        <v>27</v>
      </c>
      <c r="B34" s="13">
        <f>B27/B2</f>
        <v>0.21543448275862068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2012-12-21T12:58:24Z</cp:lastPrinted>
  <dcterms:created xsi:type="dcterms:W3CDTF">2005-01-10T15:34:54Z</dcterms:created>
  <dcterms:modified xsi:type="dcterms:W3CDTF">2017-12-22T20:45:26Z</dcterms:modified>
  <cp:category/>
  <cp:version/>
  <cp:contentType/>
  <cp:contentStatus/>
</cp:coreProperties>
</file>