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19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<sst xmlns="http://schemas.openxmlformats.org/spreadsheetml/2006/main" count="712" uniqueCount="156">
  <si>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</si>
  <si>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</si>
  <si>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</si>
  <si>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</si>
  <si>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</si>
  <si>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</si>
  <si>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</si>
  <si>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</si>
  <si>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</si>
  <si>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</si>
  <si>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</si>
  <si>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</si>
  <si>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</si>
  <si>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</si>
  <si>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</si>
  <si>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</si>
  <si>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</si>
  <si>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</si>
  <si>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</si>
  <si>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</si>
  <si>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</si>
  <si>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</si>
  <si>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</si>
  <si>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</si>
  <si>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</si>
  <si>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</si>
  <si>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</si>
  <si>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</si>
  <si>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</si>
  <si>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</si>
  <si>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</si>
  <si>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</si>
  <si>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</si>
  <si>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</si>
  <si>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</si>
  <si>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</si>
  <si>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</si>
  <si>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</si>
  <si>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</si>
  <si>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</si>
  <si>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</si>
  <si>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</si>
  <si>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</si>
  <si>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</si>
  <si>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</si>
  <si>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</si>
  <si>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</si>
  <si>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</si>
  <si>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</si>
  <si>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</si>
  <si>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</si>
  <si>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</si>
  <si>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</si>
  <si>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</si>
  <si>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</si>
  <si>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</si>
  <si>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</si>
  <si>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</si>
  <si>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</si>
  <si>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</si>
  <si>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</si>
  <si>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</si>
  <si>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</si>
  <si>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</si>
  <si>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</si>
  <si>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</si>
  <si>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</si>
  <si>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</si>
  <si>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</si>
  <si>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</si>
  <si>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</si>
  <si>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</si>
  <si>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</si>
  <si>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</si>
  <si>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</si>
  <si>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</si>
  <si>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</si>
  <si>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</si>
  <si>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</si>
  <si>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</si>
  <si>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</si>
  <si>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</si>
  <si>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</si>
  <si>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</si>
  <si>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</si>
  <si>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</si>
  <si>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</si>
  <si>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</si>
  <si>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</si>
  <si>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</si>
  <si>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</si>
  <si>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</si>
  <si>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</si>
  <si>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</si>
  <si>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</si>
  <si>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</si>
  <si>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</si>
  <si>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</si>
  <si>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</si>
  <si>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</si>
  <si>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</si>
  <si>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</si>
  <si>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</si>
  <si>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</si>
  <si>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</si>
  <si>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</si>
  <si>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</si>
  <si>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</si>
  <si>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</si>
  <si>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</si>
  <si>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</si>
  <si>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</si>
  <si>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</si>
  <si>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</si>
  <si>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</si>
  <si>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</si>
  <si>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</si>
  <si>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</si>
  <si>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</si>
  <si>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</si>
  <si>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</si>
  <si>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</si>
  <si>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</si>
  <si>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Includes pre-harvest dessicant</t>
  </si>
  <si>
    <t>Name:</t>
  </si>
  <si>
    <t>Seed treatment and early season foliar fungicide</t>
  </si>
  <si>
    <t>Two ascochyta blight fung. trtmts, more maybe needed</t>
  </si>
  <si>
    <t xml:space="preserve">  Market Price</t>
  </si>
  <si>
    <t>Fungicide for rust would cost $4 plus application</t>
  </si>
  <si>
    <t>Fungicide for alternaria leaf spot</t>
  </si>
  <si>
    <t>seed treatment</t>
  </si>
  <si>
    <t>inoculant, rock roller rent, soil testing</t>
  </si>
  <si>
    <t xml:space="preserve">the whole farm cashflow.  This worksheet consists of three tables.  The first table lists the market  </t>
  </si>
  <si>
    <t>SOYBEANS</t>
  </si>
  <si>
    <t>Soybeans</t>
  </si>
  <si>
    <t>Milling quality price. There is risk of quality discounts.</t>
  </si>
  <si>
    <t>only available by written agreement in most counties of region</t>
  </si>
  <si>
    <t>Includes $8 cost for inoculant and fungicide seed treatment</t>
  </si>
  <si>
    <t>Insurance not available for most counties of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</si>
  <si>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</si>
  <si>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</si>
  <si>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</si>
  <si>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</si>
  <si>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</si>
  <si>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One spraying for head feeding insects</t>
  </si>
  <si>
    <t>Insecticide for cutworms and/or pea aphids would cost $4.</t>
  </si>
  <si>
    <t>Mkt Rev.</t>
  </si>
  <si>
    <t>per Acre</t>
  </si>
  <si>
    <t xml:space="preserve">Dir. Costs </t>
  </si>
  <si>
    <t>Wheat midge &amp; cereal grain aphid insect. would be about $6 each</t>
  </si>
  <si>
    <t xml:space="preserve"> only available by written agreement in most counties of region</t>
  </si>
  <si>
    <t>Insect. for cutworms, pea aphids and/or grasshoppers  ~ $4</t>
  </si>
  <si>
    <t>Malting barley price.  Feed barley price is estimated at $2.40</t>
  </si>
  <si>
    <t>LARGE CHICKPEA</t>
  </si>
  <si>
    <t>Lg Chickpea</t>
  </si>
  <si>
    <t>North Dakota 2020 Projected Crop Budgets - North West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</si>
</sst>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19050</xdr:rowOff>
    </xdr:from>
    <xdr:to>
      <xdr:col>10</xdr:col>
      <xdr:colOff>209550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0863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2" t="s">
        <v>155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83" t="s">
        <v>94</v>
      </c>
      <c r="B2" s="83"/>
      <c r="C2" s="83"/>
      <c r="D2" s="83"/>
      <c r="E2" s="83"/>
      <c r="F2" s="83"/>
      <c r="G2" s="83"/>
      <c r="H2" s="83"/>
      <c r="I2" s="83"/>
      <c r="J2" s="83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7" t="s">
        <v>95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96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97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98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99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139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140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100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7" t="s">
        <v>101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102</v>
      </c>
      <c r="B14" s="43"/>
      <c r="C14" s="43"/>
      <c r="D14" s="43"/>
      <c r="E14" s="43"/>
      <c r="F14" s="43"/>
      <c r="G14" s="43"/>
      <c r="H14" s="43"/>
    </row>
    <row r="15" spans="1:8" ht="12.75">
      <c r="A15" s="75" t="s">
        <v>132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103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104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120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105</v>
      </c>
      <c r="B19" s="43"/>
      <c r="C19" s="43"/>
      <c r="E19" s="43"/>
      <c r="F19" s="43"/>
      <c r="G19" s="43"/>
      <c r="H19" s="43"/>
    </row>
    <row r="20" spans="1:8" ht="12.75">
      <c r="A20" s="17" t="s">
        <v>106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107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108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7" t="s">
        <v>109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110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111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112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113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114</v>
      </c>
      <c r="B30" s="41"/>
      <c r="C30" s="41"/>
      <c r="D30" s="41"/>
      <c r="E30" s="41"/>
      <c r="F30" s="41"/>
      <c r="G30" s="41"/>
      <c r="H30" s="41"/>
    </row>
    <row r="31" spans="1:1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2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2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8" t="s">
        <v>29</v>
      </c>
    </row>
    <row r="2" spans="1:3" ht="12.75">
      <c r="A2" t="s">
        <v>28</v>
      </c>
      <c r="B2" s="9">
        <v>21</v>
      </c>
      <c r="C2" s="76"/>
    </row>
    <row r="3" spans="1:3" ht="12.75">
      <c r="A3" t="s">
        <v>127</v>
      </c>
      <c r="B3" s="12">
        <v>9</v>
      </c>
      <c r="C3" s="76"/>
    </row>
    <row r="4" spans="1:3" ht="12.75">
      <c r="A4" t="s">
        <v>27</v>
      </c>
      <c r="B4" s="2">
        <f>B2*B3</f>
        <v>189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14</v>
      </c>
      <c r="C7" s="76"/>
    </row>
    <row r="8" spans="1:3" ht="12.75">
      <c r="A8" s="1" t="s">
        <v>9</v>
      </c>
      <c r="B8" s="11">
        <v>29.2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24.95</v>
      </c>
      <c r="C11" s="76"/>
    </row>
    <row r="12" spans="1:3" ht="12.75">
      <c r="A12" s="1" t="s">
        <v>11</v>
      </c>
      <c r="B12" s="11">
        <v>12</v>
      </c>
      <c r="C12" s="76"/>
    </row>
    <row r="13" spans="1:3" ht="12.75">
      <c r="A13" s="1" t="s">
        <v>13</v>
      </c>
      <c r="B13" s="11">
        <v>11.74</v>
      </c>
      <c r="C13" s="76"/>
    </row>
    <row r="14" spans="1:3" ht="12.75">
      <c r="A14" s="1" t="s">
        <v>14</v>
      </c>
      <c r="B14" s="11">
        <v>18.26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3.01</v>
      </c>
      <c r="C17" s="76"/>
    </row>
    <row r="18" spans="1:3" ht="12.75">
      <c r="A18" t="s">
        <v>2</v>
      </c>
      <c r="B18" s="2">
        <f>SUM(B7:B17)</f>
        <v>114.66000000000001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7.9</v>
      </c>
      <c r="C21" s="76"/>
    </row>
    <row r="22" spans="1:3" ht="12.75">
      <c r="A22" s="1" t="s">
        <v>19</v>
      </c>
      <c r="B22" s="7">
        <v>21.67</v>
      </c>
      <c r="C22" s="76"/>
    </row>
    <row r="23" spans="1:3" ht="12.75">
      <c r="A23" s="1" t="s">
        <v>20</v>
      </c>
      <c r="B23" s="7">
        <v>12.26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78.83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193.49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-4.490000000000009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5.460000000000001</v>
      </c>
      <c r="C32" s="76"/>
    </row>
    <row r="33" spans="1:3" ht="12.75">
      <c r="A33" t="s">
        <v>23</v>
      </c>
      <c r="B33" s="2">
        <f>B25/B2</f>
        <v>3.7538095238095237</v>
      </c>
      <c r="C33" s="76"/>
    </row>
    <row r="34" spans="1:3" ht="12.75">
      <c r="A34" t="s">
        <v>26</v>
      </c>
      <c r="B34" s="2">
        <f>B27/B2</f>
        <v>9.213809523809525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8" t="s">
        <v>29</v>
      </c>
    </row>
    <row r="2" spans="1:3" ht="12.75">
      <c r="A2" t="s">
        <v>28</v>
      </c>
      <c r="B2" s="9">
        <v>33</v>
      </c>
      <c r="C2" s="76"/>
    </row>
    <row r="3" spans="1:3" ht="12.75">
      <c r="A3" t="s">
        <v>127</v>
      </c>
      <c r="B3" s="12">
        <v>5.7</v>
      </c>
      <c r="C3" s="77"/>
    </row>
    <row r="4" spans="1:3" ht="12.75">
      <c r="A4" t="s">
        <v>27</v>
      </c>
      <c r="B4" s="2">
        <f>B2*B3</f>
        <v>188.1</v>
      </c>
      <c r="C4" s="77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42</v>
      </c>
      <c r="C7" s="76"/>
    </row>
    <row r="8" spans="1:3" ht="12.75">
      <c r="A8" s="1" t="s">
        <v>9</v>
      </c>
      <c r="B8" s="11">
        <v>35.9</v>
      </c>
      <c r="C8" s="76"/>
    </row>
    <row r="9" spans="1:3" ht="12.75">
      <c r="A9" s="1" t="s">
        <v>24</v>
      </c>
      <c r="B9" s="11">
        <v>1.5</v>
      </c>
      <c r="C9" s="76" t="s">
        <v>130</v>
      </c>
    </row>
    <row r="10" spans="1:3" ht="12.75">
      <c r="A10" s="1" t="s">
        <v>10</v>
      </c>
      <c r="B10" s="11">
        <v>6</v>
      </c>
      <c r="C10" s="76" t="s">
        <v>145</v>
      </c>
    </row>
    <row r="11" spans="1:3" ht="12.75">
      <c r="A11" s="1" t="s">
        <v>12</v>
      </c>
      <c r="B11" s="11">
        <v>9.31</v>
      </c>
      <c r="C11" s="76"/>
    </row>
    <row r="12" spans="1:3" ht="12.75">
      <c r="A12" s="1" t="s">
        <v>11</v>
      </c>
      <c r="B12" s="11">
        <v>7.5</v>
      </c>
      <c r="C12" s="76"/>
    </row>
    <row r="13" spans="1:3" ht="12.75">
      <c r="A13" s="1" t="s">
        <v>13</v>
      </c>
      <c r="B13" s="11">
        <v>12.38</v>
      </c>
      <c r="C13" s="76"/>
    </row>
    <row r="14" spans="1:3" ht="12.75">
      <c r="A14" s="1" t="s">
        <v>14</v>
      </c>
      <c r="B14" s="11">
        <v>18.85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9.5</v>
      </c>
      <c r="C16" s="76" t="s">
        <v>131</v>
      </c>
    </row>
    <row r="17" spans="1:3" ht="12.75">
      <c r="A17" s="1" t="s">
        <v>17</v>
      </c>
      <c r="B17" s="12">
        <v>3.86</v>
      </c>
      <c r="C17" s="76"/>
    </row>
    <row r="18" spans="1:3" ht="12.75">
      <c r="A18" t="s">
        <v>2</v>
      </c>
      <c r="B18" s="2">
        <f>SUM(B7:B17)</f>
        <v>146.8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8.12</v>
      </c>
      <c r="C21" s="76"/>
    </row>
    <row r="22" spans="1:3" ht="12.75">
      <c r="A22" s="1" t="s">
        <v>19</v>
      </c>
      <c r="B22" s="7">
        <v>22.95</v>
      </c>
      <c r="C22" s="76"/>
    </row>
    <row r="23" spans="1:3" ht="12.75">
      <c r="A23" s="1" t="s">
        <v>20</v>
      </c>
      <c r="B23" s="7">
        <v>12.58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80.65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227.45000000000002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-39.35000000000002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4.448484848484849</v>
      </c>
      <c r="C32" s="76"/>
    </row>
    <row r="33" spans="1:3" ht="12.75">
      <c r="A33" t="s">
        <v>23</v>
      </c>
      <c r="B33" s="2">
        <f>B25/B2</f>
        <v>2.4439393939393943</v>
      </c>
      <c r="C33" s="76"/>
    </row>
    <row r="34" spans="1:3" ht="12.75">
      <c r="A34" t="s">
        <v>26</v>
      </c>
      <c r="B34" s="2">
        <f>B27/B2</f>
        <v>6.892424242424243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8" t="s">
        <v>29</v>
      </c>
    </row>
    <row r="2" spans="1:3" ht="12.75">
      <c r="A2" t="s">
        <v>28</v>
      </c>
      <c r="B2" s="9">
        <v>68</v>
      </c>
      <c r="C2" s="76"/>
    </row>
    <row r="3" spans="1:3" ht="12.75">
      <c r="A3" t="s">
        <v>127</v>
      </c>
      <c r="B3" s="12">
        <v>2.32</v>
      </c>
      <c r="C3" s="76"/>
    </row>
    <row r="4" spans="1:3" ht="12.75">
      <c r="A4" t="s">
        <v>27</v>
      </c>
      <c r="B4" s="2">
        <f>B2*B3</f>
        <v>157.76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12.5</v>
      </c>
      <c r="C7" s="76"/>
    </row>
    <row r="8" spans="1:3" ht="12.75">
      <c r="A8" s="1" t="s">
        <v>9</v>
      </c>
      <c r="B8" s="11">
        <v>10.6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41.96</v>
      </c>
      <c r="C11" s="76"/>
    </row>
    <row r="12" spans="1:3" ht="12.75">
      <c r="A12" s="1" t="s">
        <v>11</v>
      </c>
      <c r="B12" s="11">
        <v>12</v>
      </c>
      <c r="C12" s="76"/>
    </row>
    <row r="13" spans="1:3" ht="12.75">
      <c r="A13" s="1" t="s">
        <v>13</v>
      </c>
      <c r="B13" s="11">
        <v>14.16</v>
      </c>
      <c r="C13" s="76"/>
    </row>
    <row r="14" spans="1:3" ht="12.75">
      <c r="A14" s="1" t="s">
        <v>14</v>
      </c>
      <c r="B14" s="11">
        <v>18.62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3.18</v>
      </c>
      <c r="C17" s="76"/>
    </row>
    <row r="18" spans="1:3" ht="12.75">
      <c r="A18" t="s">
        <v>2</v>
      </c>
      <c r="B18" s="2">
        <f>SUM(B7:B17)</f>
        <v>121.02000000000001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8.68</v>
      </c>
      <c r="C21" s="76"/>
    </row>
    <row r="22" spans="1:3" ht="12.75">
      <c r="A22" s="1" t="s">
        <v>19</v>
      </c>
      <c r="B22" s="7">
        <v>22.93</v>
      </c>
      <c r="C22" s="76"/>
    </row>
    <row r="23" spans="1:3" ht="12.75">
      <c r="A23" s="1" t="s">
        <v>20</v>
      </c>
      <c r="B23" s="7">
        <v>13.21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81.82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202.84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-45.08000000000001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1.7797058823529412</v>
      </c>
      <c r="C32" s="76"/>
    </row>
    <row r="33" spans="1:3" ht="12.75">
      <c r="A33" t="s">
        <v>23</v>
      </c>
      <c r="B33" s="2">
        <f>B25/B2</f>
        <v>1.203235294117647</v>
      </c>
      <c r="C33" s="76"/>
    </row>
    <row r="34" spans="1:3" ht="12.75">
      <c r="A34" t="s">
        <v>26</v>
      </c>
      <c r="B34" s="2">
        <f>B27/B2</f>
        <v>2.982941176470588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8" t="s">
        <v>29</v>
      </c>
    </row>
    <row r="2" spans="1:3" ht="12.75">
      <c r="A2" t="s">
        <v>28</v>
      </c>
      <c r="B2" s="9">
        <v>1280</v>
      </c>
      <c r="C2" s="76"/>
    </row>
    <row r="3" spans="1:3" ht="12.75">
      <c r="A3" t="s">
        <v>127</v>
      </c>
      <c r="B3" s="10">
        <v>0.14</v>
      </c>
      <c r="C3" s="76"/>
    </row>
    <row r="4" spans="1:3" ht="12.75">
      <c r="A4" t="s">
        <v>27</v>
      </c>
      <c r="B4" s="2">
        <f>B2*B3</f>
        <v>179.20000000000002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35.5</v>
      </c>
      <c r="C8" s="80" t="s">
        <v>123</v>
      </c>
    </row>
    <row r="9" spans="1:3" ht="12.75">
      <c r="A9" s="1" t="s">
        <v>24</v>
      </c>
      <c r="B9" s="11">
        <v>16</v>
      </c>
      <c r="C9" s="77" t="s">
        <v>143</v>
      </c>
    </row>
    <row r="10" spans="1:3" ht="12.75">
      <c r="A10" s="1" t="s">
        <v>10</v>
      </c>
      <c r="B10" s="11">
        <v>0</v>
      </c>
      <c r="C10" s="77" t="s">
        <v>151</v>
      </c>
    </row>
    <row r="11" spans="1:3" ht="12.75">
      <c r="A11" s="1" t="s">
        <v>12</v>
      </c>
      <c r="B11" s="11">
        <v>6.05</v>
      </c>
      <c r="C11" s="76"/>
    </row>
    <row r="12" spans="1:3" ht="12.75">
      <c r="A12" s="1" t="s">
        <v>11</v>
      </c>
      <c r="B12" s="11">
        <v>9</v>
      </c>
      <c r="C12" s="76"/>
    </row>
    <row r="13" spans="1:3" ht="12.75">
      <c r="A13" s="1" t="s">
        <v>13</v>
      </c>
      <c r="B13" s="11">
        <v>13.81</v>
      </c>
      <c r="C13" s="76"/>
    </row>
    <row r="14" spans="1:3" ht="12.75">
      <c r="A14" s="1" t="s">
        <v>14</v>
      </c>
      <c r="B14" s="11">
        <v>21.44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9.5</v>
      </c>
      <c r="C16" s="76"/>
    </row>
    <row r="17" spans="1:3" ht="12.75">
      <c r="A17" s="1" t="s">
        <v>17</v>
      </c>
      <c r="B17" s="12">
        <v>3.57</v>
      </c>
      <c r="C17" s="76"/>
    </row>
    <row r="18" spans="1:3" ht="12.75">
      <c r="A18" t="s">
        <v>2</v>
      </c>
      <c r="B18" s="2">
        <f>SUM(B7:B17)</f>
        <v>135.87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8.47</v>
      </c>
      <c r="C21" s="76"/>
    </row>
    <row r="22" spans="1:3" ht="12.75">
      <c r="A22" s="1" t="s">
        <v>19</v>
      </c>
      <c r="B22" s="7">
        <v>26.09</v>
      </c>
      <c r="C22" s="76"/>
    </row>
    <row r="23" spans="1:3" ht="12.75">
      <c r="A23" s="1" t="s">
        <v>20</v>
      </c>
      <c r="B23" s="7">
        <v>14.15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85.71000000000001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221.58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-42.379999999999995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0.1061484375</v>
      </c>
      <c r="C32" s="76"/>
    </row>
    <row r="33" spans="1:3" ht="12.75">
      <c r="A33" t="s">
        <v>23</v>
      </c>
      <c r="B33" s="13">
        <f>B25/B2</f>
        <v>0.06696093750000001</v>
      </c>
      <c r="C33" s="76"/>
    </row>
    <row r="34" spans="1:3" ht="12.75">
      <c r="A34" t="s">
        <v>26</v>
      </c>
      <c r="B34" s="13">
        <f>B27/B2</f>
        <v>0.173109375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57421875" style="0" customWidth="1"/>
  </cols>
  <sheetData>
    <row r="1" spans="1:3" ht="12.75">
      <c r="A1" s="5" t="s">
        <v>42</v>
      </c>
      <c r="B1" s="22" t="s">
        <v>0</v>
      </c>
      <c r="C1" s="78" t="s">
        <v>29</v>
      </c>
    </row>
    <row r="2" spans="1:3" ht="12.75">
      <c r="A2" t="s">
        <v>28</v>
      </c>
      <c r="B2" s="9">
        <v>850</v>
      </c>
      <c r="C2" s="76"/>
    </row>
    <row r="3" spans="1:3" ht="12.75">
      <c r="A3" t="s">
        <v>127</v>
      </c>
      <c r="B3" s="10">
        <v>0.3</v>
      </c>
      <c r="C3" s="76"/>
    </row>
    <row r="4" spans="1:3" ht="12.75">
      <c r="A4" t="s">
        <v>27</v>
      </c>
      <c r="B4" s="27">
        <f>B2*B3</f>
        <v>255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20.2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23.17</v>
      </c>
      <c r="C11" s="76"/>
    </row>
    <row r="12" spans="1:3" ht="12.75">
      <c r="A12" s="1" t="s">
        <v>11</v>
      </c>
      <c r="B12" s="11">
        <v>13</v>
      </c>
      <c r="C12" s="76"/>
    </row>
    <row r="13" spans="1:3" ht="12.75">
      <c r="A13" s="1" t="s">
        <v>13</v>
      </c>
      <c r="B13" s="11">
        <v>11.6</v>
      </c>
      <c r="C13" s="76"/>
    </row>
    <row r="14" spans="1:3" ht="12.75">
      <c r="A14" s="1" t="s">
        <v>14</v>
      </c>
      <c r="B14" s="11">
        <v>17.81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3.1</v>
      </c>
      <c r="C17" s="76"/>
    </row>
    <row r="18" spans="1:3" ht="12.75">
      <c r="A18" t="s">
        <v>2</v>
      </c>
      <c r="B18" s="2">
        <f>SUM(B7:B17)</f>
        <v>117.88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7.9</v>
      </c>
      <c r="C21" s="76"/>
    </row>
    <row r="22" spans="1:3" ht="12.75">
      <c r="A22" s="1" t="s">
        <v>19</v>
      </c>
      <c r="B22" s="7">
        <v>20.71</v>
      </c>
      <c r="C22" s="76"/>
    </row>
    <row r="23" spans="1:3" ht="12.75">
      <c r="A23" s="1" t="s">
        <v>20</v>
      </c>
      <c r="B23" s="7">
        <v>12.46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78.07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195.95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59.05000000000001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0.13868235294117648</v>
      </c>
      <c r="C32" s="76"/>
    </row>
    <row r="33" spans="1:3" ht="12.75">
      <c r="A33" t="s">
        <v>23</v>
      </c>
      <c r="B33" s="13">
        <f>B25/B2</f>
        <v>0.0918470588235294</v>
      </c>
      <c r="C33" s="76"/>
    </row>
    <row r="34" spans="1:3" ht="12.75">
      <c r="A34" t="s">
        <v>26</v>
      </c>
      <c r="B34" s="13">
        <f>B27/B2</f>
        <v>0.23052941176470587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78</v>
      </c>
      <c r="B1" s="22" t="s">
        <v>0</v>
      </c>
      <c r="C1" s="78" t="s">
        <v>29</v>
      </c>
    </row>
    <row r="2" spans="1:3" ht="12.75">
      <c r="A2" t="s">
        <v>28</v>
      </c>
      <c r="B2" s="9">
        <v>1050</v>
      </c>
      <c r="C2" s="76"/>
    </row>
    <row r="3" spans="1:3" ht="12.75">
      <c r="A3" t="s">
        <v>127</v>
      </c>
      <c r="B3" s="10">
        <v>0.19</v>
      </c>
      <c r="C3" s="76"/>
    </row>
    <row r="4" spans="1:3" ht="12.75">
      <c r="A4" t="s">
        <v>27</v>
      </c>
      <c r="B4" s="2">
        <f>B2*B3</f>
        <v>199.5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8.1</v>
      </c>
      <c r="C7" s="76"/>
    </row>
    <row r="8" spans="1:3" ht="12.75">
      <c r="A8" s="1" t="s">
        <v>9</v>
      </c>
      <c r="B8" s="11">
        <v>22.1</v>
      </c>
      <c r="C8" s="76"/>
    </row>
    <row r="9" spans="1:3" ht="12.75">
      <c r="A9" s="1" t="s">
        <v>24</v>
      </c>
      <c r="B9" s="11">
        <v>18</v>
      </c>
      <c r="C9" s="77" t="s">
        <v>129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21.12</v>
      </c>
      <c r="C11" s="76"/>
    </row>
    <row r="12" spans="1:3" ht="12.75">
      <c r="A12" s="1" t="s">
        <v>11</v>
      </c>
      <c r="B12" s="11">
        <v>17</v>
      </c>
      <c r="C12" s="76"/>
    </row>
    <row r="13" spans="1:3" ht="12.75">
      <c r="A13" s="1" t="s">
        <v>13</v>
      </c>
      <c r="B13" s="11">
        <v>10.44</v>
      </c>
      <c r="C13" s="76"/>
    </row>
    <row r="14" spans="1:3" ht="12.75">
      <c r="A14" s="1" t="s">
        <v>14</v>
      </c>
      <c r="B14" s="11">
        <v>16.54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3.28</v>
      </c>
      <c r="C17" s="76"/>
    </row>
    <row r="18" spans="1:3" ht="12.75">
      <c r="A18" t="s">
        <v>2</v>
      </c>
      <c r="B18" s="2">
        <f>SUM(B7:B17)</f>
        <v>124.58000000000001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7.44</v>
      </c>
      <c r="C21" s="76"/>
    </row>
    <row r="22" spans="1:3" ht="12.75">
      <c r="A22" s="1" t="s">
        <v>19</v>
      </c>
      <c r="B22" s="7">
        <v>18.83</v>
      </c>
      <c r="C22" s="76"/>
    </row>
    <row r="23" spans="1:3" ht="12.75">
      <c r="A23" s="1" t="s">
        <v>20</v>
      </c>
      <c r="B23" s="7">
        <v>10.51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73.78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198.36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1.1399999999999864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0.11864761904761906</v>
      </c>
      <c r="C32" s="76"/>
    </row>
    <row r="33" spans="1:3" ht="12.75">
      <c r="A33" t="s">
        <v>23</v>
      </c>
      <c r="B33" s="13">
        <f>B25/B2</f>
        <v>0.07026666666666667</v>
      </c>
      <c r="C33" s="76"/>
    </row>
    <row r="34" spans="1:3" ht="12.75">
      <c r="A34" t="s">
        <v>26</v>
      </c>
      <c r="B34" s="13">
        <f>B27/B2</f>
        <v>0.18891428571428573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8" t="s">
        <v>29</v>
      </c>
    </row>
    <row r="2" spans="1:3" ht="12.75">
      <c r="A2" t="s">
        <v>28</v>
      </c>
      <c r="B2" s="28">
        <v>850</v>
      </c>
      <c r="C2" s="76"/>
    </row>
    <row r="3" spans="1:3" ht="12.75">
      <c r="A3" t="s">
        <v>127</v>
      </c>
      <c r="B3" s="10">
        <v>0.191</v>
      </c>
      <c r="C3" s="76"/>
    </row>
    <row r="4" spans="1:3" ht="12.75">
      <c r="A4" t="s">
        <v>27</v>
      </c>
      <c r="B4" s="2">
        <f>B2*B3</f>
        <v>162.35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20</v>
      </c>
      <c r="C7" s="76"/>
    </row>
    <row r="8" spans="1:3" ht="12.75">
      <c r="A8" s="1" t="s">
        <v>9</v>
      </c>
      <c r="B8" s="11">
        <v>18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13.47</v>
      </c>
      <c r="C11" s="76"/>
    </row>
    <row r="12" spans="1:3" ht="12.75">
      <c r="A12" s="1" t="s">
        <v>11</v>
      </c>
      <c r="B12" s="11">
        <v>6.5</v>
      </c>
      <c r="C12" s="77" t="s">
        <v>138</v>
      </c>
    </row>
    <row r="13" spans="1:3" ht="12.75">
      <c r="A13" s="1" t="s">
        <v>13</v>
      </c>
      <c r="B13" s="11">
        <v>11.17</v>
      </c>
      <c r="C13" s="76"/>
    </row>
    <row r="14" spans="1:3" ht="12.75">
      <c r="A14" s="1" t="s">
        <v>14</v>
      </c>
      <c r="B14" s="11">
        <v>17.06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2.37</v>
      </c>
      <c r="C17" s="76"/>
    </row>
    <row r="18" spans="1:3" ht="12.75">
      <c r="A18" t="s">
        <v>2</v>
      </c>
      <c r="B18" s="2">
        <f>SUM(B7:B17)</f>
        <v>90.07000000000001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7.7</v>
      </c>
      <c r="C21" s="76"/>
    </row>
    <row r="22" spans="1:3" ht="12.75">
      <c r="A22" s="1" t="s">
        <v>19</v>
      </c>
      <c r="B22" s="7">
        <v>20.08</v>
      </c>
      <c r="C22" s="76"/>
    </row>
    <row r="23" spans="1:3" ht="12.75">
      <c r="A23" s="1" t="s">
        <v>20</v>
      </c>
      <c r="B23" s="7">
        <v>11.69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76.47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166.54000000000002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-4.190000000000026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0.10596470588235295</v>
      </c>
      <c r="C32" s="76"/>
    </row>
    <row r="33" spans="1:3" ht="12.75">
      <c r="A33" t="s">
        <v>23</v>
      </c>
      <c r="B33" s="13">
        <f>B25/B2</f>
        <v>0.08996470588235295</v>
      </c>
      <c r="C33" s="76"/>
    </row>
    <row r="34" spans="1:3" ht="12.75">
      <c r="A34" t="s">
        <v>26</v>
      </c>
      <c r="B34" s="13">
        <f>B27/B2</f>
        <v>0.1959294117647059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8" t="s">
        <v>29</v>
      </c>
    </row>
    <row r="2" spans="1:3" ht="12.75">
      <c r="A2" t="s">
        <v>28</v>
      </c>
      <c r="B2" s="9">
        <v>1300</v>
      </c>
      <c r="C2" s="76"/>
    </row>
    <row r="3" spans="1:3" ht="12.75">
      <c r="A3" t="s">
        <v>127</v>
      </c>
      <c r="B3" s="10">
        <v>0.075</v>
      </c>
      <c r="C3" s="76"/>
    </row>
    <row r="4" spans="1:3" ht="12.75">
      <c r="A4" t="s">
        <v>27</v>
      </c>
      <c r="B4" s="2">
        <f>B2*B3</f>
        <v>97.5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8.75</v>
      </c>
      <c r="C7" s="76"/>
    </row>
    <row r="8" spans="1:3" ht="12.75">
      <c r="A8" s="1" t="s">
        <v>9</v>
      </c>
      <c r="B8" s="11">
        <v>9.6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16.09</v>
      </c>
      <c r="C11" s="76"/>
    </row>
    <row r="12" spans="1:3" ht="12.75">
      <c r="A12" s="1" t="s">
        <v>11</v>
      </c>
      <c r="B12" s="11">
        <v>0</v>
      </c>
      <c r="C12" s="76"/>
    </row>
    <row r="13" spans="1:3" ht="12.75">
      <c r="A13" s="1" t="s">
        <v>13</v>
      </c>
      <c r="B13" s="11">
        <v>11.9</v>
      </c>
      <c r="C13" s="76"/>
    </row>
    <row r="14" spans="1:3" ht="12.75">
      <c r="A14" s="1" t="s">
        <v>14</v>
      </c>
      <c r="B14" s="11">
        <v>17.4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1.94</v>
      </c>
      <c r="C17" s="76"/>
    </row>
    <row r="18" spans="1:3" ht="12.75">
      <c r="A18" t="s">
        <v>2</v>
      </c>
      <c r="B18" s="2">
        <f>SUM(B7:B17)</f>
        <v>73.67999999999999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7.88</v>
      </c>
      <c r="C21" s="76"/>
    </row>
    <row r="22" spans="1:3" ht="12.75">
      <c r="A22" s="1" t="s">
        <v>19</v>
      </c>
      <c r="B22" s="7">
        <v>20.69</v>
      </c>
      <c r="C22" s="76"/>
    </row>
    <row r="23" spans="1:3" ht="12.75">
      <c r="A23" s="1" t="s">
        <v>20</v>
      </c>
      <c r="B23" s="7">
        <v>12.04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77.61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151.29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-53.78999999999999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13">
        <f>B18/B2</f>
        <v>0.05667692307692307</v>
      </c>
      <c r="C32" s="76"/>
    </row>
    <row r="33" spans="1:3" ht="12.75">
      <c r="A33" t="s">
        <v>23</v>
      </c>
      <c r="B33" s="13">
        <f>B25/B2</f>
        <v>0.059699999999999996</v>
      </c>
      <c r="C33" s="76"/>
    </row>
    <row r="34" spans="1:3" ht="12.75">
      <c r="A34" t="s">
        <v>26</v>
      </c>
      <c r="B34" s="13">
        <f>B27/B2</f>
        <v>0.11637692307692307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153</v>
      </c>
      <c r="B1" s="22" t="s">
        <v>0</v>
      </c>
      <c r="C1" s="78" t="s">
        <v>29</v>
      </c>
    </row>
    <row r="2" spans="1:3" ht="12.75">
      <c r="A2" t="s">
        <v>28</v>
      </c>
      <c r="B2" s="9">
        <v>1400</v>
      </c>
      <c r="C2" s="76"/>
    </row>
    <row r="3" spans="1:3" ht="12.75">
      <c r="A3" t="s">
        <v>127</v>
      </c>
      <c r="B3" s="25">
        <v>0.16</v>
      </c>
      <c r="C3" s="76"/>
    </row>
    <row r="4" spans="1:3" ht="12.75">
      <c r="A4" t="s">
        <v>27</v>
      </c>
      <c r="B4" s="2">
        <f>B2*B3</f>
        <v>224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56</v>
      </c>
      <c r="C7" s="77"/>
    </row>
    <row r="8" spans="1:3" ht="12.75">
      <c r="A8" s="1" t="s">
        <v>9</v>
      </c>
      <c r="B8" s="11">
        <v>36.3</v>
      </c>
      <c r="C8" s="76"/>
    </row>
    <row r="9" spans="1:3" ht="12.75">
      <c r="A9" s="1" t="s">
        <v>24</v>
      </c>
      <c r="B9" s="11">
        <v>36</v>
      </c>
      <c r="C9" s="77" t="s">
        <v>126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14.74</v>
      </c>
      <c r="C11" s="76"/>
    </row>
    <row r="12" spans="1:3" ht="12.75">
      <c r="A12" s="1" t="s">
        <v>11</v>
      </c>
      <c r="B12" s="11">
        <v>9.5</v>
      </c>
      <c r="C12" s="76"/>
    </row>
    <row r="13" spans="1:3" ht="12.75">
      <c r="A13" s="1" t="s">
        <v>13</v>
      </c>
      <c r="B13" s="11">
        <v>14.29</v>
      </c>
      <c r="C13" s="76"/>
    </row>
    <row r="14" spans="1:3" ht="12.75">
      <c r="A14" s="1" t="s">
        <v>14</v>
      </c>
      <c r="B14" s="11">
        <v>22.33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8.5</v>
      </c>
      <c r="C16" s="76"/>
    </row>
    <row r="17" spans="1:3" ht="12.75">
      <c r="A17" s="1" t="s">
        <v>17</v>
      </c>
      <c r="B17" s="12">
        <v>5.34</v>
      </c>
      <c r="C17" s="76"/>
    </row>
    <row r="18" spans="1:3" ht="12.75">
      <c r="A18" t="s">
        <v>2</v>
      </c>
      <c r="B18" s="2">
        <f>SUM(B7:B17)</f>
        <v>203.00000000000003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8.66</v>
      </c>
      <c r="C21" s="76"/>
    </row>
    <row r="22" spans="1:3" ht="12.75">
      <c r="A22" s="1" t="s">
        <v>19</v>
      </c>
      <c r="B22" s="7">
        <v>26.87</v>
      </c>
      <c r="C22" s="76"/>
    </row>
    <row r="23" spans="1:3" ht="12.75">
      <c r="A23" s="1" t="s">
        <v>20</v>
      </c>
      <c r="B23" s="7">
        <v>14.71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87.24000000000001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290.24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-66.24000000000001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0.14500000000000002</v>
      </c>
      <c r="C32" s="76"/>
    </row>
    <row r="33" spans="1:3" ht="12.75">
      <c r="A33" t="s">
        <v>23</v>
      </c>
      <c r="B33" s="13">
        <f>B25/B2</f>
        <v>0.06231428571428572</v>
      </c>
      <c r="C33" s="76"/>
    </row>
    <row r="34" spans="1:3" ht="12.75">
      <c r="A34" t="s">
        <v>26</v>
      </c>
      <c r="B34" s="13">
        <f>B27/B2</f>
        <v>0.20731428571428573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8" t="s">
        <v>29</v>
      </c>
    </row>
    <row r="2" spans="1:3" ht="12.75">
      <c r="A2" t="s">
        <v>28</v>
      </c>
      <c r="B2" s="9">
        <v>42</v>
      </c>
      <c r="C2" s="76"/>
    </row>
    <row r="3" spans="1:3" ht="12.75">
      <c r="A3" t="s">
        <v>127</v>
      </c>
      <c r="B3" s="10">
        <v>4.16</v>
      </c>
      <c r="C3" s="76"/>
    </row>
    <row r="4" spans="1:3" ht="12.75">
      <c r="A4" t="s">
        <v>27</v>
      </c>
      <c r="B4" s="2">
        <f>B2*B3</f>
        <v>174.72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</v>
      </c>
      <c r="C7" s="76"/>
    </row>
    <row r="8" spans="1:3" ht="12.75">
      <c r="A8" s="1" t="s">
        <v>9</v>
      </c>
      <c r="B8" s="11">
        <v>23</v>
      </c>
      <c r="C8" s="76"/>
    </row>
    <row r="9" spans="1:3" ht="12.75">
      <c r="A9" s="1" t="s">
        <v>24</v>
      </c>
      <c r="B9" s="11">
        <v>9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50.11</v>
      </c>
      <c r="C11" s="76"/>
    </row>
    <row r="12" spans="1:3" ht="12.75">
      <c r="A12" s="1" t="s">
        <v>11</v>
      </c>
      <c r="B12" s="11">
        <v>5.5</v>
      </c>
      <c r="C12" s="76"/>
    </row>
    <row r="13" spans="1:3" ht="12.75">
      <c r="A13" s="1" t="s">
        <v>13</v>
      </c>
      <c r="B13" s="11">
        <v>11.11</v>
      </c>
      <c r="C13" s="76"/>
    </row>
    <row r="14" spans="1:3" ht="12.75">
      <c r="A14" s="1" t="s">
        <v>14</v>
      </c>
      <c r="B14" s="11">
        <v>16.32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3.57</v>
      </c>
      <c r="C17" s="76"/>
    </row>
    <row r="18" spans="1:3" ht="12.75">
      <c r="A18" t="s">
        <v>2</v>
      </c>
      <c r="B18" s="2">
        <f>SUM(B7:B17)</f>
        <v>135.60999999999999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7.53</v>
      </c>
      <c r="C21" s="76"/>
    </row>
    <row r="22" spans="1:3" ht="12.75">
      <c r="A22" s="1" t="s">
        <v>19</v>
      </c>
      <c r="B22" s="7">
        <v>19</v>
      </c>
      <c r="C22" s="76"/>
    </row>
    <row r="23" spans="1:3" ht="12.75">
      <c r="A23" s="1" t="s">
        <v>20</v>
      </c>
      <c r="B23" s="7">
        <v>10.31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73.84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209.45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-34.72999999999999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3.2288095238095234</v>
      </c>
      <c r="C32" s="76"/>
    </row>
    <row r="33" spans="1:3" ht="12.75">
      <c r="A33" t="s">
        <v>23</v>
      </c>
      <c r="B33" s="2">
        <f>B25/B2</f>
        <v>1.7580952380952382</v>
      </c>
      <c r="C33" s="76"/>
    </row>
    <row r="34" spans="1:3" ht="12.75">
      <c r="A34" t="s">
        <v>26</v>
      </c>
      <c r="B34" s="2">
        <f>B27/B2</f>
        <v>4.9869047619047615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49"/>
      <c r="B1" s="50" t="s">
        <v>146</v>
      </c>
      <c r="C1" s="50" t="s">
        <v>116</v>
      </c>
      <c r="D1" s="50" t="s">
        <v>115</v>
      </c>
      <c r="E1" s="51" t="s">
        <v>70</v>
      </c>
      <c r="F1" s="50" t="s">
        <v>65</v>
      </c>
      <c r="G1" s="50" t="s">
        <v>65</v>
      </c>
      <c r="H1" s="52" t="s">
        <v>65</v>
      </c>
    </row>
    <row r="2" spans="1:8" ht="12.75">
      <c r="A2" s="53" t="s">
        <v>62</v>
      </c>
      <c r="B2" s="15" t="s">
        <v>147</v>
      </c>
      <c r="C2" s="15" t="s">
        <v>147</v>
      </c>
      <c r="D2" s="45" t="s">
        <v>116</v>
      </c>
      <c r="E2" s="48" t="s">
        <v>71</v>
      </c>
      <c r="F2" s="15" t="s">
        <v>63</v>
      </c>
      <c r="G2" s="15" t="s">
        <v>148</v>
      </c>
      <c r="H2" s="54" t="s">
        <v>64</v>
      </c>
    </row>
    <row r="3" spans="1:8" ht="12.75">
      <c r="A3" s="55" t="s">
        <v>48</v>
      </c>
      <c r="B3" s="46">
        <f>HRSW!B4</f>
        <v>197.2</v>
      </c>
      <c r="C3" s="46">
        <f>HRSW!B18</f>
        <v>137.93</v>
      </c>
      <c r="D3" s="16">
        <f>B3-C3</f>
        <v>59.26999999999998</v>
      </c>
      <c r="E3" s="18">
        <v>1500</v>
      </c>
      <c r="F3" s="19">
        <f aca="true" t="shared" si="0" ref="F3:F20">B3*E3</f>
        <v>295800</v>
      </c>
      <c r="G3" s="19">
        <f aca="true" t="shared" si="1" ref="G3:G20">E3*C3</f>
        <v>206895</v>
      </c>
      <c r="H3" s="34">
        <f>F3-G3</f>
        <v>88905</v>
      </c>
    </row>
    <row r="4" spans="1:8" ht="12.75">
      <c r="A4" s="55" t="s">
        <v>49</v>
      </c>
      <c r="B4" s="46">
        <f>Durum!B4</f>
        <v>190.04999999999998</v>
      </c>
      <c r="C4" s="46">
        <f>Durum!B18</f>
        <v>135.85999999999999</v>
      </c>
      <c r="D4" s="16">
        <f aca="true" t="shared" si="2" ref="D4:D20">B4-C4</f>
        <v>54.19</v>
      </c>
      <c r="E4" s="18">
        <v>400</v>
      </c>
      <c r="F4" s="19">
        <f t="shared" si="0"/>
        <v>76020</v>
      </c>
      <c r="G4" s="19">
        <f t="shared" si="1"/>
        <v>54343.99999999999</v>
      </c>
      <c r="H4" s="34">
        <f aca="true" t="shared" si="3" ref="H4:H19">F4-G4</f>
        <v>21676.000000000007</v>
      </c>
    </row>
    <row r="5" spans="1:8" ht="12.75">
      <c r="A5" s="55" t="s">
        <v>50</v>
      </c>
      <c r="B5" s="46">
        <f>Barley!B4</f>
        <v>197.2</v>
      </c>
      <c r="C5" s="46">
        <f>Barley!B18</f>
        <v>128.04</v>
      </c>
      <c r="D5" s="16">
        <f t="shared" si="2"/>
        <v>69.16</v>
      </c>
      <c r="E5" s="18">
        <v>0</v>
      </c>
      <c r="F5" s="19">
        <f t="shared" si="0"/>
        <v>0</v>
      </c>
      <c r="G5" s="19">
        <f t="shared" si="1"/>
        <v>0</v>
      </c>
      <c r="H5" s="34">
        <f t="shared" si="3"/>
        <v>0</v>
      </c>
    </row>
    <row r="6" spans="1:8" ht="12.75">
      <c r="A6" s="55" t="s">
        <v>25</v>
      </c>
      <c r="B6" s="46">
        <f>Corn!B4</f>
        <v>318.25</v>
      </c>
      <c r="C6" s="46">
        <f>Corn!B18</f>
        <v>217.28</v>
      </c>
      <c r="D6" s="16">
        <f t="shared" si="2"/>
        <v>100.97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5" t="s">
        <v>134</v>
      </c>
      <c r="B7" s="46">
        <f>Soy!B4</f>
        <v>217.35000000000002</v>
      </c>
      <c r="C7" s="46">
        <f>Soy!B18</f>
        <v>134.55999999999997</v>
      </c>
      <c r="D7" s="16">
        <f>B7-C7</f>
        <v>82.79000000000005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5" t="s">
        <v>51</v>
      </c>
      <c r="B8" s="46">
        <f>Oil_SF!B4</f>
        <v>261.44</v>
      </c>
      <c r="C8" s="46">
        <f>Oil_SF!B18</f>
        <v>169.71</v>
      </c>
      <c r="D8" s="16">
        <f t="shared" si="2"/>
        <v>91.72999999999999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5" t="s">
        <v>52</v>
      </c>
      <c r="B9" s="46">
        <f>Canola!B4</f>
        <v>287.18</v>
      </c>
      <c r="C9" s="46">
        <f>Canola!B18</f>
        <v>197.95</v>
      </c>
      <c r="D9" s="16">
        <f t="shared" si="2"/>
        <v>89.23000000000002</v>
      </c>
      <c r="E9" s="18">
        <v>500</v>
      </c>
      <c r="F9" s="19">
        <f t="shared" si="0"/>
        <v>143590</v>
      </c>
      <c r="G9" s="19">
        <f t="shared" si="1"/>
        <v>98975</v>
      </c>
      <c r="H9" s="34">
        <f t="shared" si="3"/>
        <v>44615</v>
      </c>
    </row>
    <row r="10" spans="1:8" ht="12.75">
      <c r="A10" s="55" t="s">
        <v>53</v>
      </c>
      <c r="B10" s="46">
        <f>Flax!B4</f>
        <v>189</v>
      </c>
      <c r="C10" s="46">
        <f>Flax!B18</f>
        <v>114.66000000000001</v>
      </c>
      <c r="D10" s="16">
        <f t="shared" si="2"/>
        <v>74.33999999999999</v>
      </c>
      <c r="E10" s="18">
        <v>400</v>
      </c>
      <c r="F10" s="19">
        <f t="shared" si="0"/>
        <v>75600</v>
      </c>
      <c r="G10" s="19">
        <f t="shared" si="1"/>
        <v>45864.00000000001</v>
      </c>
      <c r="H10" s="34">
        <f t="shared" si="3"/>
        <v>29735.999999999993</v>
      </c>
    </row>
    <row r="11" spans="1:8" ht="12.75">
      <c r="A11" s="55" t="s">
        <v>56</v>
      </c>
      <c r="B11" s="46">
        <f>Peas!B4</f>
        <v>188.1</v>
      </c>
      <c r="C11" s="46">
        <f>Peas!B18</f>
        <v>146.8</v>
      </c>
      <c r="D11" s="16">
        <f t="shared" si="2"/>
        <v>41.29999999999998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5" t="s">
        <v>57</v>
      </c>
      <c r="B12" s="46">
        <f>Oats!B4</f>
        <v>157.76</v>
      </c>
      <c r="C12" s="46">
        <f>Oats!B18</f>
        <v>121.02000000000001</v>
      </c>
      <c r="D12" s="16">
        <f t="shared" si="2"/>
        <v>36.73999999999998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5" t="s">
        <v>58</v>
      </c>
      <c r="B13" s="46">
        <f>Lentil!B4</f>
        <v>179.20000000000002</v>
      </c>
      <c r="C13" s="46">
        <f>Lentil!B18</f>
        <v>135.87</v>
      </c>
      <c r="D13" s="16">
        <f t="shared" si="2"/>
        <v>43.33000000000001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5" t="s">
        <v>54</v>
      </c>
      <c r="B14" s="46">
        <f>Mustard!B4</f>
        <v>255</v>
      </c>
      <c r="C14" s="46">
        <f>Mustard!B18</f>
        <v>117.88</v>
      </c>
      <c r="D14" s="16">
        <f t="shared" si="2"/>
        <v>137.12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6" t="s">
        <v>79</v>
      </c>
      <c r="B15" s="46">
        <f>Saffl!B4</f>
        <v>199.5</v>
      </c>
      <c r="C15" s="46">
        <f>Saffl!B18</f>
        <v>124.58000000000001</v>
      </c>
      <c r="D15" s="16">
        <f t="shared" si="2"/>
        <v>74.91999999999999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5" t="s">
        <v>55</v>
      </c>
      <c r="B16" s="46">
        <f>Buckwht!B4</f>
        <v>162.35</v>
      </c>
      <c r="C16" s="46">
        <f>Buckwht!B18</f>
        <v>90.07000000000001</v>
      </c>
      <c r="D16" s="16">
        <f t="shared" si="2"/>
        <v>72.27999999999999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5" t="s">
        <v>59</v>
      </c>
      <c r="B17" s="46">
        <f>Millet!B4</f>
        <v>97.5</v>
      </c>
      <c r="C17" s="46">
        <f>Millet!B18</f>
        <v>73.67999999999999</v>
      </c>
      <c r="D17" s="16">
        <f t="shared" si="2"/>
        <v>23.820000000000007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5" t="s">
        <v>60</v>
      </c>
      <c r="B18" s="46">
        <f>HRWW!B4</f>
        <v>174.72</v>
      </c>
      <c r="C18" s="46">
        <f>HRWW!B18</f>
        <v>135.60999999999999</v>
      </c>
      <c r="D18" s="16">
        <f t="shared" si="2"/>
        <v>39.110000000000014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5" t="s">
        <v>61</v>
      </c>
      <c r="B19" s="46">
        <f>Rye!B4</f>
        <v>166.4</v>
      </c>
      <c r="C19" s="46">
        <f>Rye!B18</f>
        <v>108.31999999999998</v>
      </c>
      <c r="D19" s="16">
        <f t="shared" si="2"/>
        <v>58.08000000000003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81" t="s">
        <v>154</v>
      </c>
      <c r="B20" s="46">
        <f>Chickpea!B4</f>
        <v>224</v>
      </c>
      <c r="C20" s="46">
        <f>Chickpea!B18</f>
        <v>203.00000000000003</v>
      </c>
      <c r="D20" s="16">
        <f t="shared" si="2"/>
        <v>20.99999999999997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74</v>
      </c>
      <c r="B21" s="14"/>
      <c r="C21" s="26"/>
      <c r="D21" s="14"/>
      <c r="E21" s="20">
        <f>SUM(E3:E20)</f>
        <v>2800</v>
      </c>
      <c r="F21" s="20">
        <f>SUM(F3:F20)</f>
        <v>591010</v>
      </c>
      <c r="G21" s="20">
        <f>SUM(G3:G20)</f>
        <v>406078</v>
      </c>
      <c r="H21" s="38">
        <f>SUM(H3:H20)</f>
        <v>184932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5" t="s">
        <v>47</v>
      </c>
      <c r="D23" s="85"/>
      <c r="E23" s="85"/>
      <c r="F23" s="3"/>
      <c r="G23" s="3"/>
      <c r="H23" s="3"/>
    </row>
    <row r="24" spans="1:8" ht="12.75">
      <c r="A24" s="57" t="s">
        <v>72</v>
      </c>
      <c r="B24" s="58"/>
      <c r="C24" s="58"/>
      <c r="D24" s="59"/>
      <c r="E24" s="58" t="s">
        <v>73</v>
      </c>
      <c r="F24" s="58"/>
      <c r="G24" s="58"/>
      <c r="H24" s="60"/>
    </row>
    <row r="25" spans="1:8" ht="12.75">
      <c r="A25" s="55" t="s">
        <v>27</v>
      </c>
      <c r="B25" s="4"/>
      <c r="C25" s="19">
        <f>F21</f>
        <v>591010</v>
      </c>
      <c r="D25" s="4"/>
      <c r="E25" s="4" t="s">
        <v>67</v>
      </c>
      <c r="F25" s="4"/>
      <c r="G25" s="61">
        <f>G21</f>
        <v>406078</v>
      </c>
      <c r="H25" s="62"/>
    </row>
    <row r="26" spans="1:8" ht="12.75">
      <c r="A26" s="86" t="s">
        <v>142</v>
      </c>
      <c r="B26" s="87"/>
      <c r="C26" s="67">
        <v>0</v>
      </c>
      <c r="D26" s="68" t="s">
        <v>69</v>
      </c>
      <c r="E26" s="87" t="s">
        <v>117</v>
      </c>
      <c r="F26" s="87"/>
      <c r="G26" s="67">
        <v>51300</v>
      </c>
      <c r="H26" s="69" t="s">
        <v>69</v>
      </c>
    </row>
    <row r="27" spans="1:11" ht="12.75">
      <c r="A27" s="88"/>
      <c r="B27" s="84"/>
      <c r="C27" s="67">
        <v>0</v>
      </c>
      <c r="D27" s="4"/>
      <c r="E27" s="87" t="s">
        <v>66</v>
      </c>
      <c r="F27" s="87"/>
      <c r="G27" s="67">
        <v>103600</v>
      </c>
      <c r="H27" s="64"/>
      <c r="K27" s="70"/>
    </row>
    <row r="28" spans="1:8" ht="12.75">
      <c r="A28" s="88"/>
      <c r="B28" s="84"/>
      <c r="C28" s="67">
        <v>0</v>
      </c>
      <c r="D28" s="4"/>
      <c r="E28" s="87" t="s">
        <v>118</v>
      </c>
      <c r="F28" s="87"/>
      <c r="G28" s="67">
        <v>0</v>
      </c>
      <c r="H28" s="64"/>
    </row>
    <row r="29" spans="1:8" ht="12.75">
      <c r="A29" s="88"/>
      <c r="B29" s="84"/>
      <c r="C29" s="67">
        <v>0</v>
      </c>
      <c r="D29" s="4"/>
      <c r="E29" s="87" t="s">
        <v>68</v>
      </c>
      <c r="F29" s="87"/>
      <c r="G29" s="67">
        <v>0</v>
      </c>
      <c r="H29" s="64"/>
    </row>
    <row r="30" spans="1:8" ht="12.75">
      <c r="A30" s="88"/>
      <c r="B30" s="84"/>
      <c r="C30" s="67">
        <v>0</v>
      </c>
      <c r="D30" s="4"/>
      <c r="E30" s="84" t="s">
        <v>141</v>
      </c>
      <c r="F30" s="84"/>
      <c r="G30" s="67">
        <v>0</v>
      </c>
      <c r="H30" s="64"/>
    </row>
    <row r="31" spans="1:8" ht="12.75">
      <c r="A31" s="88"/>
      <c r="B31" s="84"/>
      <c r="C31" s="67">
        <v>0</v>
      </c>
      <c r="D31" s="4"/>
      <c r="E31" s="84"/>
      <c r="F31" s="84"/>
      <c r="G31" s="67">
        <v>0</v>
      </c>
      <c r="H31" s="64"/>
    </row>
    <row r="32" spans="1:8" ht="12.75">
      <c r="A32" s="88" t="s">
        <v>76</v>
      </c>
      <c r="B32" s="84"/>
      <c r="C32" s="71">
        <v>0</v>
      </c>
      <c r="D32" s="63"/>
      <c r="E32" s="84" t="s">
        <v>75</v>
      </c>
      <c r="F32" s="84"/>
      <c r="G32" s="71">
        <v>14300</v>
      </c>
      <c r="H32" s="64"/>
    </row>
    <row r="33" spans="1:8" ht="12.75">
      <c r="A33" s="55" t="s">
        <v>65</v>
      </c>
      <c r="B33" s="4"/>
      <c r="C33" s="19">
        <f>SUM(C25:C32)</f>
        <v>591010</v>
      </c>
      <c r="D33" s="4"/>
      <c r="E33" s="4" t="s">
        <v>65</v>
      </c>
      <c r="F33" s="4"/>
      <c r="G33" s="32">
        <f>SUM(G25:G32)</f>
        <v>575278</v>
      </c>
      <c r="H33" s="62"/>
    </row>
    <row r="34" spans="1:8" ht="12.75">
      <c r="A34" s="65" t="s">
        <v>119</v>
      </c>
      <c r="B34" s="3"/>
      <c r="C34" s="3"/>
      <c r="D34" s="3"/>
      <c r="E34" s="3"/>
      <c r="F34" s="3"/>
      <c r="G34" s="72">
        <f>C33-G33</f>
        <v>15732</v>
      </c>
      <c r="H34" s="66"/>
    </row>
    <row r="35" ht="12.75">
      <c r="G35" s="6"/>
    </row>
    <row r="36" spans="1:8" ht="12.75">
      <c r="A36" s="75" t="s">
        <v>124</v>
      </c>
      <c r="B36" s="89"/>
      <c r="C36" s="89"/>
      <c r="D36" s="89"/>
      <c r="E36" s="89"/>
      <c r="F36" s="73" t="s">
        <v>121</v>
      </c>
      <c r="G36" s="90"/>
      <c r="H36" s="90"/>
    </row>
    <row r="37" spans="3:6" ht="12.75">
      <c r="C37" s="74"/>
      <c r="D37" s="74"/>
      <c r="E37" s="74"/>
      <c r="F37" s="74"/>
    </row>
    <row r="38" spans="1:12" ht="12.75">
      <c r="A38" t="s">
        <v>29</v>
      </c>
      <c r="B38" s="91" t="s">
        <v>122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 ht="12.7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1" ht="12.75">
      <c r="A41" t="s">
        <v>93</v>
      </c>
    </row>
    <row r="42" spans="1:12" ht="12.75">
      <c r="A42" s="29" t="s">
        <v>80</v>
      </c>
      <c r="B42" s="30" t="s">
        <v>81</v>
      </c>
      <c r="C42" s="30" t="s">
        <v>82</v>
      </c>
      <c r="D42" s="30" t="s">
        <v>83</v>
      </c>
      <c r="E42" s="30" t="s">
        <v>84</v>
      </c>
      <c r="F42" s="30" t="s">
        <v>85</v>
      </c>
      <c r="G42" s="30" t="s">
        <v>86</v>
      </c>
      <c r="H42" s="30" t="s">
        <v>87</v>
      </c>
      <c r="I42" s="30" t="s">
        <v>88</v>
      </c>
      <c r="J42" s="30" t="s">
        <v>89</v>
      </c>
      <c r="K42" s="30" t="s">
        <v>90</v>
      </c>
      <c r="L42" s="31" t="s">
        <v>91</v>
      </c>
    </row>
    <row r="43" spans="1:12" ht="12.75">
      <c r="A43" s="55" t="s">
        <v>48</v>
      </c>
      <c r="B43" s="32">
        <f>$E3*HRSW!$B7</f>
        <v>23070</v>
      </c>
      <c r="C43" s="32">
        <f>$E3*HRSW!$B8</f>
        <v>38700</v>
      </c>
      <c r="D43" s="32">
        <f>$E3*HRSW!$B9</f>
        <v>7500</v>
      </c>
      <c r="E43" s="32">
        <f>$E3*HRSW!$B10</f>
        <v>0</v>
      </c>
      <c r="F43" s="32">
        <f>$E3*HRSW!$B11</f>
        <v>70785</v>
      </c>
      <c r="G43" s="32">
        <f>$E3*HRSW!$B12</f>
        <v>8250</v>
      </c>
      <c r="H43" s="32">
        <f>$E3*HRSW!$B13</f>
        <v>16785</v>
      </c>
      <c r="I43" s="32">
        <f>$E3*HRSW!$B14</f>
        <v>24359.999999999996</v>
      </c>
      <c r="J43" s="32">
        <f>$E3*HRSW!$B15</f>
        <v>0</v>
      </c>
      <c r="K43" s="32">
        <f>$E3*HRSW!$B16</f>
        <v>12000</v>
      </c>
      <c r="L43" s="33">
        <f>$E3*HRSW!$B17</f>
        <v>5445</v>
      </c>
    </row>
    <row r="44" spans="1:12" ht="12.75">
      <c r="A44" s="55" t="s">
        <v>49</v>
      </c>
      <c r="B44" s="19">
        <f>$E4*Durum!$B7</f>
        <v>8224</v>
      </c>
      <c r="C44" s="19">
        <f>$E4*Durum!$B8</f>
        <v>10320</v>
      </c>
      <c r="D44" s="19">
        <f>$E4*Durum!$B9</f>
        <v>2000</v>
      </c>
      <c r="E44" s="19">
        <f>$E4*Durum!$B10</f>
        <v>0</v>
      </c>
      <c r="F44" s="19">
        <f>$E4*Durum!$B11</f>
        <v>15963.999999999998</v>
      </c>
      <c r="G44" s="19">
        <f>$E4*Durum!$B12</f>
        <v>2400</v>
      </c>
      <c r="H44" s="19">
        <f>$E4*Durum!$B13</f>
        <v>4368</v>
      </c>
      <c r="I44" s="19">
        <f>$E4*Durum!$B14</f>
        <v>6440.000000000001</v>
      </c>
      <c r="J44" s="19">
        <f>$E4*Durum!$B15</f>
        <v>0</v>
      </c>
      <c r="K44" s="19">
        <f>$E4*Durum!$B16</f>
        <v>3200</v>
      </c>
      <c r="L44" s="34">
        <f>$E4*Durum!$B17</f>
        <v>1428</v>
      </c>
    </row>
    <row r="45" spans="1:12" ht="12.75">
      <c r="A45" s="55" t="s">
        <v>50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4">
        <f>$E5*Barley!$B17</f>
        <v>0</v>
      </c>
    </row>
    <row r="46" spans="1:12" ht="12.75">
      <c r="A46" s="55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5" t="s">
        <v>134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5" t="s">
        <v>51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4">
        <f>$E8*Oil_SF!$B17</f>
        <v>0</v>
      </c>
    </row>
    <row r="49" spans="1:12" ht="12.75">
      <c r="A49" s="55" t="s">
        <v>52</v>
      </c>
      <c r="B49" s="19">
        <f>$E9*Canola!$B7</f>
        <v>28250</v>
      </c>
      <c r="C49" s="19">
        <f>$E9*Canola!$B8</f>
        <v>11550</v>
      </c>
      <c r="D49" s="19">
        <f>$E9*Canola!$B9</f>
        <v>0</v>
      </c>
      <c r="E49" s="19">
        <f>$E9*Canola!$B10</f>
        <v>0</v>
      </c>
      <c r="F49" s="19">
        <f>$E9*Canola!$B11</f>
        <v>32830</v>
      </c>
      <c r="G49" s="19">
        <f>$E9*Canola!$B12</f>
        <v>5000</v>
      </c>
      <c r="H49" s="19">
        <f>$E9*Canola!$B13</f>
        <v>5995</v>
      </c>
      <c r="I49" s="19">
        <f>$E9*Canola!$B14</f>
        <v>8750</v>
      </c>
      <c r="J49" s="19">
        <f>$E9*Canola!$B15</f>
        <v>0</v>
      </c>
      <c r="K49" s="19">
        <f>$E9*Canola!$B16</f>
        <v>4000</v>
      </c>
      <c r="L49" s="34">
        <f>$E9*Canola!$B17</f>
        <v>2600</v>
      </c>
    </row>
    <row r="50" spans="1:12" ht="12.75">
      <c r="A50" s="55" t="s">
        <v>53</v>
      </c>
      <c r="B50" s="19">
        <f>$E10*Flax!$B7</f>
        <v>5600</v>
      </c>
      <c r="C50" s="19">
        <f>$E10*Flax!$B8</f>
        <v>11680</v>
      </c>
      <c r="D50" s="19">
        <f>$E10*Flax!$B9</f>
        <v>0</v>
      </c>
      <c r="E50" s="19">
        <f>$E10*Flax!$B10</f>
        <v>0</v>
      </c>
      <c r="F50" s="19">
        <f>$E10*Flax!$B11</f>
        <v>9980</v>
      </c>
      <c r="G50" s="19">
        <f>$E10*Flax!$B12</f>
        <v>4800</v>
      </c>
      <c r="H50" s="19">
        <f>$E10*Flax!$B13</f>
        <v>4696</v>
      </c>
      <c r="I50" s="19">
        <f>$E10*Flax!$B14</f>
        <v>7304.000000000001</v>
      </c>
      <c r="J50" s="19">
        <f>$E10*Flax!$B15</f>
        <v>0</v>
      </c>
      <c r="K50" s="19">
        <f>$E10*Flax!$B16</f>
        <v>600</v>
      </c>
      <c r="L50" s="34">
        <f>$E10*Flax!$B17</f>
        <v>1204</v>
      </c>
    </row>
    <row r="51" spans="1:12" ht="12.75">
      <c r="A51" s="55" t="s">
        <v>56</v>
      </c>
      <c r="B51" s="19">
        <f>$E11*Peas!$B7</f>
        <v>0</v>
      </c>
      <c r="C51" s="19">
        <f>$E11*Peas!$B8</f>
        <v>0</v>
      </c>
      <c r="D51" s="19">
        <f>$E11*Peas!$B9</f>
        <v>0</v>
      </c>
      <c r="E51" s="19">
        <f>$E11*Peas!$B10</f>
        <v>0</v>
      </c>
      <c r="F51" s="19">
        <f>$E11*Peas!$B11</f>
        <v>0</v>
      </c>
      <c r="G51" s="19">
        <f>$E11*Peas!$B12</f>
        <v>0</v>
      </c>
      <c r="H51" s="19">
        <f>$E11*Peas!$B13</f>
        <v>0</v>
      </c>
      <c r="I51" s="19">
        <f>$E11*Peas!$B14</f>
        <v>0</v>
      </c>
      <c r="J51" s="19">
        <f>$E11*Peas!$B15</f>
        <v>0</v>
      </c>
      <c r="K51" s="19">
        <f>$E11*Peas!$B16</f>
        <v>0</v>
      </c>
      <c r="L51" s="34">
        <f>$E11*Peas!$B17</f>
        <v>0</v>
      </c>
    </row>
    <row r="52" spans="1:12" ht="12.75">
      <c r="A52" s="55" t="s">
        <v>57</v>
      </c>
      <c r="B52" s="19">
        <f>$E12*Oats!$B7</f>
        <v>0</v>
      </c>
      <c r="C52" s="19">
        <f>$E12*Oats!$B8</f>
        <v>0</v>
      </c>
      <c r="D52" s="19">
        <f>$E12*Oats!$B9</f>
        <v>0</v>
      </c>
      <c r="E52" s="19">
        <f>$E12*Oats!$B10</f>
        <v>0</v>
      </c>
      <c r="F52" s="19">
        <f>$E12*Oats!$B11</f>
        <v>0</v>
      </c>
      <c r="G52" s="19">
        <f>$E12*Oats!$B12</f>
        <v>0</v>
      </c>
      <c r="H52" s="19">
        <f>$E12*Oats!$B13</f>
        <v>0</v>
      </c>
      <c r="I52" s="19">
        <f>$E12*Oats!$B14</f>
        <v>0</v>
      </c>
      <c r="J52" s="19">
        <f>$E12*Oats!$B15</f>
        <v>0</v>
      </c>
      <c r="K52" s="19">
        <f>$E12*Oats!$B16</f>
        <v>0</v>
      </c>
      <c r="L52" s="34">
        <f>$E12*Oats!$B17</f>
        <v>0</v>
      </c>
    </row>
    <row r="53" spans="1:12" ht="12.75">
      <c r="A53" s="55" t="s">
        <v>58</v>
      </c>
      <c r="B53" s="19">
        <f>$E13*Lentil!$B7</f>
        <v>0</v>
      </c>
      <c r="C53" s="19">
        <f>$E13*Lentil!$B8</f>
        <v>0</v>
      </c>
      <c r="D53" s="19">
        <f>$E13*Lentil!$B9</f>
        <v>0</v>
      </c>
      <c r="E53" s="19">
        <f>$E13*Lentil!$B10</f>
        <v>0</v>
      </c>
      <c r="F53" s="19">
        <f>$E13*Lentil!$B11</f>
        <v>0</v>
      </c>
      <c r="G53" s="19">
        <f>$E13*Lentil!$B12</f>
        <v>0</v>
      </c>
      <c r="H53" s="19">
        <f>$E13*Lentil!$B13</f>
        <v>0</v>
      </c>
      <c r="I53" s="19">
        <f>$E13*Lentil!$B14</f>
        <v>0</v>
      </c>
      <c r="J53" s="19">
        <f>$E13*Lentil!$B15</f>
        <v>0</v>
      </c>
      <c r="K53" s="19">
        <f>$E13*Lentil!$B16</f>
        <v>0</v>
      </c>
      <c r="L53" s="34">
        <f>$E13*Lentil!$B17</f>
        <v>0</v>
      </c>
    </row>
    <row r="54" spans="1:12" ht="12.75">
      <c r="A54" s="55" t="s">
        <v>54</v>
      </c>
      <c r="B54" s="19">
        <f>$E14*Mustard!$B7</f>
        <v>0</v>
      </c>
      <c r="C54" s="19">
        <f>$E14*Mustard!$B8</f>
        <v>0</v>
      </c>
      <c r="D54" s="19">
        <f>$E14*Mustard!$B9</f>
        <v>0</v>
      </c>
      <c r="E54" s="19">
        <f>$E14*Mustard!$B10</f>
        <v>0</v>
      </c>
      <c r="F54" s="19">
        <f>$E14*Mustard!$B11</f>
        <v>0</v>
      </c>
      <c r="G54" s="19">
        <f>$E14*Mustard!$B12</f>
        <v>0</v>
      </c>
      <c r="H54" s="19">
        <f>$E14*Mustard!$B13</f>
        <v>0</v>
      </c>
      <c r="I54" s="19">
        <f>$E14*Mustard!$B14</f>
        <v>0</v>
      </c>
      <c r="J54" s="19">
        <f>$E14*Mustard!$B15</f>
        <v>0</v>
      </c>
      <c r="K54" s="19">
        <f>$E14*Mustard!$B16</f>
        <v>0</v>
      </c>
      <c r="L54" s="34">
        <f>$E14*Mustard!$B17</f>
        <v>0</v>
      </c>
    </row>
    <row r="55" spans="1:12" ht="12.75">
      <c r="A55" s="56" t="s">
        <v>79</v>
      </c>
      <c r="B55" s="35">
        <f>$E15*Saffl!$B7</f>
        <v>0</v>
      </c>
      <c r="C55" s="19">
        <f>$E15*Saffl!$B8</f>
        <v>0</v>
      </c>
      <c r="D55" s="19">
        <f>$E15*Saffl!$B9</f>
        <v>0</v>
      </c>
      <c r="E55" s="19">
        <f>$E15*Saffl!$B10</f>
        <v>0</v>
      </c>
      <c r="F55" s="19">
        <f>$E15*Saffl!$B11</f>
        <v>0</v>
      </c>
      <c r="G55" s="19">
        <f>$E15*Saffl!$B12</f>
        <v>0</v>
      </c>
      <c r="H55" s="19">
        <f>$E15*Saffl!$B13</f>
        <v>0</v>
      </c>
      <c r="I55" s="19">
        <f>$E15*Saffl!$B14</f>
        <v>0</v>
      </c>
      <c r="J55" s="19">
        <f>$E15*Saffl!$B15</f>
        <v>0</v>
      </c>
      <c r="K55" s="19">
        <f>$E15*Saffl!$B16</f>
        <v>0</v>
      </c>
      <c r="L55" s="34">
        <f>$E15*Saffl!$B17</f>
        <v>0</v>
      </c>
    </row>
    <row r="56" spans="1:12" ht="12.75">
      <c r="A56" s="55" t="s">
        <v>55</v>
      </c>
      <c r="B56" s="35">
        <f>$E16*Buckwht!$B7</f>
        <v>0</v>
      </c>
      <c r="C56" s="35">
        <f>$E16*Buckwht!$B8</f>
        <v>0</v>
      </c>
      <c r="D56" s="35">
        <f>$E16*Buckwht!$B9</f>
        <v>0</v>
      </c>
      <c r="E56" s="35">
        <f>$E16*Buckwht!$B10</f>
        <v>0</v>
      </c>
      <c r="F56" s="35">
        <f>$E16*Buckwht!$B11</f>
        <v>0</v>
      </c>
      <c r="G56" s="35">
        <f>$E16*Buckwht!$B12</f>
        <v>0</v>
      </c>
      <c r="H56" s="35">
        <f>$E16*Buckwht!$B13</f>
        <v>0</v>
      </c>
      <c r="I56" s="35">
        <f>$E16*Buckwht!$B14</f>
        <v>0</v>
      </c>
      <c r="J56" s="35">
        <f>$E16*Buckwht!$B15</f>
        <v>0</v>
      </c>
      <c r="K56" s="35">
        <f>$E16*Buckwht!$B16</f>
        <v>0</v>
      </c>
      <c r="L56" s="36">
        <f>$E16*Buckwht!$B17</f>
        <v>0</v>
      </c>
    </row>
    <row r="57" spans="1:12" ht="12.75">
      <c r="A57" s="55" t="s">
        <v>59</v>
      </c>
      <c r="B57" s="35">
        <f>$E17*Millet!$B7</f>
        <v>0</v>
      </c>
      <c r="C57" s="35">
        <f>$E17*Millet!$B8</f>
        <v>0</v>
      </c>
      <c r="D57" s="35">
        <f>$E17*Millet!$B9</f>
        <v>0</v>
      </c>
      <c r="E57" s="35">
        <f>$E17*Millet!$B10</f>
        <v>0</v>
      </c>
      <c r="F57" s="35">
        <f>$E17*Millet!$B11</f>
        <v>0</v>
      </c>
      <c r="G57" s="35">
        <f>$E17*Millet!$B12</f>
        <v>0</v>
      </c>
      <c r="H57" s="35">
        <f>$E17*Millet!$B13</f>
        <v>0</v>
      </c>
      <c r="I57" s="35">
        <f>$E17*Millet!$B14</f>
        <v>0</v>
      </c>
      <c r="J57" s="35">
        <f>$E17*Millet!$B15</f>
        <v>0</v>
      </c>
      <c r="K57" s="35">
        <f>$E17*Millet!$B16</f>
        <v>0</v>
      </c>
      <c r="L57" s="36">
        <f>$E17*Millet!$B17</f>
        <v>0</v>
      </c>
    </row>
    <row r="58" spans="1:12" ht="12.75">
      <c r="A58" s="55" t="s">
        <v>60</v>
      </c>
      <c r="B58" s="35">
        <f>$E18*HRWW!$B7</f>
        <v>0</v>
      </c>
      <c r="C58" s="35">
        <f>$E18*HRWW!$B8</f>
        <v>0</v>
      </c>
      <c r="D58" s="35">
        <f>$E18*HRWW!$B9</f>
        <v>0</v>
      </c>
      <c r="E58" s="35">
        <f>$E18*HRWW!$B10</f>
        <v>0</v>
      </c>
      <c r="F58" s="35">
        <f>$E18*HRWW!$B11</f>
        <v>0</v>
      </c>
      <c r="G58" s="35">
        <f>$E18*HRWW!$B12</f>
        <v>0</v>
      </c>
      <c r="H58" s="35">
        <f>$E18*HRWW!$B13</f>
        <v>0</v>
      </c>
      <c r="I58" s="35">
        <f>$E18*HRWW!$B14</f>
        <v>0</v>
      </c>
      <c r="J58" s="35">
        <f>$E18*HRWW!$B15</f>
        <v>0</v>
      </c>
      <c r="K58" s="35">
        <f>$E18*HRWW!$B16</f>
        <v>0</v>
      </c>
      <c r="L58" s="36">
        <f>$E18*HRWW!$B17</f>
        <v>0</v>
      </c>
    </row>
    <row r="59" spans="1:12" ht="12.75">
      <c r="A59" s="55" t="s">
        <v>61</v>
      </c>
      <c r="B59" s="35">
        <f>$E19*Rye!$B7</f>
        <v>0</v>
      </c>
      <c r="C59" s="35">
        <f>$E19*Rye!$B8</f>
        <v>0</v>
      </c>
      <c r="D59" s="35">
        <f>$E19*Rye!$B9</f>
        <v>0</v>
      </c>
      <c r="E59" s="35">
        <f>$E19*Rye!$B10</f>
        <v>0</v>
      </c>
      <c r="F59" s="35">
        <f>$E19*Rye!$B11</f>
        <v>0</v>
      </c>
      <c r="G59" s="35">
        <f>$E19*Rye!$B12</f>
        <v>0</v>
      </c>
      <c r="H59" s="35">
        <f>$E19*Rye!$B13</f>
        <v>0</v>
      </c>
      <c r="I59" s="35">
        <f>$E19*Rye!$B14</f>
        <v>0</v>
      </c>
      <c r="J59" s="35">
        <f>$E19*Rye!$B15</f>
        <v>0</v>
      </c>
      <c r="K59" s="35">
        <f>$E19*Rye!$B16</f>
        <v>0</v>
      </c>
      <c r="L59" s="36">
        <f>$E19*Rye!$B17</f>
        <v>0</v>
      </c>
    </row>
    <row r="60" spans="1:12" ht="12.75">
      <c r="A60" s="56" t="s">
        <v>77</v>
      </c>
      <c r="B60" s="35">
        <f>$E20*Chickpea!$B7</f>
        <v>0</v>
      </c>
      <c r="C60" s="35">
        <f>$E20*Chickpea!$B8</f>
        <v>0</v>
      </c>
      <c r="D60" s="35">
        <f>$E20*Chickpea!$B9</f>
        <v>0</v>
      </c>
      <c r="E60" s="35">
        <f>$E20*Chickpea!$B10</f>
        <v>0</v>
      </c>
      <c r="F60" s="35">
        <f>$E20*Chickpea!$B11</f>
        <v>0</v>
      </c>
      <c r="G60" s="35">
        <f>$E20*Chickpea!$B12</f>
        <v>0</v>
      </c>
      <c r="H60" s="35">
        <f>$E20*Chickpea!$B13</f>
        <v>0</v>
      </c>
      <c r="I60" s="35">
        <f>$E20*Chickpea!$B14</f>
        <v>0</v>
      </c>
      <c r="J60" s="35">
        <f>$E20*Chickpea!$B15</f>
        <v>0</v>
      </c>
      <c r="K60" s="35">
        <f>$E20*Chickpea!$B16</f>
        <v>0</v>
      </c>
      <c r="L60" s="36">
        <f>$E20*Chickpea!$B17</f>
        <v>0</v>
      </c>
    </row>
    <row r="61" spans="1:12" ht="12.75">
      <c r="A61" s="37" t="s">
        <v>74</v>
      </c>
      <c r="B61" s="20">
        <f>SUM(B43:B60)</f>
        <v>65144</v>
      </c>
      <c r="C61" s="20">
        <f aca="true" t="shared" si="4" ref="C61:L61">SUM(C43:C60)</f>
        <v>72250</v>
      </c>
      <c r="D61" s="20">
        <f t="shared" si="4"/>
        <v>9500</v>
      </c>
      <c r="E61" s="20">
        <f t="shared" si="4"/>
        <v>0</v>
      </c>
      <c r="F61" s="20">
        <f t="shared" si="4"/>
        <v>129559</v>
      </c>
      <c r="G61" s="20">
        <f t="shared" si="4"/>
        <v>20450</v>
      </c>
      <c r="H61" s="20">
        <f t="shared" si="4"/>
        <v>31844</v>
      </c>
      <c r="I61" s="20">
        <f t="shared" si="4"/>
        <v>46854</v>
      </c>
      <c r="J61" s="20">
        <f t="shared" si="4"/>
        <v>0</v>
      </c>
      <c r="K61" s="20">
        <f t="shared" si="4"/>
        <v>19800</v>
      </c>
      <c r="L61" s="38">
        <f t="shared" si="4"/>
        <v>10677</v>
      </c>
    </row>
    <row r="62" spans="1:12" ht="12.75">
      <c r="A62" s="37" t="s">
        <v>92</v>
      </c>
      <c r="B62" s="20"/>
      <c r="C62" s="38"/>
      <c r="D62" s="39">
        <f>SUM(B61:L61)</f>
        <v>406078</v>
      </c>
      <c r="E62" s="21"/>
      <c r="F62" s="21"/>
      <c r="G62" s="21"/>
      <c r="H62" s="21"/>
      <c r="I62" s="21"/>
      <c r="J62" s="21"/>
      <c r="K62" s="21"/>
      <c r="L62" s="21"/>
    </row>
  </sheetData>
  <sheetProtection sheet="1" objects="1" scenarios="1"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8" t="s">
        <v>29</v>
      </c>
    </row>
    <row r="2" spans="1:3" ht="12.75">
      <c r="A2" t="s">
        <v>28</v>
      </c>
      <c r="B2" s="9">
        <v>40</v>
      </c>
      <c r="C2" s="76"/>
    </row>
    <row r="3" spans="1:3" ht="12.75">
      <c r="A3" t="s">
        <v>127</v>
      </c>
      <c r="B3" s="10">
        <v>4.16</v>
      </c>
      <c r="C3" s="76"/>
    </row>
    <row r="4" spans="1:3" ht="12.75">
      <c r="A4" t="s">
        <v>27</v>
      </c>
      <c r="B4" s="2">
        <f>B2*B3</f>
        <v>166.4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9.6</v>
      </c>
      <c r="C7" s="76"/>
    </row>
    <row r="8" spans="1:3" ht="12.75">
      <c r="A8" s="1" t="s">
        <v>9</v>
      </c>
      <c r="B8" s="11">
        <v>6.5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47.19</v>
      </c>
      <c r="C11" s="76"/>
    </row>
    <row r="12" spans="1:3" ht="12.75">
      <c r="A12" s="1" t="s">
        <v>11</v>
      </c>
      <c r="B12" s="11">
        <v>8</v>
      </c>
      <c r="C12" s="76"/>
    </row>
    <row r="13" spans="1:3" ht="12.75">
      <c r="A13" s="1" t="s">
        <v>13</v>
      </c>
      <c r="B13" s="11">
        <v>10.79</v>
      </c>
      <c r="C13" s="76"/>
    </row>
    <row r="14" spans="1:3" ht="12.75">
      <c r="A14" s="1" t="s">
        <v>14</v>
      </c>
      <c r="B14" s="11">
        <v>15.39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2.85</v>
      </c>
      <c r="C17" s="76"/>
    </row>
    <row r="18" spans="1:3" ht="12.75">
      <c r="A18" t="s">
        <v>2</v>
      </c>
      <c r="B18" s="2">
        <f>SUM(B7:B17)</f>
        <v>108.31999999999998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7.43</v>
      </c>
      <c r="C21" s="76"/>
    </row>
    <row r="22" spans="1:3" ht="12.75">
      <c r="A22" s="1" t="s">
        <v>19</v>
      </c>
      <c r="B22" s="7">
        <v>18.45</v>
      </c>
      <c r="C22" s="76"/>
    </row>
    <row r="23" spans="1:3" ht="12.75">
      <c r="A23" s="1" t="s">
        <v>20</v>
      </c>
      <c r="B23" s="7">
        <v>10.04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72.92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181.23999999999998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-14.839999999999975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2.7079999999999993</v>
      </c>
      <c r="C32" s="76"/>
    </row>
    <row r="33" spans="1:3" ht="12.75">
      <c r="A33" t="s">
        <v>23</v>
      </c>
      <c r="B33" s="2">
        <f>B25/B2</f>
        <v>1.823</v>
      </c>
      <c r="C33" s="76"/>
    </row>
    <row r="34" spans="1:3" ht="12.75">
      <c r="A34" t="s">
        <v>26</v>
      </c>
      <c r="B34" s="2">
        <f>B27/B2</f>
        <v>4.531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30</v>
      </c>
      <c r="B1" s="22" t="s">
        <v>0</v>
      </c>
      <c r="C1" s="78" t="s">
        <v>29</v>
      </c>
    </row>
    <row r="2" spans="1:3" ht="12.75">
      <c r="A2" t="s">
        <v>28</v>
      </c>
      <c r="B2" s="9">
        <v>40</v>
      </c>
      <c r="C2" s="76"/>
    </row>
    <row r="3" spans="1:3" ht="12.75">
      <c r="A3" t="s">
        <v>127</v>
      </c>
      <c r="B3" s="12">
        <v>4.93</v>
      </c>
      <c r="C3" s="76"/>
    </row>
    <row r="4" spans="1:3" ht="12.75">
      <c r="A4" t="s">
        <v>27</v>
      </c>
      <c r="B4" s="2">
        <f>B2*B3</f>
        <v>197.2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15.38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6" t="s">
        <v>125</v>
      </c>
    </row>
    <row r="10" spans="1:3" ht="12.75">
      <c r="A10" s="1" t="s">
        <v>10</v>
      </c>
      <c r="B10" s="11">
        <v>0</v>
      </c>
      <c r="C10" s="77" t="s">
        <v>149</v>
      </c>
    </row>
    <row r="11" spans="1:3" ht="12.75">
      <c r="A11" s="1" t="s">
        <v>12</v>
      </c>
      <c r="B11" s="11">
        <v>47.19</v>
      </c>
      <c r="C11" s="76"/>
    </row>
    <row r="12" spans="1:3" ht="12.75">
      <c r="A12" s="1" t="s">
        <v>11</v>
      </c>
      <c r="B12" s="11">
        <v>5.5</v>
      </c>
      <c r="C12" s="76"/>
    </row>
    <row r="13" spans="1:3" ht="12.75">
      <c r="A13" s="1" t="s">
        <v>13</v>
      </c>
      <c r="B13" s="11">
        <v>11.19</v>
      </c>
      <c r="C13" s="76"/>
    </row>
    <row r="14" spans="1:3" ht="12.75">
      <c r="A14" s="1" t="s">
        <v>14</v>
      </c>
      <c r="B14" s="11">
        <v>16.24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3.63</v>
      </c>
      <c r="C17" s="76"/>
    </row>
    <row r="18" spans="1:3" ht="12.75">
      <c r="A18" t="s">
        <v>2</v>
      </c>
      <c r="B18" s="2">
        <f>SUM(B7:B17)</f>
        <v>137.93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7.59</v>
      </c>
      <c r="C21" s="76"/>
    </row>
    <row r="22" spans="1:3" ht="12.75">
      <c r="A22" s="1" t="s">
        <v>19</v>
      </c>
      <c r="B22" s="7">
        <v>19.15</v>
      </c>
      <c r="C22" s="76"/>
    </row>
    <row r="23" spans="1:3" ht="12.75">
      <c r="A23" s="1" t="s">
        <v>20</v>
      </c>
      <c r="B23" s="7">
        <v>10.56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74.3</v>
      </c>
      <c r="C25" s="76"/>
    </row>
    <row r="26" spans="2:3" ht="12.75" customHeight="1">
      <c r="B26" s="2"/>
      <c r="C26" s="76"/>
    </row>
    <row r="27" spans="1:3" ht="12.75">
      <c r="A27" t="s">
        <v>5</v>
      </c>
      <c r="B27" s="2">
        <f>B18+B25</f>
        <v>212.23000000000002</v>
      </c>
      <c r="C27" s="76"/>
    </row>
    <row r="28" spans="2:3" ht="12.75" customHeight="1">
      <c r="B28" s="2"/>
      <c r="C28" s="76"/>
    </row>
    <row r="29" spans="1:3" ht="12.75">
      <c r="A29" t="s">
        <v>31</v>
      </c>
      <c r="B29" s="2">
        <f>B4-B27</f>
        <v>-15.03000000000003</v>
      </c>
      <c r="C29" s="76"/>
    </row>
    <row r="30" spans="2:3" ht="12.75" customHeight="1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3.4482500000000003</v>
      </c>
      <c r="C32" s="76"/>
    </row>
    <row r="33" spans="1:3" ht="12.75">
      <c r="A33" t="s">
        <v>23</v>
      </c>
      <c r="B33" s="2">
        <f>B25/B2</f>
        <v>1.8575</v>
      </c>
      <c r="C33" s="76"/>
    </row>
    <row r="34" spans="1:3" ht="12.75">
      <c r="A34" t="s">
        <v>26</v>
      </c>
      <c r="B34" s="2">
        <f>B27/B2</f>
        <v>5.305750000000001</v>
      </c>
      <c r="C34" s="76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32</v>
      </c>
      <c r="B1" s="22" t="s">
        <v>0</v>
      </c>
      <c r="C1" s="79" t="s">
        <v>29</v>
      </c>
    </row>
    <row r="2" spans="1:3" ht="12.75">
      <c r="A2" t="s">
        <v>28</v>
      </c>
      <c r="B2" s="9">
        <v>35</v>
      </c>
      <c r="C2" s="76"/>
    </row>
    <row r="3" spans="1:3" ht="12.75">
      <c r="A3" t="s">
        <v>127</v>
      </c>
      <c r="B3" s="10">
        <v>5.43</v>
      </c>
      <c r="C3" s="76" t="s">
        <v>135</v>
      </c>
    </row>
    <row r="4" spans="1:3" ht="12.75">
      <c r="A4" t="s">
        <v>27</v>
      </c>
      <c r="B4">
        <f>B2*B3</f>
        <v>190.04999999999998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20.56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6" t="s">
        <v>125</v>
      </c>
    </row>
    <row r="10" spans="1:3" ht="12.75">
      <c r="A10" s="1" t="s">
        <v>10</v>
      </c>
      <c r="B10" s="11">
        <v>0</v>
      </c>
      <c r="C10" s="77" t="s">
        <v>149</v>
      </c>
    </row>
    <row r="11" spans="1:3" ht="12.75">
      <c r="A11" s="1" t="s">
        <v>12</v>
      </c>
      <c r="B11" s="11">
        <v>39.91</v>
      </c>
      <c r="C11" s="76"/>
    </row>
    <row r="12" spans="1:3" ht="12.75">
      <c r="A12" s="1" t="s">
        <v>11</v>
      </c>
      <c r="B12" s="11">
        <v>6</v>
      </c>
      <c r="C12" s="76"/>
    </row>
    <row r="13" spans="1:3" ht="12.75">
      <c r="A13" s="1" t="s">
        <v>13</v>
      </c>
      <c r="B13" s="11">
        <v>10.92</v>
      </c>
      <c r="C13" s="76"/>
    </row>
    <row r="14" spans="1:3" ht="12.75">
      <c r="A14" s="1" t="s">
        <v>14</v>
      </c>
      <c r="B14" s="11">
        <v>16.1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3.57</v>
      </c>
      <c r="C17" s="76"/>
    </row>
    <row r="18" spans="1:3" ht="12.75">
      <c r="A18" t="s">
        <v>2</v>
      </c>
      <c r="B18" s="2">
        <f>SUM(B7:B17)</f>
        <v>135.85999999999999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7.49</v>
      </c>
      <c r="C21" s="76"/>
    </row>
    <row r="22" spans="1:3" ht="12.75">
      <c r="A22" s="1" t="s">
        <v>19</v>
      </c>
      <c r="B22" s="7">
        <v>18.88</v>
      </c>
      <c r="C22" s="76"/>
    </row>
    <row r="23" spans="1:3" ht="12.75">
      <c r="A23" s="1" t="s">
        <v>20</v>
      </c>
      <c r="B23" s="7">
        <v>10.42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73.78999999999999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209.64999999999998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-19.599999999999994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3.8817142857142852</v>
      </c>
      <c r="C32" s="76"/>
    </row>
    <row r="33" spans="1:3" ht="12.75">
      <c r="A33" t="s">
        <v>23</v>
      </c>
      <c r="B33" s="2">
        <f>B25/B2</f>
        <v>2.108285714285714</v>
      </c>
      <c r="C33" s="76"/>
    </row>
    <row r="34" spans="1:3" ht="12.75">
      <c r="A34" t="s">
        <v>26</v>
      </c>
      <c r="B34" s="2">
        <f>B27/B2</f>
        <v>5.989999999999999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8" t="s">
        <v>29</v>
      </c>
    </row>
    <row r="2" spans="1:3" ht="12.75">
      <c r="A2" t="s">
        <v>28</v>
      </c>
      <c r="B2" s="9">
        <v>58</v>
      </c>
      <c r="C2" s="76"/>
    </row>
    <row r="3" spans="1:3" ht="12.75">
      <c r="A3" t="s">
        <v>127</v>
      </c>
      <c r="B3" s="10">
        <v>3.4</v>
      </c>
      <c r="C3" s="76" t="s">
        <v>152</v>
      </c>
    </row>
    <row r="4" spans="1:3" ht="12.75">
      <c r="A4" t="s">
        <v>27</v>
      </c>
      <c r="B4">
        <f>B2*B3</f>
        <v>197.2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11.14</v>
      </c>
      <c r="C7" s="76"/>
    </row>
    <row r="8" spans="1:3" ht="12.75">
      <c r="A8" s="1" t="s">
        <v>9</v>
      </c>
      <c r="B8" s="11">
        <v>24.3</v>
      </c>
      <c r="C8" s="76"/>
    </row>
    <row r="9" spans="1:3" ht="12.75">
      <c r="A9" s="1" t="s">
        <v>24</v>
      </c>
      <c r="B9" s="11">
        <v>5</v>
      </c>
      <c r="C9" s="76" t="s">
        <v>125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41.8</v>
      </c>
      <c r="C11" s="76"/>
    </row>
    <row r="12" spans="1:3" ht="12.75">
      <c r="A12" s="1" t="s">
        <v>11</v>
      </c>
      <c r="B12" s="11">
        <v>5.5</v>
      </c>
      <c r="C12" s="76"/>
    </row>
    <row r="13" spans="1:3" ht="12.75">
      <c r="A13" s="1" t="s">
        <v>13</v>
      </c>
      <c r="B13" s="11">
        <v>12.17</v>
      </c>
      <c r="C13" s="76"/>
    </row>
    <row r="14" spans="1:3" ht="12.75">
      <c r="A14" s="1" t="s">
        <v>14</v>
      </c>
      <c r="B14" s="11">
        <v>16.76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3.37</v>
      </c>
      <c r="C17" s="76"/>
    </row>
    <row r="18" spans="1:3" ht="12.75">
      <c r="A18" t="s">
        <v>2</v>
      </c>
      <c r="B18" s="2">
        <f>SUM(B7:B17)</f>
        <v>128.04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7.93</v>
      </c>
      <c r="C21" s="76"/>
    </row>
    <row r="22" spans="1:3" ht="12.75">
      <c r="A22" s="1" t="s">
        <v>19</v>
      </c>
      <c r="B22" s="7">
        <v>20.11</v>
      </c>
      <c r="C22" s="76"/>
    </row>
    <row r="23" spans="1:3" ht="12.75">
      <c r="A23" s="1" t="s">
        <v>20</v>
      </c>
      <c r="B23" s="7">
        <v>11.06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76.1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204.14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-6.939999999999998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2.2075862068965515</v>
      </c>
      <c r="C32" s="76"/>
    </row>
    <row r="33" spans="1:3" ht="12.75">
      <c r="A33" t="s">
        <v>23</v>
      </c>
      <c r="B33" s="2">
        <f>B25/B2</f>
        <v>1.3120689655172413</v>
      </c>
      <c r="C33" s="76"/>
    </row>
    <row r="34" spans="1:3" ht="12.75">
      <c r="A34" t="s">
        <v>26</v>
      </c>
      <c r="B34" s="2">
        <f>B27/B2</f>
        <v>3.5196551724137928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8" t="s">
        <v>29</v>
      </c>
    </row>
    <row r="2" spans="1:3" ht="12.75">
      <c r="A2" t="s">
        <v>28</v>
      </c>
      <c r="B2" s="9">
        <v>95</v>
      </c>
      <c r="C2" s="76"/>
    </row>
    <row r="3" spans="1:3" ht="12.75">
      <c r="A3" t="s">
        <v>127</v>
      </c>
      <c r="B3" s="12">
        <v>3.35</v>
      </c>
      <c r="C3" s="76"/>
    </row>
    <row r="4" spans="1:3" ht="12.75">
      <c r="A4" t="s">
        <v>27</v>
      </c>
      <c r="B4" s="2">
        <f>B2*B3</f>
        <v>318.25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61.87</v>
      </c>
      <c r="C7" s="76"/>
    </row>
    <row r="8" spans="1:3" ht="12.75">
      <c r="A8" s="1" t="s">
        <v>9</v>
      </c>
      <c r="B8" s="11">
        <v>21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60.26</v>
      </c>
      <c r="C11" s="76"/>
    </row>
    <row r="12" spans="1:3" ht="12.75">
      <c r="A12" s="1" t="s">
        <v>11</v>
      </c>
      <c r="B12" s="11">
        <v>7.5</v>
      </c>
      <c r="C12" s="76" t="s">
        <v>150</v>
      </c>
    </row>
    <row r="13" spans="1:3" ht="12.75">
      <c r="A13" s="1" t="s">
        <v>13</v>
      </c>
      <c r="B13" s="11">
        <v>15.72</v>
      </c>
      <c r="C13" s="76"/>
    </row>
    <row r="14" spans="1:3" ht="12.75">
      <c r="A14" s="1" t="s">
        <v>14</v>
      </c>
      <c r="B14" s="11">
        <v>20.12</v>
      </c>
      <c r="C14" s="76"/>
    </row>
    <row r="15" spans="1:3" ht="12.75">
      <c r="A15" s="1" t="s">
        <v>15</v>
      </c>
      <c r="B15" s="11">
        <v>17.1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5.71</v>
      </c>
      <c r="C17" s="76"/>
    </row>
    <row r="18" spans="1:3" ht="12.75">
      <c r="A18" t="s">
        <v>2</v>
      </c>
      <c r="B18" s="2">
        <f>SUM(B7:B17)</f>
        <v>217.28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9.96</v>
      </c>
      <c r="C21" s="76"/>
    </row>
    <row r="22" spans="1:3" ht="12.75">
      <c r="A22" s="1" t="s">
        <v>19</v>
      </c>
      <c r="B22" s="7">
        <v>30.67</v>
      </c>
      <c r="C22" s="76"/>
    </row>
    <row r="23" spans="1:3" ht="12.75">
      <c r="A23" s="1" t="s">
        <v>20</v>
      </c>
      <c r="B23" s="7">
        <v>16.76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94.39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311.67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6.579999999999984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2.287157894736842</v>
      </c>
      <c r="C32" s="76"/>
    </row>
    <row r="33" spans="1:3" ht="12.75">
      <c r="A33" t="s">
        <v>23</v>
      </c>
      <c r="B33" s="2">
        <f>B25/B2</f>
        <v>0.993578947368421</v>
      </c>
      <c r="C33" s="76"/>
    </row>
    <row r="34" spans="1:3" ht="12.75">
      <c r="A34" t="s">
        <v>26</v>
      </c>
      <c r="B34" s="2">
        <f>B27/B2</f>
        <v>3.2807368421052634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133</v>
      </c>
      <c r="B1" s="22" t="s">
        <v>0</v>
      </c>
      <c r="C1" s="78" t="s">
        <v>29</v>
      </c>
    </row>
    <row r="2" spans="1:3" ht="12.75">
      <c r="A2" t="s">
        <v>28</v>
      </c>
      <c r="B2" s="9">
        <v>27</v>
      </c>
      <c r="C2" s="76"/>
    </row>
    <row r="3" spans="1:3" ht="12.75">
      <c r="A3" t="s">
        <v>127</v>
      </c>
      <c r="B3" s="12">
        <v>8.05</v>
      </c>
      <c r="C3" s="76"/>
    </row>
    <row r="4" spans="1:3" ht="12.75">
      <c r="A4" t="s">
        <v>27</v>
      </c>
      <c r="B4" s="2">
        <f>B2*B3</f>
        <v>217.35000000000002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65.8</v>
      </c>
      <c r="C7" s="76" t="s">
        <v>137</v>
      </c>
    </row>
    <row r="8" spans="1:3" ht="12.75">
      <c r="A8" s="1" t="s">
        <v>9</v>
      </c>
      <c r="B8" s="11">
        <v>18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8.63</v>
      </c>
      <c r="C11" s="76"/>
    </row>
    <row r="12" spans="1:3" ht="12.75">
      <c r="A12" s="1" t="s">
        <v>11</v>
      </c>
      <c r="B12" s="11">
        <v>6</v>
      </c>
      <c r="C12" s="76" t="s">
        <v>136</v>
      </c>
    </row>
    <row r="13" spans="1:3" ht="12.75">
      <c r="A13" s="1" t="s">
        <v>13</v>
      </c>
      <c r="B13" s="11">
        <v>11.06</v>
      </c>
      <c r="C13" s="76"/>
    </row>
    <row r="14" spans="1:3" ht="12.75">
      <c r="A14" s="1" t="s">
        <v>14</v>
      </c>
      <c r="B14" s="11">
        <v>16.53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5</v>
      </c>
      <c r="C16" s="76"/>
    </row>
    <row r="17" spans="1:3" ht="12.75">
      <c r="A17" s="1" t="s">
        <v>17</v>
      </c>
      <c r="B17" s="12">
        <v>3.54</v>
      </c>
      <c r="C17" s="76"/>
    </row>
    <row r="18" spans="1:3" ht="12.75">
      <c r="A18" t="s">
        <v>2</v>
      </c>
      <c r="B18" s="2">
        <f>SUM(B7:B17)</f>
        <v>134.55999999999997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7.65</v>
      </c>
      <c r="C21" s="76"/>
    </row>
    <row r="22" spans="1:3" ht="12.75">
      <c r="A22" s="1" t="s">
        <v>19</v>
      </c>
      <c r="B22" s="7">
        <v>20.2</v>
      </c>
      <c r="C22" s="76"/>
    </row>
    <row r="23" spans="1:3" ht="12.75">
      <c r="A23" s="1" t="s">
        <v>20</v>
      </c>
      <c r="B23" s="7">
        <v>11.23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76.08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210.64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6.710000000000036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4.983703703703703</v>
      </c>
      <c r="C32" s="76"/>
    </row>
    <row r="33" spans="1:3" ht="12.75">
      <c r="A33" t="s">
        <v>23</v>
      </c>
      <c r="B33" s="2">
        <f>B25/B2</f>
        <v>2.8177777777777777</v>
      </c>
      <c r="C33" s="76"/>
    </row>
    <row r="34" spans="1:3" ht="12.75">
      <c r="A34" t="s">
        <v>26</v>
      </c>
      <c r="B34" s="2">
        <f>B27/B2</f>
        <v>7.801481481481481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8" t="s">
        <v>29</v>
      </c>
    </row>
    <row r="2" spans="1:3" ht="12.75">
      <c r="A2" t="s">
        <v>28</v>
      </c>
      <c r="B2" s="9">
        <v>1520</v>
      </c>
      <c r="C2" s="76"/>
    </row>
    <row r="3" spans="1:3" ht="12.75">
      <c r="A3" t="s">
        <v>127</v>
      </c>
      <c r="B3" s="24">
        <v>0.172</v>
      </c>
      <c r="C3" s="76"/>
    </row>
    <row r="4" spans="1:3" ht="12.75">
      <c r="A4" t="s">
        <v>27</v>
      </c>
      <c r="B4" s="2">
        <f>B2*B3</f>
        <v>261.44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32.55</v>
      </c>
      <c r="C7" s="76"/>
    </row>
    <row r="8" spans="1:3" ht="12.75">
      <c r="A8" s="1" t="s">
        <v>9</v>
      </c>
      <c r="B8" s="11">
        <v>34</v>
      </c>
      <c r="C8" s="76"/>
    </row>
    <row r="9" spans="1:3" ht="12.75">
      <c r="A9" s="1" t="s">
        <v>24</v>
      </c>
      <c r="B9" s="11">
        <v>0</v>
      </c>
      <c r="C9" s="76" t="s">
        <v>128</v>
      </c>
    </row>
    <row r="10" spans="1:3" ht="12.75">
      <c r="A10" s="1" t="s">
        <v>10</v>
      </c>
      <c r="B10" s="11">
        <v>5</v>
      </c>
      <c r="C10" s="77" t="s">
        <v>144</v>
      </c>
    </row>
    <row r="11" spans="1:3" ht="12.75">
      <c r="A11" s="1" t="s">
        <v>12</v>
      </c>
      <c r="B11" s="11">
        <v>33.69</v>
      </c>
      <c r="C11" s="76"/>
    </row>
    <row r="12" spans="1:3" ht="12.75">
      <c r="A12" s="1" t="s">
        <v>11</v>
      </c>
      <c r="B12" s="11">
        <v>10</v>
      </c>
      <c r="C12" s="76"/>
    </row>
    <row r="13" spans="1:3" ht="12.75">
      <c r="A13" s="1" t="s">
        <v>13</v>
      </c>
      <c r="B13" s="11">
        <v>12.04</v>
      </c>
      <c r="C13" s="76"/>
    </row>
    <row r="14" spans="1:3" ht="12.75">
      <c r="A14" s="1" t="s">
        <v>14</v>
      </c>
      <c r="B14" s="11">
        <v>17.41</v>
      </c>
      <c r="C14" s="76"/>
    </row>
    <row r="15" spans="1:3" ht="12.75">
      <c r="A15" s="1" t="s">
        <v>15</v>
      </c>
      <c r="B15" s="11">
        <v>4.56</v>
      </c>
      <c r="C15" s="76"/>
    </row>
    <row r="16" spans="1:3" ht="12.75">
      <c r="A16" s="1" t="s">
        <v>16</v>
      </c>
      <c r="B16" s="11">
        <v>16</v>
      </c>
      <c r="C16" s="76"/>
    </row>
    <row r="17" spans="1:3" ht="12.75">
      <c r="A17" s="1" t="s">
        <v>17</v>
      </c>
      <c r="B17" s="12">
        <v>4.46</v>
      </c>
      <c r="C17" s="76"/>
    </row>
    <row r="18" spans="1:3" ht="12.75">
      <c r="A18" t="s">
        <v>2</v>
      </c>
      <c r="B18" s="2">
        <f>SUM(B7:B17)</f>
        <v>169.71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8.21</v>
      </c>
      <c r="C21" s="76"/>
    </row>
    <row r="22" spans="1:3" ht="12.75">
      <c r="A22" s="1" t="s">
        <v>19</v>
      </c>
      <c r="B22" s="7">
        <v>22</v>
      </c>
      <c r="C22" s="76"/>
    </row>
    <row r="23" spans="1:3" ht="12.75">
      <c r="A23" s="1" t="s">
        <v>20</v>
      </c>
      <c r="B23" s="7">
        <v>12.39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79.6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249.31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12.129999999999995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0.1116513157894737</v>
      </c>
      <c r="C32" s="76"/>
    </row>
    <row r="33" spans="1:3" ht="12.75">
      <c r="A33" t="s">
        <v>23</v>
      </c>
      <c r="B33" s="13">
        <f>B25/B2</f>
        <v>0.05236842105263158</v>
      </c>
      <c r="C33" s="76"/>
    </row>
    <row r="34" spans="1:3" ht="12.75">
      <c r="A34" t="s">
        <v>26</v>
      </c>
      <c r="B34" s="13">
        <f>B27/B2</f>
        <v>0.16401973684210527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8" t="s">
        <v>29</v>
      </c>
    </row>
    <row r="2" spans="1:3" ht="12.75">
      <c r="A2" t="s">
        <v>28</v>
      </c>
      <c r="B2" s="9">
        <v>1730</v>
      </c>
      <c r="C2" s="76"/>
    </row>
    <row r="3" spans="1:3" ht="12.75">
      <c r="A3" t="s">
        <v>127</v>
      </c>
      <c r="B3" s="10">
        <v>0.166</v>
      </c>
      <c r="C3" s="76"/>
    </row>
    <row r="4" spans="1:3" ht="12.75">
      <c r="A4" t="s">
        <v>27</v>
      </c>
      <c r="B4">
        <f>B2*B3</f>
        <v>287.18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56.5</v>
      </c>
      <c r="C7" s="76"/>
    </row>
    <row r="8" spans="1:3" ht="12.75">
      <c r="A8" s="1" t="s">
        <v>9</v>
      </c>
      <c r="B8" s="11">
        <v>23.1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65.66</v>
      </c>
      <c r="C11" s="76"/>
    </row>
    <row r="12" spans="1:3" ht="12.75">
      <c r="A12" s="1" t="s">
        <v>11</v>
      </c>
      <c r="B12" s="11">
        <v>10</v>
      </c>
      <c r="C12" s="76"/>
    </row>
    <row r="13" spans="1:3" ht="12.75">
      <c r="A13" s="1" t="s">
        <v>13</v>
      </c>
      <c r="B13" s="11">
        <v>11.99</v>
      </c>
      <c r="C13" s="76"/>
    </row>
    <row r="14" spans="1:3" ht="12.75">
      <c r="A14" s="1" t="s">
        <v>14</v>
      </c>
      <c r="B14" s="11">
        <v>17.5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5.2</v>
      </c>
      <c r="C17" s="76"/>
    </row>
    <row r="18" spans="1:3" ht="12.75">
      <c r="A18" t="s">
        <v>2</v>
      </c>
      <c r="B18" s="2">
        <f>SUM(B7:B17)</f>
        <v>197.95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7.84</v>
      </c>
      <c r="C21" s="76"/>
    </row>
    <row r="22" spans="1:3" ht="12.75">
      <c r="A22" s="1" t="s">
        <v>19</v>
      </c>
      <c r="B22" s="7">
        <v>21.45</v>
      </c>
      <c r="C22" s="76"/>
    </row>
    <row r="23" spans="1:3" ht="12.75">
      <c r="A23" s="1" t="s">
        <v>20</v>
      </c>
      <c r="B23" s="7">
        <v>11.65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77.94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275.89</v>
      </c>
      <c r="C27" s="76"/>
    </row>
    <row r="28" spans="2:3" ht="12.75">
      <c r="B28" s="2"/>
      <c r="C28" s="76"/>
    </row>
    <row r="29" spans="1:3" ht="12.75">
      <c r="A29" t="s">
        <v>31</v>
      </c>
      <c r="B29" s="2">
        <f>B4-B27</f>
        <v>11.29000000000002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0.11442196531791907</v>
      </c>
      <c r="C32" s="76"/>
    </row>
    <row r="33" spans="1:3" ht="12.75">
      <c r="A33" t="s">
        <v>23</v>
      </c>
      <c r="B33" s="13">
        <f>B25/B2</f>
        <v>0.04505202312138728</v>
      </c>
      <c r="C33" s="76"/>
    </row>
    <row r="34" spans="1:3" ht="12.75">
      <c r="A34" t="s">
        <v>26</v>
      </c>
      <c r="B34" s="13">
        <f>B27/B2</f>
        <v>0.15947398843930635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2009-12-11T22:54:32Z</cp:lastPrinted>
  <dcterms:created xsi:type="dcterms:W3CDTF">2005-01-10T15:34:54Z</dcterms:created>
  <dcterms:modified xsi:type="dcterms:W3CDTF">2019-12-17T22:17:43Z</dcterms:modified>
  <cp:category/>
  <cp:version/>
  <cp:contentType/>
  <cp:contentStatus/>
</cp:coreProperties>
</file>