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<sst xmlns="http://schemas.openxmlformats.org/spreadsheetml/2006/main" count="609" uniqueCount="152">
  <si>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</si>
  <si>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</si>
  <si>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</si>
  <si>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</si>
  <si>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</si>
  <si>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</si>
  <si>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</si>
  <si>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</si>
  <si>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</si>
  <si>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</si>
  <si>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</si>
  <si>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</si>
  <si>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</si>
  <si>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</si>
  <si>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</si>
  <si>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</si>
  <si>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</si>
  <si>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</si>
  <si>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</si>
  <si>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</si>
  <si>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</si>
  <si>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</si>
  <si>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</si>
  <si>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</si>
  <si>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</si>
  <si>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</si>
  <si>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</si>
  <si>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</si>
  <si>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</si>
  <si>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</si>
  <si>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</si>
  <si>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</si>
  <si>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</si>
  <si>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</si>
  <si>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</si>
  <si>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</si>
  <si>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</si>
  <si>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</si>
  <si>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</si>
  <si>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</si>
  <si>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</si>
  <si>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</si>
  <si>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</si>
  <si>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</si>
  <si>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</si>
  <si>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</si>
  <si>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</si>
  <si>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</si>
  <si>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</si>
  <si>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</si>
  <si>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</si>
  <si>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</si>
  <si>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</si>
  <si>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</si>
  <si>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</si>
  <si>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</si>
  <si>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</si>
  <si>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</si>
  <si>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</si>
  <si>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</si>
  <si>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</si>
  <si>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</si>
  <si>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</si>
  <si>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</si>
  <si>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</si>
  <si>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</si>
  <si>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</si>
  <si>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</si>
  <si>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</si>
  <si>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</si>
  <si>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</si>
  <si>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</si>
  <si>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</si>
  <si>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</si>
  <si>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</si>
  <si>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</si>
  <si>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</si>
  <si>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</si>
  <si>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</si>
  <si>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</si>
  <si>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</si>
  <si>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</si>
  <si>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</si>
  <si>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</si>
  <si>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</si>
  <si>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</si>
  <si>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</si>
  <si>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</si>
  <si>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</si>
  <si>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</si>
  <si>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</si>
  <si>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</si>
  <si>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</si>
  <si>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</si>
  <si>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</si>
  <si>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</si>
  <si>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</si>
  <si>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</si>
  <si>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</si>
  <si>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</si>
  <si>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</si>
  <si>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</si>
  <si>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</si>
  <si>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</si>
  <si>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</si>
  <si>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</si>
  <si>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</si>
  <si>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</si>
  <si>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</si>
  <si>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</si>
  <si>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</si>
  <si>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</si>
  <si>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</si>
  <si>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</si>
  <si>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</si>
  <si>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</si>
  <si>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</si>
  <si>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</si>
  <si>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</si>
  <si>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</si>
  <si>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</si>
  <si>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</si>
  <si>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</si>
  <si>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</si>
  <si>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</si>
  <si>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</si>
  <si>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</si>
  <si>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</si>
  <si>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</si>
  <si>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</si>
  <si>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</si>
  <si>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</si>
  <si>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</si>
  <si>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</si>
  <si>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</si>
  <si>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</si>
  <si>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</si>
  <si>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Fungicide for white mold. A second may be needed.</t>
  </si>
  <si>
    <t>Market</t>
  </si>
  <si>
    <t xml:space="preserve">  Market Price</t>
  </si>
  <si>
    <t>Fungicide for rust would cost $4 plus application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</si>
  <si>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</si>
  <si>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</si>
  <si>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</si>
  <si>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Insurance is not available in some counties of the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</si>
  <si>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</si>
  <si>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</si>
  <si>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</si>
  <si>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</si>
  <si>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North Dakota 2017 Projected Crop Budgets - South East</t>
  </si>
  <si>
    <t>Cereal grain aphid insecticide would cost about $4</t>
  </si>
  <si>
    <t>Malting barley price.  Feed barley estimate is $2.70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</si>
</sst>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92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7" t="s">
        <v>93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94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95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96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97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145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146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98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7" t="s">
        <v>99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100</v>
      </c>
      <c r="B14" s="39"/>
      <c r="C14" s="39"/>
      <c r="D14" s="39"/>
      <c r="E14" s="39"/>
      <c r="F14" s="39"/>
      <c r="G14" s="39"/>
      <c r="H14" s="39"/>
    </row>
    <row r="15" spans="1:8" ht="12.75">
      <c r="A15" s="46" t="s">
        <v>143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101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102</v>
      </c>
      <c r="B17" s="39"/>
      <c r="C17" s="39"/>
      <c r="D17" s="39"/>
      <c r="E17" s="39"/>
      <c r="F17" s="39"/>
      <c r="G17" s="39"/>
      <c r="H17" s="39"/>
    </row>
    <row r="18" spans="1:8" ht="12.75">
      <c r="A18" s="46" t="s">
        <v>128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103</v>
      </c>
      <c r="B19" s="39"/>
      <c r="C19" s="39"/>
      <c r="E19" s="39"/>
      <c r="F19" s="39"/>
      <c r="G19" s="39"/>
      <c r="H19" s="39"/>
    </row>
    <row r="20" spans="1:8" ht="12.75">
      <c r="A20" s="17" t="s">
        <v>104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105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106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7" t="s">
        <v>107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108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109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110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111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112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4" t="s">
        <v>122</v>
      </c>
      <c r="B32" s="37" t="s">
        <v>123</v>
      </c>
      <c r="C32" s="37"/>
      <c r="D32" s="41"/>
      <c r="E32" s="37" t="s">
        <v>124</v>
      </c>
      <c r="F32" s="37"/>
      <c r="G32" s="37"/>
      <c r="H32" s="37"/>
    </row>
    <row r="33" spans="1:11" ht="12.75">
      <c r="A33" s="37" t="s">
        <v>125</v>
      </c>
      <c r="B33" s="79" t="s">
        <v>126</v>
      </c>
      <c r="C33" s="80"/>
      <c r="D33" s="80"/>
      <c r="E33" s="80"/>
      <c r="F33" s="80"/>
      <c r="G33" s="80"/>
      <c r="H33" s="37" t="s">
        <v>127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5" t="s">
        <v>30</v>
      </c>
    </row>
    <row r="2" spans="1:3" ht="12.75">
      <c r="A2" t="s">
        <v>29</v>
      </c>
      <c r="B2" s="9">
        <v>1620</v>
      </c>
      <c r="C2" s="72"/>
    </row>
    <row r="3" spans="1:3" ht="12.75">
      <c r="A3" t="s">
        <v>139</v>
      </c>
      <c r="B3" s="10">
        <v>0.224</v>
      </c>
      <c r="C3" s="72"/>
    </row>
    <row r="4" spans="1:3" ht="12.75">
      <c r="A4" t="s">
        <v>28</v>
      </c>
      <c r="B4" s="2">
        <f>B2*B3</f>
        <v>362.88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49.4</v>
      </c>
      <c r="C7" s="74"/>
    </row>
    <row r="8" spans="1:3" ht="12.75">
      <c r="A8" s="1" t="s">
        <v>9</v>
      </c>
      <c r="B8" s="11">
        <v>29.2</v>
      </c>
      <c r="C8" s="72"/>
    </row>
    <row r="9" spans="1:3" ht="12.75">
      <c r="A9" s="1" t="s">
        <v>24</v>
      </c>
      <c r="B9" s="11">
        <v>0</v>
      </c>
      <c r="C9" s="72" t="s">
        <v>140</v>
      </c>
    </row>
    <row r="10" spans="1:3" ht="12.75">
      <c r="A10" s="1" t="s">
        <v>10</v>
      </c>
      <c r="B10" s="11">
        <v>12</v>
      </c>
      <c r="C10" s="74" t="s">
        <v>135</v>
      </c>
    </row>
    <row r="11" spans="1:3" ht="12.75">
      <c r="A11" s="1" t="s">
        <v>12</v>
      </c>
      <c r="B11" s="11">
        <v>31.58</v>
      </c>
      <c r="C11" s="72"/>
    </row>
    <row r="12" spans="1:3" ht="12.75">
      <c r="A12" s="1" t="s">
        <v>11</v>
      </c>
      <c r="B12" s="11">
        <v>18.5</v>
      </c>
      <c r="C12" s="72"/>
    </row>
    <row r="13" spans="1:3" ht="12.75">
      <c r="A13" s="1" t="s">
        <v>13</v>
      </c>
      <c r="B13" s="11">
        <v>13.12</v>
      </c>
      <c r="C13" s="72"/>
    </row>
    <row r="14" spans="1:3" ht="12.75">
      <c r="A14" s="1" t="s">
        <v>14</v>
      </c>
      <c r="B14" s="11">
        <v>20.22</v>
      </c>
      <c r="C14" s="72"/>
    </row>
    <row r="15" spans="1:3" ht="12.75">
      <c r="A15" s="1" t="s">
        <v>15</v>
      </c>
      <c r="B15" s="11">
        <v>4.86</v>
      </c>
      <c r="C15" s="72"/>
    </row>
    <row r="16" spans="1:3" ht="12.75">
      <c r="A16" s="1" t="s">
        <v>16</v>
      </c>
      <c r="B16" s="11">
        <v>17.5</v>
      </c>
      <c r="C16" s="72"/>
    </row>
    <row r="17" spans="1:3" ht="12.75">
      <c r="A17" s="1" t="s">
        <v>17</v>
      </c>
      <c r="B17" s="12">
        <v>4.66</v>
      </c>
      <c r="C17" s="72"/>
    </row>
    <row r="18" spans="1:3" ht="12.75">
      <c r="A18" t="s">
        <v>2</v>
      </c>
      <c r="B18" s="2">
        <f>SUM(B7:B17)</f>
        <v>201.04000000000002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8.8</v>
      </c>
      <c r="C21" s="72"/>
    </row>
    <row r="22" spans="1:3" ht="12.75">
      <c r="A22" s="1" t="s">
        <v>19</v>
      </c>
      <c r="B22" s="7">
        <v>26.03</v>
      </c>
      <c r="C22" s="72"/>
    </row>
    <row r="23" spans="1:3" ht="12.75">
      <c r="A23" s="1" t="s">
        <v>20</v>
      </c>
      <c r="B23" s="7">
        <v>15.96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146.29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347.33000000000004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15.549999999999955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0.12409876543209877</v>
      </c>
      <c r="C32" s="72"/>
    </row>
    <row r="33" spans="1:3" ht="12.75">
      <c r="A33" t="s">
        <v>23</v>
      </c>
      <c r="B33" s="13">
        <f>B25/B2</f>
        <v>0.09030246913580246</v>
      </c>
      <c r="C33" s="72"/>
    </row>
    <row r="34" spans="1:3" ht="12.75">
      <c r="A34" t="s">
        <v>27</v>
      </c>
      <c r="B34" s="13">
        <f>B27/B2</f>
        <v>0.21440123456790125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5" t="s">
        <v>30</v>
      </c>
    </row>
    <row r="2" spans="1:3" ht="12.75">
      <c r="A2" t="s">
        <v>29</v>
      </c>
      <c r="B2" s="9">
        <v>1730</v>
      </c>
      <c r="C2" s="72"/>
    </row>
    <row r="3" spans="1:3" ht="12.75">
      <c r="A3" t="s">
        <v>139</v>
      </c>
      <c r="B3" s="10">
        <v>0.157</v>
      </c>
      <c r="C3" s="72"/>
    </row>
    <row r="4" spans="1:3" ht="12.75">
      <c r="A4" t="s">
        <v>28</v>
      </c>
      <c r="B4" s="2">
        <f>B2*B3</f>
        <v>271.61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55</v>
      </c>
      <c r="C7" s="72"/>
    </row>
    <row r="8" spans="1:3" ht="12.75">
      <c r="A8" s="1" t="s">
        <v>9</v>
      </c>
      <c r="B8" s="11">
        <v>22.5</v>
      </c>
      <c r="C8" s="72"/>
    </row>
    <row r="9" spans="1:3" ht="12.75">
      <c r="A9" s="1" t="s">
        <v>24</v>
      </c>
      <c r="B9" s="11">
        <v>0</v>
      </c>
      <c r="C9" s="74" t="s">
        <v>136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56.91</v>
      </c>
      <c r="C11" s="72"/>
    </row>
    <row r="12" spans="1:3" ht="12.75">
      <c r="A12" s="1" t="s">
        <v>11</v>
      </c>
      <c r="B12" s="11">
        <v>15.1</v>
      </c>
      <c r="C12" s="72"/>
    </row>
    <row r="13" spans="1:3" ht="12.75">
      <c r="A13" s="1" t="s">
        <v>13</v>
      </c>
      <c r="B13" s="11">
        <v>11.53</v>
      </c>
      <c r="C13" s="72"/>
    </row>
    <row r="14" spans="1:3" ht="12.75">
      <c r="A14" s="1" t="s">
        <v>14</v>
      </c>
      <c r="B14" s="11">
        <v>18.86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4.31</v>
      </c>
      <c r="C17" s="72"/>
    </row>
    <row r="18" spans="1:3" ht="12.75">
      <c r="A18" t="s">
        <v>2</v>
      </c>
      <c r="B18" s="2">
        <f>SUM(B7:B17)</f>
        <v>185.70999999999998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7.81</v>
      </c>
      <c r="C21" s="72"/>
    </row>
    <row r="22" spans="1:3" ht="12.75">
      <c r="A22" s="1" t="s">
        <v>19</v>
      </c>
      <c r="B22" s="7">
        <v>21.88</v>
      </c>
      <c r="C22" s="72"/>
    </row>
    <row r="23" spans="1:3" ht="12.75">
      <c r="A23" s="1" t="s">
        <v>20</v>
      </c>
      <c r="B23" s="7">
        <v>13.27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138.45999999999998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324.16999999999996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-52.559999999999945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0.10734682080924854</v>
      </c>
      <c r="C32" s="72"/>
    </row>
    <row r="33" spans="1:3" ht="12.75">
      <c r="A33" t="s">
        <v>23</v>
      </c>
      <c r="B33" s="13">
        <f>B25/B2</f>
        <v>0.08003468208092485</v>
      </c>
      <c r="C33" s="72"/>
    </row>
    <row r="34" spans="1:3" ht="12.75">
      <c r="A34" t="s">
        <v>27</v>
      </c>
      <c r="B34" s="13">
        <f>B27/B2</f>
        <v>0.18738150289017338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5" t="s">
        <v>30</v>
      </c>
    </row>
    <row r="2" spans="1:3" ht="12.75">
      <c r="A2" t="s">
        <v>29</v>
      </c>
      <c r="B2" s="9">
        <v>23</v>
      </c>
      <c r="C2" s="72"/>
    </row>
    <row r="3" spans="1:3" ht="12.75">
      <c r="A3" t="s">
        <v>139</v>
      </c>
      <c r="B3" s="10">
        <v>8.66</v>
      </c>
      <c r="C3" s="72"/>
    </row>
    <row r="4" spans="1:3" ht="12.75">
      <c r="A4" t="s">
        <v>28</v>
      </c>
      <c r="B4" s="2">
        <f>B2*B3</f>
        <v>199.18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12.5</v>
      </c>
      <c r="C7" s="72"/>
    </row>
    <row r="8" spans="1:3" ht="12.75">
      <c r="A8" s="1" t="s">
        <v>9</v>
      </c>
      <c r="B8" s="11">
        <v>21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24.36</v>
      </c>
      <c r="C11" s="72"/>
    </row>
    <row r="12" spans="1:3" ht="12.75">
      <c r="A12" s="1" t="s">
        <v>11</v>
      </c>
      <c r="B12" s="11">
        <v>6.8</v>
      </c>
      <c r="C12" s="72"/>
    </row>
    <row r="13" spans="1:3" ht="12.75">
      <c r="A13" s="1" t="s">
        <v>13</v>
      </c>
      <c r="B13" s="11">
        <v>11.15</v>
      </c>
      <c r="C13" s="72"/>
    </row>
    <row r="14" spans="1:3" ht="12.75">
      <c r="A14" s="1" t="s">
        <v>14</v>
      </c>
      <c r="B14" s="11">
        <v>19.21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2.29</v>
      </c>
      <c r="C17" s="72"/>
    </row>
    <row r="18" spans="1:3" ht="12.75">
      <c r="A18" t="s">
        <v>2</v>
      </c>
      <c r="B18" s="2">
        <f>SUM(B7:B17)</f>
        <v>98.81000000000002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7.83</v>
      </c>
      <c r="C21" s="72"/>
    </row>
    <row r="22" spans="1:3" ht="12.75">
      <c r="A22" s="1" t="s">
        <v>19</v>
      </c>
      <c r="B22" s="7">
        <v>21.85</v>
      </c>
      <c r="C22" s="72"/>
    </row>
    <row r="23" spans="1:3" ht="12.75">
      <c r="A23" s="1" t="s">
        <v>20</v>
      </c>
      <c r="B23" s="7">
        <v>13.65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138.82999999999998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237.64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-38.45999999999998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4.29608695652174</v>
      </c>
      <c r="C32" s="72"/>
    </row>
    <row r="33" spans="1:3" ht="12.75">
      <c r="A33" t="s">
        <v>23</v>
      </c>
      <c r="B33" s="2">
        <f>B25/B2</f>
        <v>6.036086956521738</v>
      </c>
      <c r="C33" s="72"/>
    </row>
    <row r="34" spans="1:3" ht="12.75">
      <c r="A34" t="s">
        <v>27</v>
      </c>
      <c r="B34" s="2">
        <f>B27/B2</f>
        <v>10.332173913043478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120</v>
      </c>
      <c r="B1" s="23" t="s">
        <v>0</v>
      </c>
      <c r="C1" s="75" t="s">
        <v>30</v>
      </c>
    </row>
    <row r="2" spans="1:3" ht="12.75">
      <c r="A2" t="s">
        <v>29</v>
      </c>
      <c r="B2" s="9">
        <v>39</v>
      </c>
      <c r="C2" s="72"/>
    </row>
    <row r="3" spans="1:3" ht="12.75">
      <c r="A3" t="s">
        <v>139</v>
      </c>
      <c r="B3" s="12">
        <v>6.24</v>
      </c>
      <c r="C3" s="72"/>
    </row>
    <row r="4" spans="1:3" ht="12.75">
      <c r="A4" t="s">
        <v>28</v>
      </c>
      <c r="B4" s="2">
        <f>B2*B3</f>
        <v>243.36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41.25</v>
      </c>
      <c r="C7" s="72"/>
    </row>
    <row r="8" spans="1:3" ht="12.75">
      <c r="A8" s="1" t="s">
        <v>9</v>
      </c>
      <c r="B8" s="11">
        <v>31.5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6.87</v>
      </c>
      <c r="C11" s="72"/>
    </row>
    <row r="12" spans="1:3" ht="12.75">
      <c r="A12" s="1" t="s">
        <v>11</v>
      </c>
      <c r="B12" s="11">
        <v>10</v>
      </c>
      <c r="C12" s="72"/>
    </row>
    <row r="13" spans="1:3" ht="12.75">
      <c r="A13" s="1" t="s">
        <v>13</v>
      </c>
      <c r="B13" s="11">
        <v>12</v>
      </c>
      <c r="C13" s="72"/>
    </row>
    <row r="14" spans="1:3" ht="12.75">
      <c r="A14" s="1" t="s">
        <v>14</v>
      </c>
      <c r="B14" s="11">
        <v>20.77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9.25</v>
      </c>
      <c r="C16" s="72" t="s">
        <v>141</v>
      </c>
    </row>
    <row r="17" spans="1:3" ht="12.75">
      <c r="A17" s="1" t="s">
        <v>17</v>
      </c>
      <c r="B17" s="12">
        <v>3.13</v>
      </c>
      <c r="C17" s="72"/>
    </row>
    <row r="18" spans="1:3" ht="12.75">
      <c r="A18" t="s">
        <v>2</v>
      </c>
      <c r="B18" s="2">
        <f>SUM(B7:B17)</f>
        <v>134.76999999999998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8.06</v>
      </c>
      <c r="C21" s="72"/>
    </row>
    <row r="22" spans="1:3" ht="12.75">
      <c r="A22" s="1" t="s">
        <v>19</v>
      </c>
      <c r="B22" s="7">
        <v>24.4</v>
      </c>
      <c r="C22" s="72"/>
    </row>
    <row r="23" spans="1:3" ht="12.75">
      <c r="A23" s="1" t="s">
        <v>20</v>
      </c>
      <c r="B23" s="7">
        <v>13.89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141.85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276.62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-33.25999999999999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3.4556410256410253</v>
      </c>
      <c r="C32" s="72"/>
    </row>
    <row r="33" spans="1:3" ht="12.75">
      <c r="A33" t="s">
        <v>23</v>
      </c>
      <c r="B33" s="2">
        <f>B25/B2</f>
        <v>3.637179487179487</v>
      </c>
      <c r="C33" s="72"/>
    </row>
    <row r="34" spans="1:3" ht="12.75">
      <c r="A34" t="s">
        <v>27</v>
      </c>
      <c r="B34" s="2">
        <f>B27/B2</f>
        <v>7.092820512820513</v>
      </c>
      <c r="C34" s="72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5" t="s">
        <v>30</v>
      </c>
    </row>
    <row r="2" spans="1:3" ht="12.75">
      <c r="A2" t="s">
        <v>29</v>
      </c>
      <c r="B2" s="9">
        <v>80</v>
      </c>
      <c r="C2" s="72"/>
    </row>
    <row r="3" spans="1:3" ht="12.75">
      <c r="A3" t="s">
        <v>139</v>
      </c>
      <c r="B3" s="12">
        <v>2.25</v>
      </c>
      <c r="C3" s="72"/>
    </row>
    <row r="4" spans="1:3" ht="12.75">
      <c r="A4" t="s">
        <v>28</v>
      </c>
      <c r="B4" s="2">
        <f>B2*B3</f>
        <v>180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11</v>
      </c>
      <c r="C7" s="72"/>
    </row>
    <row r="8" spans="1:3" ht="12.75">
      <c r="A8" s="1" t="s">
        <v>9</v>
      </c>
      <c r="B8" s="11">
        <v>5.25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44.42</v>
      </c>
      <c r="C11" s="72"/>
    </row>
    <row r="12" spans="1:3" ht="12.75">
      <c r="A12" s="1" t="s">
        <v>11</v>
      </c>
      <c r="B12" s="11">
        <v>10</v>
      </c>
      <c r="C12" s="72"/>
    </row>
    <row r="13" spans="1:3" ht="12.75">
      <c r="A13" s="1" t="s">
        <v>13</v>
      </c>
      <c r="B13" s="11">
        <v>13.57</v>
      </c>
      <c r="C13" s="72"/>
    </row>
    <row r="14" spans="1:3" ht="12.75">
      <c r="A14" s="1" t="s">
        <v>14</v>
      </c>
      <c r="B14" s="11">
        <v>20.17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2.52</v>
      </c>
      <c r="C17" s="72"/>
    </row>
    <row r="18" spans="1:3" ht="12.75">
      <c r="A18" t="s">
        <v>2</v>
      </c>
      <c r="B18" s="2">
        <f>SUM(B7:B17)</f>
        <v>108.43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8.66</v>
      </c>
      <c r="C21" s="72"/>
    </row>
    <row r="22" spans="1:3" ht="12.75">
      <c r="A22" s="1" t="s">
        <v>19</v>
      </c>
      <c r="B22" s="7">
        <v>24.21</v>
      </c>
      <c r="C22" s="72"/>
    </row>
    <row r="23" spans="1:3" ht="12.75">
      <c r="A23" s="1" t="s">
        <v>20</v>
      </c>
      <c r="B23" s="7">
        <v>14.52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142.89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251.32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-71.32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1.355375</v>
      </c>
      <c r="C32" s="72"/>
    </row>
    <row r="33" spans="1:3" ht="12.75">
      <c r="A33" t="s">
        <v>23</v>
      </c>
      <c r="B33" s="2">
        <f>B25/B2</f>
        <v>1.7861249999999997</v>
      </c>
      <c r="C33" s="72"/>
    </row>
    <row r="34" spans="1:3" ht="12.75">
      <c r="A34" t="s">
        <v>27</v>
      </c>
      <c r="B34" s="2">
        <f>B27/B2</f>
        <v>3.1414999999999997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5" t="s">
        <v>30</v>
      </c>
    </row>
    <row r="2" spans="1:3" ht="12.75">
      <c r="A2" t="s">
        <v>29</v>
      </c>
      <c r="B2" s="9">
        <v>950</v>
      </c>
      <c r="C2" s="72"/>
    </row>
    <row r="3" spans="1:3" ht="12.75">
      <c r="A3" t="s">
        <v>139</v>
      </c>
      <c r="B3" s="10">
        <v>0.194</v>
      </c>
      <c r="C3" s="72"/>
    </row>
    <row r="4" spans="1:3" ht="12.75">
      <c r="A4" t="s">
        <v>28</v>
      </c>
      <c r="B4" s="2">
        <f>B2*B3</f>
        <v>184.3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30</v>
      </c>
      <c r="C7" s="72"/>
    </row>
    <row r="8" spans="1:3" ht="12.75">
      <c r="A8" s="1" t="s">
        <v>9</v>
      </c>
      <c r="B8" s="11">
        <v>11.5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12.58</v>
      </c>
      <c r="C11" s="72"/>
    </row>
    <row r="12" spans="1:3" ht="12.75">
      <c r="A12" s="1" t="s">
        <v>11</v>
      </c>
      <c r="B12" s="11">
        <v>9.1</v>
      </c>
      <c r="C12" s="74" t="s">
        <v>144</v>
      </c>
    </row>
    <row r="13" spans="1:3" ht="12.75">
      <c r="A13" s="1" t="s">
        <v>13</v>
      </c>
      <c r="B13" s="11">
        <v>9.64</v>
      </c>
      <c r="C13" s="72"/>
    </row>
    <row r="14" spans="1:3" ht="12.75">
      <c r="A14" s="1" t="s">
        <v>14</v>
      </c>
      <c r="B14" s="11">
        <v>17.47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2.18</v>
      </c>
      <c r="C17" s="72"/>
    </row>
    <row r="18" spans="1:3" ht="12.75">
      <c r="A18" t="s">
        <v>2</v>
      </c>
      <c r="B18" s="2">
        <f>SUM(B7:B17)</f>
        <v>93.97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7.2</v>
      </c>
      <c r="C21" s="72"/>
    </row>
    <row r="22" spans="1:3" ht="12.75">
      <c r="A22" s="1" t="s">
        <v>19</v>
      </c>
      <c r="B22" s="7">
        <v>19.48</v>
      </c>
      <c r="C22" s="72"/>
    </row>
    <row r="23" spans="1:3" ht="12.75">
      <c r="A23" s="1" t="s">
        <v>20</v>
      </c>
      <c r="B23" s="7">
        <v>11.63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133.81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227.78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-43.47999999999999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0.0989157894736842</v>
      </c>
      <c r="C32" s="72"/>
    </row>
    <row r="33" spans="1:3" ht="12.75">
      <c r="A33" t="s">
        <v>23</v>
      </c>
      <c r="B33" s="13">
        <f>B25/B2</f>
        <v>0.14085263157894737</v>
      </c>
      <c r="C33" s="72"/>
    </row>
    <row r="34" spans="1:3" ht="12.75">
      <c r="A34" t="s">
        <v>27</v>
      </c>
      <c r="B34" s="13">
        <f>B27/B2</f>
        <v>0.23976842105263158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5" t="s">
        <v>30</v>
      </c>
    </row>
    <row r="2" spans="1:3" ht="12.75">
      <c r="A2" t="s">
        <v>29</v>
      </c>
      <c r="B2" s="9">
        <v>1800</v>
      </c>
      <c r="C2" s="72"/>
    </row>
    <row r="3" spans="1:3" ht="12.75">
      <c r="A3" t="s">
        <v>139</v>
      </c>
      <c r="B3" s="10">
        <v>0.065</v>
      </c>
      <c r="C3" s="72"/>
    </row>
    <row r="4" spans="1:3" ht="12.75">
      <c r="A4" t="s">
        <v>28</v>
      </c>
      <c r="B4" s="2">
        <f>B2*B3</f>
        <v>117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6.25</v>
      </c>
      <c r="C7" s="72"/>
    </row>
    <row r="8" spans="1:3" ht="12.75">
      <c r="A8" s="1" t="s">
        <v>9</v>
      </c>
      <c r="B8" s="11">
        <v>3.25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22.05</v>
      </c>
      <c r="C11" s="72"/>
    </row>
    <row r="12" spans="1:3" ht="12.75">
      <c r="A12" s="1" t="s">
        <v>11</v>
      </c>
      <c r="B12" s="11">
        <v>4.5</v>
      </c>
      <c r="C12" s="72"/>
    </row>
    <row r="13" spans="1:3" ht="12.75">
      <c r="A13" s="1" t="s">
        <v>13</v>
      </c>
      <c r="B13" s="11">
        <v>11.66</v>
      </c>
      <c r="C13" s="72"/>
    </row>
    <row r="14" spans="1:3" ht="12.75">
      <c r="A14" s="1" t="s">
        <v>14</v>
      </c>
      <c r="B14" s="11">
        <v>18.95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1.62</v>
      </c>
      <c r="C17" s="72"/>
    </row>
    <row r="18" spans="1:3" ht="12.75">
      <c r="A18" t="s">
        <v>2</v>
      </c>
      <c r="B18" s="2">
        <f>SUM(B7:B17)</f>
        <v>69.78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7.87</v>
      </c>
      <c r="C21" s="72"/>
    </row>
    <row r="22" spans="1:3" ht="12.75">
      <c r="A22" s="1" t="s">
        <v>19</v>
      </c>
      <c r="B22" s="7">
        <v>22.02</v>
      </c>
      <c r="C22" s="72"/>
    </row>
    <row r="23" spans="1:3" ht="12.75">
      <c r="A23" s="1" t="s">
        <v>20</v>
      </c>
      <c r="B23" s="7">
        <v>13.36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138.75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208.53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-91.53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13">
        <f>B18/B2</f>
        <v>0.038766666666666665</v>
      </c>
      <c r="C32" s="72"/>
    </row>
    <row r="33" spans="1:3" ht="12.75">
      <c r="A33" t="s">
        <v>23</v>
      </c>
      <c r="B33" s="13">
        <f>B25/B2</f>
        <v>0.07708333333333334</v>
      </c>
      <c r="C33" s="72"/>
    </row>
    <row r="34" spans="1:3" ht="12.75">
      <c r="A34" t="s">
        <v>27</v>
      </c>
      <c r="B34" s="13">
        <f>B27/B2</f>
        <v>0.11585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5" t="s">
        <v>30</v>
      </c>
    </row>
    <row r="2" spans="1:3" ht="12.75">
      <c r="A2" t="s">
        <v>29</v>
      </c>
      <c r="B2" s="9">
        <v>57</v>
      </c>
      <c r="C2" s="72"/>
    </row>
    <row r="3" spans="1:3" ht="12.75">
      <c r="A3" t="s">
        <v>139</v>
      </c>
      <c r="B3" s="12">
        <v>4.38</v>
      </c>
      <c r="C3" s="72"/>
    </row>
    <row r="4" spans="1:3" ht="12.75">
      <c r="A4" t="s">
        <v>28</v>
      </c>
      <c r="B4" s="2">
        <f>B2*B3</f>
        <v>249.66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9</v>
      </c>
      <c r="C7" s="72"/>
    </row>
    <row r="8" spans="1:3" ht="12.75">
      <c r="A8" s="1" t="s">
        <v>9</v>
      </c>
      <c r="B8" s="11">
        <v>23.9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63.93</v>
      </c>
      <c r="C11" s="72"/>
    </row>
    <row r="12" spans="1:3" ht="12.75">
      <c r="A12" s="1" t="s">
        <v>11</v>
      </c>
      <c r="B12" s="11">
        <v>7.6</v>
      </c>
      <c r="C12" s="72"/>
    </row>
    <row r="13" spans="1:3" ht="12.75">
      <c r="A13" s="1" t="s">
        <v>13</v>
      </c>
      <c r="B13" s="11">
        <v>10.51</v>
      </c>
      <c r="C13" s="72"/>
    </row>
    <row r="14" spans="1:3" ht="12.75">
      <c r="A14" s="1" t="s">
        <v>14</v>
      </c>
      <c r="B14" s="11">
        <v>17.6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3.54</v>
      </c>
      <c r="C17" s="72"/>
    </row>
    <row r="18" spans="1:3" ht="12.75">
      <c r="A18" t="s">
        <v>2</v>
      </c>
      <c r="B18" s="2">
        <f>SUM(B7:B17)</f>
        <v>152.57999999999998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7.47</v>
      </c>
      <c r="C21" s="72"/>
    </row>
    <row r="22" spans="1:3" ht="12.75">
      <c r="A22" s="1" t="s">
        <v>19</v>
      </c>
      <c r="B22" s="7">
        <v>20.53</v>
      </c>
      <c r="C22" s="72"/>
    </row>
    <row r="23" spans="1:3" ht="12.75">
      <c r="A23" s="1" t="s">
        <v>20</v>
      </c>
      <c r="B23" s="7">
        <v>11.33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134.82999999999998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287.40999999999997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-37.74999999999997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2.6768421052631575</v>
      </c>
      <c r="C32" s="72"/>
    </row>
    <row r="33" spans="1:3" ht="12.75">
      <c r="A33" t="s">
        <v>23</v>
      </c>
      <c r="B33" s="2">
        <f>B25/B2</f>
        <v>2.3654385964912277</v>
      </c>
      <c r="C33" s="72"/>
    </row>
    <row r="34" spans="1:3" ht="12.75">
      <c r="A34" t="s">
        <v>27</v>
      </c>
      <c r="B34" s="2">
        <f>B27/B2</f>
        <v>5.042280701754385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9"/>
      <c r="B1" s="50" t="s">
        <v>138</v>
      </c>
      <c r="C1" s="50" t="s">
        <v>60</v>
      </c>
      <c r="D1" s="50" t="s">
        <v>113</v>
      </c>
      <c r="E1" s="51" t="s">
        <v>68</v>
      </c>
      <c r="F1" s="50" t="s">
        <v>72</v>
      </c>
      <c r="G1" s="50" t="s">
        <v>73</v>
      </c>
      <c r="H1" s="52" t="s">
        <v>63</v>
      </c>
    </row>
    <row r="2" spans="1:8" ht="12.75">
      <c r="A2" s="53" t="s">
        <v>58</v>
      </c>
      <c r="B2" s="15" t="s">
        <v>59</v>
      </c>
      <c r="C2" s="15" t="s">
        <v>61</v>
      </c>
      <c r="D2" s="42" t="s">
        <v>114</v>
      </c>
      <c r="E2" s="48" t="s">
        <v>69</v>
      </c>
      <c r="F2" s="15" t="s">
        <v>69</v>
      </c>
      <c r="G2" s="15" t="s">
        <v>69</v>
      </c>
      <c r="H2" s="54" t="s">
        <v>62</v>
      </c>
    </row>
    <row r="3" spans="1:8" ht="12.75">
      <c r="A3" s="55" t="s">
        <v>48</v>
      </c>
      <c r="B3" s="43">
        <f>HRSW!B4</f>
        <v>285.59999999999997</v>
      </c>
      <c r="C3" s="43">
        <f>HRSW!B18</f>
        <v>161.58999999999997</v>
      </c>
      <c r="D3" s="16">
        <f>B3-C3</f>
        <v>124.00999999999999</v>
      </c>
      <c r="E3" s="18">
        <v>0</v>
      </c>
      <c r="F3" s="19">
        <f aca="true" t="shared" si="0" ref="F3:F17">B3*E3</f>
        <v>0</v>
      </c>
      <c r="G3" s="19">
        <f aca="true" t="shared" si="1" ref="G3:G17">E3*C3</f>
        <v>0</v>
      </c>
      <c r="H3" s="30">
        <f>F3-G3</f>
        <v>0</v>
      </c>
    </row>
    <row r="4" spans="1:8" ht="12.75">
      <c r="A4" s="55" t="s">
        <v>49</v>
      </c>
      <c r="B4" s="43">
        <f>Durum!B4</f>
        <v>267.72</v>
      </c>
      <c r="C4" s="43">
        <f>Durum!B18</f>
        <v>156.46</v>
      </c>
      <c r="D4" s="16">
        <f aca="true" t="shared" si="2" ref="D4:D17">B4-C4</f>
        <v>111.26000000000002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5" t="s">
        <v>50</v>
      </c>
      <c r="B5" s="43">
        <f>Barley!B4</f>
        <v>288</v>
      </c>
      <c r="C5" s="43">
        <f>Barley!B18</f>
        <v>149.20000000000002</v>
      </c>
      <c r="D5" s="16">
        <f t="shared" si="2"/>
        <v>138.79999999999998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5" t="s">
        <v>26</v>
      </c>
      <c r="B6" s="43">
        <f>Corn!B4</f>
        <v>445.5</v>
      </c>
      <c r="C6" s="43">
        <f>Corn!B18</f>
        <v>291.86999999999995</v>
      </c>
      <c r="D6" s="16">
        <f t="shared" si="2"/>
        <v>153.63000000000005</v>
      </c>
      <c r="E6" s="18">
        <v>1000</v>
      </c>
      <c r="F6" s="19">
        <f t="shared" si="0"/>
        <v>445500</v>
      </c>
      <c r="G6" s="19">
        <f t="shared" si="1"/>
        <v>291869.99999999994</v>
      </c>
      <c r="H6" s="30">
        <f t="shared" si="3"/>
        <v>153630.00000000006</v>
      </c>
    </row>
    <row r="7" spans="1:8" ht="12.75">
      <c r="A7" s="55" t="s">
        <v>25</v>
      </c>
      <c r="B7" s="43">
        <f>Soyb!B4</f>
        <v>312.55</v>
      </c>
      <c r="C7" s="43">
        <f>Soyb!B18</f>
        <v>141.65</v>
      </c>
      <c r="D7" s="16">
        <f t="shared" si="2"/>
        <v>170.9</v>
      </c>
      <c r="E7" s="18">
        <v>1000</v>
      </c>
      <c r="F7" s="19">
        <f t="shared" si="0"/>
        <v>312550</v>
      </c>
      <c r="G7" s="19">
        <f t="shared" si="1"/>
        <v>141650</v>
      </c>
      <c r="H7" s="30">
        <f t="shared" si="3"/>
        <v>170900</v>
      </c>
    </row>
    <row r="8" spans="1:8" ht="12.75">
      <c r="A8" s="55" t="s">
        <v>77</v>
      </c>
      <c r="B8" s="43">
        <f>Drybean!B4</f>
        <v>424.8</v>
      </c>
      <c r="C8" s="43">
        <f>Drybean!B18</f>
        <v>225.72</v>
      </c>
      <c r="D8" s="16">
        <f t="shared" si="2"/>
        <v>199.08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5" t="s">
        <v>51</v>
      </c>
      <c r="B9" s="43">
        <f>Oil_SF!B4</f>
        <v>257.77</v>
      </c>
      <c r="C9" s="43">
        <f>Oil_SF!B18</f>
        <v>157.17000000000002</v>
      </c>
      <c r="D9" s="16">
        <f t="shared" si="2"/>
        <v>100.59999999999997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5" t="s">
        <v>52</v>
      </c>
      <c r="B10" s="43">
        <f>Conf_SF!B4</f>
        <v>362.88</v>
      </c>
      <c r="C10" s="43">
        <f>Conf_SF!B18</f>
        <v>201.04000000000002</v>
      </c>
      <c r="D10" s="16">
        <f t="shared" si="2"/>
        <v>161.83999999999997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5" t="s">
        <v>53</v>
      </c>
      <c r="B11" s="43">
        <f>Canola!B4</f>
        <v>271.61</v>
      </c>
      <c r="C11" s="43">
        <f>Canola!B18</f>
        <v>185.70999999999998</v>
      </c>
      <c r="D11" s="16">
        <f t="shared" si="2"/>
        <v>85.90000000000003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5" t="s">
        <v>54</v>
      </c>
      <c r="B12" s="43">
        <f>Flax!B4</f>
        <v>199.18</v>
      </c>
      <c r="C12" s="43">
        <f>Flax!B18</f>
        <v>98.81000000000002</v>
      </c>
      <c r="D12" s="16">
        <f t="shared" si="2"/>
        <v>100.36999999999999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6" t="s">
        <v>119</v>
      </c>
      <c r="B13" s="43">
        <f>Peas!B4</f>
        <v>243.36</v>
      </c>
      <c r="C13" s="43">
        <f>Peas!B18</f>
        <v>134.76999999999998</v>
      </c>
      <c r="D13" s="16">
        <f t="shared" si="2"/>
        <v>108.59000000000003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5" t="s">
        <v>55</v>
      </c>
      <c r="B14" s="43">
        <f>Oats!B4</f>
        <v>180</v>
      </c>
      <c r="C14" s="43">
        <f>Oats!B18</f>
        <v>108.43</v>
      </c>
      <c r="D14" s="16">
        <f t="shared" si="2"/>
        <v>71.57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5" t="s">
        <v>91</v>
      </c>
      <c r="B15" s="43">
        <f>'Wint.Wht'!B4</f>
        <v>249.66</v>
      </c>
      <c r="C15" s="43">
        <f>'Wint.Wht'!B18</f>
        <v>152.57999999999998</v>
      </c>
      <c r="D15" s="16">
        <f t="shared" si="2"/>
        <v>97.08000000000001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5" t="s">
        <v>56</v>
      </c>
      <c r="B16" s="43">
        <f>Millet!B4</f>
        <v>117</v>
      </c>
      <c r="C16" s="43">
        <f>Millet!B18</f>
        <v>69.78</v>
      </c>
      <c r="D16" s="16">
        <f t="shared" si="2"/>
        <v>47.22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5" t="s">
        <v>57</v>
      </c>
      <c r="B17" s="43">
        <f>'Wint.Wht'!B4</f>
        <v>249.66</v>
      </c>
      <c r="C17" s="43">
        <f>'Wint.Wht'!B18</f>
        <v>152.57999999999998</v>
      </c>
      <c r="D17" s="16">
        <f t="shared" si="2"/>
        <v>97.08000000000001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74</v>
      </c>
      <c r="B18" s="14"/>
      <c r="C18" s="14"/>
      <c r="D18" s="14"/>
      <c r="E18" s="20">
        <f>SUM(E3:E17)</f>
        <v>2000</v>
      </c>
      <c r="F18" s="20">
        <f>SUM(F3:F17)</f>
        <v>758050</v>
      </c>
      <c r="G18" s="20">
        <f>SUM(G3:G17)</f>
        <v>433519.99999999994</v>
      </c>
      <c r="H18" s="34">
        <f>SUM(H3:H17)</f>
        <v>324530.00000000006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87" t="s">
        <v>47</v>
      </c>
      <c r="D20" s="87"/>
      <c r="E20" s="87"/>
      <c r="F20" s="3"/>
      <c r="G20" s="3"/>
      <c r="H20" s="3"/>
    </row>
    <row r="21" spans="1:8" ht="12.75">
      <c r="A21" s="57" t="s">
        <v>70</v>
      </c>
      <c r="B21" s="58"/>
      <c r="C21" s="58"/>
      <c r="D21" s="59"/>
      <c r="E21" s="58" t="s">
        <v>71</v>
      </c>
      <c r="F21" s="58"/>
      <c r="G21" s="58"/>
      <c r="H21" s="60"/>
    </row>
    <row r="22" spans="1:8" ht="12.75">
      <c r="A22" s="55" t="s">
        <v>28</v>
      </c>
      <c r="B22" s="4"/>
      <c r="C22" s="19">
        <f>F18</f>
        <v>758050</v>
      </c>
      <c r="D22" s="4"/>
      <c r="E22" s="4" t="s">
        <v>65</v>
      </c>
      <c r="F22" s="4"/>
      <c r="G22" s="61">
        <f>G18</f>
        <v>433519.99999999994</v>
      </c>
      <c r="H22" s="62"/>
    </row>
    <row r="23" spans="1:8" ht="12.75">
      <c r="A23" s="88" t="s">
        <v>148</v>
      </c>
      <c r="B23" s="86"/>
      <c r="C23" s="18">
        <v>0</v>
      </c>
      <c r="D23" s="67" t="s">
        <v>67</v>
      </c>
      <c r="E23" s="86" t="s">
        <v>115</v>
      </c>
      <c r="F23" s="86"/>
      <c r="G23" s="18">
        <v>48500</v>
      </c>
      <c r="H23" s="68" t="s">
        <v>67</v>
      </c>
    </row>
    <row r="24" spans="1:11" ht="12.75">
      <c r="A24" s="84"/>
      <c r="B24" s="85"/>
      <c r="C24" s="18">
        <v>0</v>
      </c>
      <c r="D24" s="4"/>
      <c r="E24" s="86" t="s">
        <v>64</v>
      </c>
      <c r="F24" s="86"/>
      <c r="G24" s="18">
        <v>191000</v>
      </c>
      <c r="H24" s="64"/>
      <c r="K24" s="69"/>
    </row>
    <row r="25" spans="1:8" ht="12.75">
      <c r="A25" s="84"/>
      <c r="B25" s="85"/>
      <c r="C25" s="18">
        <v>0</v>
      </c>
      <c r="D25" s="4"/>
      <c r="E25" s="86" t="s">
        <v>116</v>
      </c>
      <c r="F25" s="86"/>
      <c r="G25" s="18">
        <v>0</v>
      </c>
      <c r="H25" s="64"/>
    </row>
    <row r="26" spans="1:8" ht="12.75">
      <c r="A26" s="84"/>
      <c r="B26" s="85"/>
      <c r="C26" s="18">
        <v>0</v>
      </c>
      <c r="D26" s="4"/>
      <c r="E26" s="86" t="s">
        <v>66</v>
      </c>
      <c r="F26" s="86"/>
      <c r="G26" s="18">
        <v>0</v>
      </c>
      <c r="H26" s="64"/>
    </row>
    <row r="27" spans="1:8" ht="12.75">
      <c r="A27" s="84"/>
      <c r="B27" s="85"/>
      <c r="C27" s="18">
        <v>0</v>
      </c>
      <c r="D27" s="4"/>
      <c r="E27" s="85" t="s">
        <v>147</v>
      </c>
      <c r="F27" s="85"/>
      <c r="G27" s="18">
        <v>0</v>
      </c>
      <c r="H27" s="64"/>
    </row>
    <row r="28" spans="1:8" ht="12.75">
      <c r="A28" s="84"/>
      <c r="B28" s="85"/>
      <c r="C28" s="18">
        <v>0</v>
      </c>
      <c r="D28" s="4"/>
      <c r="E28" s="85"/>
      <c r="F28" s="85"/>
      <c r="G28" s="18">
        <v>0</v>
      </c>
      <c r="H28" s="64"/>
    </row>
    <row r="29" spans="1:8" ht="12.75">
      <c r="A29" s="84" t="s">
        <v>76</v>
      </c>
      <c r="B29" s="85"/>
      <c r="C29" s="22">
        <v>0</v>
      </c>
      <c r="D29" s="63"/>
      <c r="E29" s="85" t="s">
        <v>75</v>
      </c>
      <c r="F29" s="85"/>
      <c r="G29" s="22">
        <v>14100</v>
      </c>
      <c r="H29" s="64"/>
    </row>
    <row r="30" spans="1:8" ht="12.75">
      <c r="A30" s="55" t="s">
        <v>63</v>
      </c>
      <c r="B30" s="4"/>
      <c r="C30" s="19">
        <f>SUM(C22:C29)</f>
        <v>758050</v>
      </c>
      <c r="D30" s="4"/>
      <c r="E30" s="4" t="s">
        <v>63</v>
      </c>
      <c r="F30" s="4"/>
      <c r="G30" s="28">
        <f>SUM(G22:G29)</f>
        <v>687120</v>
      </c>
      <c r="H30" s="62"/>
    </row>
    <row r="31" spans="1:8" ht="12.75">
      <c r="A31" s="65" t="s">
        <v>117</v>
      </c>
      <c r="B31" s="3"/>
      <c r="C31" s="3"/>
      <c r="D31" s="3"/>
      <c r="E31" s="3"/>
      <c r="F31" s="3"/>
      <c r="G31" s="70">
        <f>C30-G30</f>
        <v>70930</v>
      </c>
      <c r="H31" s="66"/>
    </row>
    <row r="32" ht="12.75">
      <c r="G32" s="6"/>
    </row>
    <row r="33" spans="1:8" ht="12.75">
      <c r="A33" s="46" t="s">
        <v>129</v>
      </c>
      <c r="B33" s="82"/>
      <c r="C33" s="82"/>
      <c r="D33" s="82"/>
      <c r="E33" s="82"/>
      <c r="F33" s="71" t="s">
        <v>130</v>
      </c>
      <c r="G33" s="83"/>
      <c r="H33" s="83"/>
    </row>
    <row r="34" spans="3:6" ht="12.75">
      <c r="C34" s="45"/>
      <c r="D34" s="45"/>
      <c r="E34" s="45"/>
      <c r="F34" s="45"/>
    </row>
    <row r="35" spans="1:12" ht="12.75">
      <c r="A35" t="s">
        <v>30</v>
      </c>
      <c r="B35" s="81" t="s">
        <v>131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40" ht="12.75">
      <c r="A40" t="s">
        <v>118</v>
      </c>
    </row>
    <row r="41" spans="1:12" ht="12.75">
      <c r="A41" s="25" t="s">
        <v>78</v>
      </c>
      <c r="B41" s="26" t="s">
        <v>79</v>
      </c>
      <c r="C41" s="26" t="s">
        <v>80</v>
      </c>
      <c r="D41" s="26" t="s">
        <v>81</v>
      </c>
      <c r="E41" s="26" t="s">
        <v>82</v>
      </c>
      <c r="F41" s="26" t="s">
        <v>83</v>
      </c>
      <c r="G41" s="26" t="s">
        <v>84</v>
      </c>
      <c r="H41" s="26" t="s">
        <v>85</v>
      </c>
      <c r="I41" s="26" t="s">
        <v>86</v>
      </c>
      <c r="J41" s="26" t="s">
        <v>87</v>
      </c>
      <c r="K41" s="26" t="s">
        <v>88</v>
      </c>
      <c r="L41" s="27" t="s">
        <v>89</v>
      </c>
    </row>
    <row r="42" spans="1:12" ht="12.75">
      <c r="A42" s="55" t="s">
        <v>48</v>
      </c>
      <c r="B42" s="28">
        <f>$E3*HRSW!$B7</f>
        <v>0</v>
      </c>
      <c r="C42" s="28">
        <f>$E3*HRSW!$B8</f>
        <v>0</v>
      </c>
      <c r="D42" s="28">
        <f>$E3*HRSW!$B9</f>
        <v>0</v>
      </c>
      <c r="E42" s="28">
        <f>$E3*HRSW!$B10</f>
        <v>0</v>
      </c>
      <c r="F42" s="28">
        <f>$E3*HRSW!$B11</f>
        <v>0</v>
      </c>
      <c r="G42" s="28">
        <f>$E3*HRSW!$B12</f>
        <v>0</v>
      </c>
      <c r="H42" s="28">
        <f>$E3*HRSW!$B13</f>
        <v>0</v>
      </c>
      <c r="I42" s="28">
        <f>$E3*HRSW!$B14</f>
        <v>0</v>
      </c>
      <c r="J42" s="28">
        <f>$E3*HRSW!$B15</f>
        <v>0</v>
      </c>
      <c r="K42" s="28">
        <f>$E3*HRSW!$B16</f>
        <v>0</v>
      </c>
      <c r="L42" s="29">
        <f>$E3*HRSW!$B17</f>
        <v>0</v>
      </c>
    </row>
    <row r="43" spans="1:12" ht="12.75">
      <c r="A43" s="55" t="s">
        <v>49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5" t="s">
        <v>50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5" t="s">
        <v>26</v>
      </c>
      <c r="B45" s="19">
        <f>$E6*Corn!$B7</f>
        <v>93130</v>
      </c>
      <c r="C45" s="19">
        <f>$E6*Corn!$B8</f>
        <v>25000</v>
      </c>
      <c r="D45" s="19">
        <f>$E6*Corn!$B9</f>
        <v>0</v>
      </c>
      <c r="E45" s="19">
        <f>$E6*Corn!$B10</f>
        <v>0</v>
      </c>
      <c r="F45" s="19">
        <f>$E6*Corn!$B11</f>
        <v>78690</v>
      </c>
      <c r="G45" s="19">
        <f>$E6*Corn!$B12</f>
        <v>19100</v>
      </c>
      <c r="H45" s="19">
        <f>$E6*Corn!$B13</f>
        <v>17660</v>
      </c>
      <c r="I45" s="19">
        <f>$E6*Corn!$B14</f>
        <v>25720</v>
      </c>
      <c r="J45" s="19">
        <f>$E6*Corn!$B15</f>
        <v>24300</v>
      </c>
      <c r="K45" s="19">
        <f>$E6*Corn!$B16</f>
        <v>1500</v>
      </c>
      <c r="L45" s="30">
        <f>$E6*Corn!$B17</f>
        <v>6770</v>
      </c>
    </row>
    <row r="46" spans="1:12" ht="12.75">
      <c r="A46" s="55" t="s">
        <v>25</v>
      </c>
      <c r="B46" s="19">
        <f>$E7*Soyb!$B7</f>
        <v>65750</v>
      </c>
      <c r="C46" s="19">
        <f>$E7*Soyb!$B8</f>
        <v>24000</v>
      </c>
      <c r="D46" s="19">
        <f>$E7*Soyb!$B9</f>
        <v>0</v>
      </c>
      <c r="E46" s="19">
        <f>$E7*Soyb!$B10</f>
        <v>4000</v>
      </c>
      <c r="F46" s="19">
        <f>$E7*Soyb!$B11</f>
        <v>2530</v>
      </c>
      <c r="G46" s="19">
        <f>$E7*Soyb!$B12</f>
        <v>8300</v>
      </c>
      <c r="H46" s="19">
        <f>$E7*Soyb!$B13</f>
        <v>10310</v>
      </c>
      <c r="I46" s="19">
        <f>$E7*Soyb!$B14</f>
        <v>18720</v>
      </c>
      <c r="J46" s="19">
        <f>$E7*Soyb!$B15</f>
        <v>0</v>
      </c>
      <c r="K46" s="19">
        <f>$E7*Soyb!$B16</f>
        <v>4750</v>
      </c>
      <c r="L46" s="30">
        <f>$E7*Soyb!$B17</f>
        <v>3290</v>
      </c>
    </row>
    <row r="47" spans="1:12" ht="12.75">
      <c r="A47" s="55" t="s">
        <v>77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5" t="s">
        <v>51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5" t="s">
        <v>52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5" t="s">
        <v>53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5" t="s">
        <v>54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5" t="s">
        <v>55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5" t="s">
        <v>91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5" t="s">
        <v>56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5" t="s">
        <v>57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74</v>
      </c>
      <c r="B56" s="20">
        <f aca="true" t="shared" si="4" ref="B56:L56">SUM(B42:B55)</f>
        <v>158880</v>
      </c>
      <c r="C56" s="20">
        <f t="shared" si="4"/>
        <v>49000</v>
      </c>
      <c r="D56" s="20">
        <f t="shared" si="4"/>
        <v>0</v>
      </c>
      <c r="E56" s="20">
        <f t="shared" si="4"/>
        <v>4000</v>
      </c>
      <c r="F56" s="20">
        <f t="shared" si="4"/>
        <v>81220</v>
      </c>
      <c r="G56" s="20">
        <f t="shared" si="4"/>
        <v>27400</v>
      </c>
      <c r="H56" s="20">
        <f t="shared" si="4"/>
        <v>27970</v>
      </c>
      <c r="I56" s="20">
        <f t="shared" si="4"/>
        <v>44440</v>
      </c>
      <c r="J56" s="20">
        <f t="shared" si="4"/>
        <v>24300</v>
      </c>
      <c r="K56" s="20">
        <f t="shared" si="4"/>
        <v>6250</v>
      </c>
      <c r="L56" s="34">
        <f t="shared" si="4"/>
        <v>10060</v>
      </c>
    </row>
    <row r="57" spans="1:12" ht="12.75">
      <c r="A57" s="33" t="s">
        <v>90</v>
      </c>
      <c r="B57" s="20"/>
      <c r="C57" s="34"/>
      <c r="D57" s="35">
        <f>SUM(B56:L56)</f>
        <v>433520</v>
      </c>
      <c r="E57" s="21"/>
      <c r="F57" s="21"/>
      <c r="G57" s="21"/>
      <c r="H57" s="21"/>
      <c r="I57" s="21"/>
      <c r="J57" s="21"/>
      <c r="K57" s="21"/>
      <c r="L57" s="21"/>
    </row>
  </sheetData>
  <sheetProtection sheet="1" objects="1" scenarios="1"/>
  <mergeCells count="21">
    <mergeCell ref="C20:E20"/>
    <mergeCell ref="A23:B23"/>
    <mergeCell ref="E23:F23"/>
    <mergeCell ref="A24:B24"/>
    <mergeCell ref="E24:F24"/>
    <mergeCell ref="A28:B28"/>
    <mergeCell ref="E28:F28"/>
    <mergeCell ref="A29:B29"/>
    <mergeCell ref="E29:F29"/>
    <mergeCell ref="A25:B25"/>
    <mergeCell ref="E25:F25"/>
    <mergeCell ref="A26:B26"/>
    <mergeCell ref="E26:F26"/>
    <mergeCell ref="A27:B27"/>
    <mergeCell ref="E27:F27"/>
    <mergeCell ref="B36:L36"/>
    <mergeCell ref="B37:L37"/>
    <mergeCell ref="B38:L38"/>
    <mergeCell ref="B33:E33"/>
    <mergeCell ref="G33:H33"/>
    <mergeCell ref="B35:L35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3" t="s">
        <v>30</v>
      </c>
    </row>
    <row r="2" spans="1:3" ht="12.75">
      <c r="A2" t="s">
        <v>29</v>
      </c>
      <c r="B2" s="9">
        <v>56</v>
      </c>
      <c r="C2" s="72"/>
    </row>
    <row r="3" spans="1:3" ht="12.75">
      <c r="A3" t="s">
        <v>139</v>
      </c>
      <c r="B3" s="12">
        <v>5.1</v>
      </c>
      <c r="C3" s="72"/>
    </row>
    <row r="4" spans="1:3" ht="12.75">
      <c r="A4" t="s">
        <v>28</v>
      </c>
      <c r="B4" s="2">
        <f>B2*B3</f>
        <v>285.59999999999997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15.31</v>
      </c>
      <c r="C7" s="72"/>
    </row>
    <row r="8" spans="1:3" ht="12.75">
      <c r="A8" s="1" t="s">
        <v>9</v>
      </c>
      <c r="B8" s="11">
        <v>22</v>
      </c>
      <c r="C8" s="72"/>
    </row>
    <row r="9" spans="1:3" ht="12.75">
      <c r="A9" s="1" t="s">
        <v>24</v>
      </c>
      <c r="B9" s="11">
        <v>17</v>
      </c>
      <c r="C9" s="74"/>
    </row>
    <row r="10" spans="1:3" ht="12.75">
      <c r="A10" s="1" t="s">
        <v>10</v>
      </c>
      <c r="B10" s="11">
        <v>0</v>
      </c>
      <c r="C10" s="74" t="s">
        <v>150</v>
      </c>
    </row>
    <row r="11" spans="1:3" ht="12.75">
      <c r="A11" s="1" t="s">
        <v>12</v>
      </c>
      <c r="B11" s="11">
        <v>62.6</v>
      </c>
      <c r="C11" s="72"/>
    </row>
    <row r="12" spans="1:3" ht="12.75">
      <c r="A12" s="1" t="s">
        <v>11</v>
      </c>
      <c r="B12" s="11">
        <v>7.5</v>
      </c>
      <c r="C12" s="72"/>
    </row>
    <row r="13" spans="1:3" ht="12.75">
      <c r="A13" s="1" t="s">
        <v>13</v>
      </c>
      <c r="B13" s="11">
        <v>12.2</v>
      </c>
      <c r="C13" s="72"/>
    </row>
    <row r="14" spans="1:3" ht="12.75">
      <c r="A14" s="1" t="s">
        <v>14</v>
      </c>
      <c r="B14" s="11">
        <v>19.73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3.75</v>
      </c>
      <c r="C17" s="72"/>
    </row>
    <row r="18" spans="1:3" ht="12.75">
      <c r="A18" t="s">
        <v>2</v>
      </c>
      <c r="B18" s="2">
        <f>SUM(B7:B17)</f>
        <v>161.58999999999997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8.02</v>
      </c>
      <c r="C21" s="72"/>
    </row>
    <row r="22" spans="1:3" ht="12.75">
      <c r="A22" s="1" t="s">
        <v>19</v>
      </c>
      <c r="B22" s="7">
        <v>22.71</v>
      </c>
      <c r="C22" s="72"/>
    </row>
    <row r="23" spans="1:3" ht="12.75">
      <c r="A23" s="1" t="s">
        <v>20</v>
      </c>
      <c r="B23" s="7">
        <v>13.2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139.43</v>
      </c>
      <c r="C25" s="72"/>
    </row>
    <row r="26" spans="2:3" ht="12.75" customHeight="1">
      <c r="B26" s="2"/>
      <c r="C26" s="72"/>
    </row>
    <row r="27" spans="1:3" ht="12.75">
      <c r="A27" t="s">
        <v>5</v>
      </c>
      <c r="B27" s="2">
        <f>B18+B25</f>
        <v>301.02</v>
      </c>
      <c r="C27" s="72"/>
    </row>
    <row r="28" spans="2:3" ht="12.75" customHeight="1">
      <c r="B28" s="2"/>
      <c r="C28" s="72"/>
    </row>
    <row r="29" spans="1:3" ht="12.75">
      <c r="A29" t="s">
        <v>32</v>
      </c>
      <c r="B29" s="2">
        <f>B4-B27</f>
        <v>-15.420000000000016</v>
      </c>
      <c r="C29" s="72"/>
    </row>
    <row r="30" spans="2:3" ht="12.75" customHeight="1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2.8855357142857136</v>
      </c>
      <c r="C32" s="72"/>
    </row>
    <row r="33" spans="1:3" ht="12.75">
      <c r="A33" t="s">
        <v>23</v>
      </c>
      <c r="B33" s="2">
        <f>B25/B2</f>
        <v>2.4898214285714286</v>
      </c>
      <c r="C33" s="72"/>
    </row>
    <row r="34" spans="1:3" ht="12.75">
      <c r="A34" t="s">
        <v>27</v>
      </c>
      <c r="B34" s="2">
        <f>B27/B2</f>
        <v>5.375357142857142</v>
      </c>
      <c r="C34" s="72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3" t="s">
        <v>30</v>
      </c>
    </row>
    <row r="2" spans="1:3" ht="12.75">
      <c r="A2" t="s">
        <v>29</v>
      </c>
      <c r="B2" s="9">
        <v>46</v>
      </c>
      <c r="C2" s="72"/>
    </row>
    <row r="3" spans="1:3" ht="12.75">
      <c r="A3" t="s">
        <v>139</v>
      </c>
      <c r="B3" s="12">
        <v>5.82</v>
      </c>
      <c r="C3" s="72" t="s">
        <v>121</v>
      </c>
    </row>
    <row r="4" spans="1:3" ht="12.75">
      <c r="A4" t="s">
        <v>28</v>
      </c>
      <c r="B4" s="2">
        <f>B2*B3</f>
        <v>267.72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24</v>
      </c>
      <c r="C7" s="72"/>
    </row>
    <row r="8" spans="1:3" ht="12.75">
      <c r="A8" s="1" t="s">
        <v>9</v>
      </c>
      <c r="B8" s="11">
        <v>22</v>
      </c>
      <c r="C8" s="72"/>
    </row>
    <row r="9" spans="1:3" ht="12.75">
      <c r="A9" s="1" t="s">
        <v>24</v>
      </c>
      <c r="B9" s="11">
        <v>17</v>
      </c>
      <c r="C9" s="74"/>
    </row>
    <row r="10" spans="1:3" ht="12.75">
      <c r="A10" s="1" t="s">
        <v>10</v>
      </c>
      <c r="B10" s="11">
        <v>0</v>
      </c>
      <c r="C10" s="74" t="s">
        <v>150</v>
      </c>
    </row>
    <row r="11" spans="1:3" ht="12.75">
      <c r="A11" s="1" t="s">
        <v>12</v>
      </c>
      <c r="B11" s="11">
        <v>49.3</v>
      </c>
      <c r="C11" s="72"/>
    </row>
    <row r="12" spans="1:3" ht="12.75">
      <c r="A12" s="1" t="s">
        <v>11</v>
      </c>
      <c r="B12" s="11">
        <v>7.8</v>
      </c>
      <c r="C12" s="72"/>
    </row>
    <row r="13" spans="1:3" ht="12.75">
      <c r="A13" s="1" t="s">
        <v>13</v>
      </c>
      <c r="B13" s="11">
        <v>11.77</v>
      </c>
      <c r="C13" s="72"/>
    </row>
    <row r="14" spans="1:3" ht="12.75">
      <c r="A14" s="1" t="s">
        <v>14</v>
      </c>
      <c r="B14" s="11">
        <v>19.46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3.63</v>
      </c>
      <c r="C17" s="72"/>
    </row>
    <row r="18" spans="1:3" ht="12.75">
      <c r="A18" t="s">
        <v>2</v>
      </c>
      <c r="B18" s="2">
        <f>SUM(B7:B17)</f>
        <v>156.46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7.84</v>
      </c>
      <c r="C21" s="72"/>
    </row>
    <row r="22" spans="1:3" ht="12.75">
      <c r="A22" s="1" t="s">
        <v>19</v>
      </c>
      <c r="B22" s="7">
        <v>22.22</v>
      </c>
      <c r="C22" s="72"/>
    </row>
    <row r="23" spans="1:3" ht="12.75">
      <c r="A23" s="1" t="s">
        <v>20</v>
      </c>
      <c r="B23" s="7">
        <v>12.94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138.5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294.96000000000004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-27.24000000000001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3.401304347826087</v>
      </c>
      <c r="C32" s="72"/>
    </row>
    <row r="33" spans="1:3" ht="12.75">
      <c r="A33" t="s">
        <v>23</v>
      </c>
      <c r="B33" s="2">
        <f>B25/B2</f>
        <v>3.010869565217391</v>
      </c>
      <c r="C33" s="72"/>
    </row>
    <row r="34" spans="1:3" ht="12.75">
      <c r="A34" t="s">
        <v>27</v>
      </c>
      <c r="B34" s="2">
        <f>B27/B2</f>
        <v>6.412173913043479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5" t="s">
        <v>30</v>
      </c>
    </row>
    <row r="2" spans="1:3" ht="12.75">
      <c r="A2" t="s">
        <v>29</v>
      </c>
      <c r="B2" s="9">
        <v>72</v>
      </c>
      <c r="C2" s="72"/>
    </row>
    <row r="3" spans="1:3" ht="12.75">
      <c r="A3" t="s">
        <v>139</v>
      </c>
      <c r="B3" s="12">
        <v>4</v>
      </c>
      <c r="C3" s="74" t="s">
        <v>151</v>
      </c>
    </row>
    <row r="4" spans="1:3" ht="12.75">
      <c r="A4" t="s">
        <v>28</v>
      </c>
      <c r="B4" s="2">
        <f>B2*B3</f>
        <v>288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15.5</v>
      </c>
      <c r="C7" s="72"/>
    </row>
    <row r="8" spans="1:3" ht="12.75">
      <c r="A8" s="1" t="s">
        <v>9</v>
      </c>
      <c r="B8" s="11">
        <v>19.2</v>
      </c>
      <c r="C8" s="72"/>
    </row>
    <row r="9" spans="1:3" ht="12.75">
      <c r="A9" s="1" t="s">
        <v>24</v>
      </c>
      <c r="B9" s="11">
        <v>17</v>
      </c>
      <c r="C9" s="74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47.11</v>
      </c>
      <c r="C11" s="72"/>
    </row>
    <row r="12" spans="1:3" ht="12.75">
      <c r="A12" s="1" t="s">
        <v>11</v>
      </c>
      <c r="B12" s="11">
        <v>12.7</v>
      </c>
      <c r="C12" s="72"/>
    </row>
    <row r="13" spans="1:3" ht="12.75">
      <c r="A13" s="1" t="s">
        <v>13</v>
      </c>
      <c r="B13" s="11">
        <v>12.8</v>
      </c>
      <c r="C13" s="72"/>
    </row>
    <row r="14" spans="1:3" ht="12.75">
      <c r="A14" s="1" t="s">
        <v>14</v>
      </c>
      <c r="B14" s="11">
        <v>19.93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3.46</v>
      </c>
      <c r="C17" s="72"/>
    </row>
    <row r="18" spans="1:3" ht="12.75">
      <c r="A18" t="s">
        <v>2</v>
      </c>
      <c r="B18" s="2">
        <f>SUM(B7:B17)</f>
        <v>149.20000000000002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8.35</v>
      </c>
      <c r="C21" s="72"/>
    </row>
    <row r="22" spans="1:3" ht="12.75">
      <c r="A22" s="1" t="s">
        <v>19</v>
      </c>
      <c r="B22" s="7">
        <v>23.72</v>
      </c>
      <c r="C22" s="72"/>
    </row>
    <row r="23" spans="1:3" ht="12.75">
      <c r="A23" s="1" t="s">
        <v>20</v>
      </c>
      <c r="B23" s="7">
        <v>13.77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141.34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290.54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-2.5400000000000205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2.0722222222222224</v>
      </c>
      <c r="C32" s="72"/>
    </row>
    <row r="33" spans="1:3" ht="12.75">
      <c r="A33" t="s">
        <v>23</v>
      </c>
      <c r="B33" s="2">
        <f>B25/B2</f>
        <v>1.9630555555555556</v>
      </c>
      <c r="C33" s="72"/>
    </row>
    <row r="34" spans="1:3" ht="12.75">
      <c r="A34" t="s">
        <v>27</v>
      </c>
      <c r="B34" s="2">
        <f>B27/B2</f>
        <v>4.035277777777778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5" t="s">
        <v>30</v>
      </c>
    </row>
    <row r="2" spans="1:3" ht="12.75">
      <c r="A2" t="s">
        <v>29</v>
      </c>
      <c r="B2" s="9">
        <v>135</v>
      </c>
      <c r="C2" s="72"/>
    </row>
    <row r="3" spans="1:3" ht="12.75">
      <c r="A3" t="s">
        <v>139</v>
      </c>
      <c r="B3" s="12">
        <v>3.3</v>
      </c>
      <c r="C3" s="72"/>
    </row>
    <row r="4" spans="1:3" ht="12.75">
      <c r="A4" t="s">
        <v>28</v>
      </c>
      <c r="B4" s="2">
        <f>B2*B3</f>
        <v>445.5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93.13</v>
      </c>
      <c r="C7" s="74"/>
    </row>
    <row r="8" spans="1:3" ht="12.75">
      <c r="A8" s="1" t="s">
        <v>9</v>
      </c>
      <c r="B8" s="11">
        <v>25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78.69</v>
      </c>
      <c r="C11" s="72"/>
    </row>
    <row r="12" spans="1:3" ht="12.75">
      <c r="A12" s="1" t="s">
        <v>11</v>
      </c>
      <c r="B12" s="11">
        <v>19.1</v>
      </c>
      <c r="C12" s="72"/>
    </row>
    <row r="13" spans="1:3" ht="12.75">
      <c r="A13" s="1" t="s">
        <v>13</v>
      </c>
      <c r="B13" s="11">
        <v>17.66</v>
      </c>
      <c r="C13" s="72"/>
    </row>
    <row r="14" spans="1:3" ht="12.75">
      <c r="A14" s="1" t="s">
        <v>14</v>
      </c>
      <c r="B14" s="11">
        <v>25.72</v>
      </c>
      <c r="C14" s="72"/>
    </row>
    <row r="15" spans="1:3" ht="12.75">
      <c r="A15" s="1" t="s">
        <v>15</v>
      </c>
      <c r="B15" s="11">
        <v>24.3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6.77</v>
      </c>
      <c r="C17" s="72"/>
    </row>
    <row r="18" spans="1:3" ht="12.75">
      <c r="A18" t="s">
        <v>2</v>
      </c>
      <c r="B18" s="2">
        <f>SUM(B7:B17)</f>
        <v>291.86999999999995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10.75</v>
      </c>
      <c r="C21" s="72"/>
    </row>
    <row r="22" spans="1:3" ht="12.75">
      <c r="A22" s="1" t="s">
        <v>19</v>
      </c>
      <c r="B22" s="7">
        <v>34.78</v>
      </c>
      <c r="C22" s="72"/>
    </row>
    <row r="23" spans="1:3" ht="12.75">
      <c r="A23" s="1" t="s">
        <v>20</v>
      </c>
      <c r="B23" s="7">
        <v>19.93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160.96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452.8299999999999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-7.329999999999927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2.1619999999999995</v>
      </c>
      <c r="C32" s="72"/>
    </row>
    <row r="33" spans="1:3" ht="12.75">
      <c r="A33" t="s">
        <v>23</v>
      </c>
      <c r="B33" s="2">
        <f>B25/B2</f>
        <v>1.1922962962962964</v>
      </c>
      <c r="C33" s="72"/>
    </row>
    <row r="34" spans="1:3" ht="12.75">
      <c r="A34" t="s">
        <v>27</v>
      </c>
      <c r="B34" s="2">
        <f>B27/B2</f>
        <v>3.3542962962962957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5" t="s">
        <v>30</v>
      </c>
    </row>
    <row r="2" spans="1:3" ht="12.75">
      <c r="A2" t="s">
        <v>29</v>
      </c>
      <c r="B2" s="9">
        <v>35</v>
      </c>
      <c r="C2" s="72"/>
    </row>
    <row r="3" spans="1:3" ht="12.75">
      <c r="A3" t="s">
        <v>139</v>
      </c>
      <c r="B3" s="12">
        <v>8.93</v>
      </c>
      <c r="C3" s="72"/>
    </row>
    <row r="4" spans="1:3" ht="12.75">
      <c r="A4" t="s">
        <v>28</v>
      </c>
      <c r="B4" s="2">
        <f>B2*B3</f>
        <v>312.55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65.75</v>
      </c>
      <c r="C7" s="72" t="s">
        <v>142</v>
      </c>
    </row>
    <row r="8" spans="1:3" ht="12.75">
      <c r="A8" s="1" t="s">
        <v>9</v>
      </c>
      <c r="B8" s="11">
        <v>24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4</v>
      </c>
      <c r="C10" s="74" t="s">
        <v>132</v>
      </c>
    </row>
    <row r="11" spans="1:3" ht="12.75">
      <c r="A11" s="1" t="s">
        <v>12</v>
      </c>
      <c r="B11" s="11">
        <v>2.53</v>
      </c>
      <c r="C11" s="72"/>
    </row>
    <row r="12" spans="1:3" ht="12.75">
      <c r="A12" s="1" t="s">
        <v>11</v>
      </c>
      <c r="B12" s="11">
        <v>8.3</v>
      </c>
      <c r="C12" s="72"/>
    </row>
    <row r="13" spans="1:3" ht="12.75">
      <c r="A13" s="1" t="s">
        <v>13</v>
      </c>
      <c r="B13" s="11">
        <v>10.31</v>
      </c>
      <c r="C13" s="72"/>
    </row>
    <row r="14" spans="1:3" ht="12.75">
      <c r="A14" s="1" t="s">
        <v>14</v>
      </c>
      <c r="B14" s="11">
        <v>18.72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4.75</v>
      </c>
      <c r="C16" s="72"/>
    </row>
    <row r="17" spans="1:3" ht="12.75">
      <c r="A17" s="1" t="s">
        <v>17</v>
      </c>
      <c r="B17" s="12">
        <v>3.29</v>
      </c>
      <c r="C17" s="72"/>
    </row>
    <row r="18" spans="1:3" ht="12.75">
      <c r="A18" t="s">
        <v>2</v>
      </c>
      <c r="B18" s="2">
        <f>SUM(B7:B17)</f>
        <v>141.65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7.66</v>
      </c>
      <c r="C21" s="72"/>
    </row>
    <row r="22" spans="1:3" ht="12.75">
      <c r="A22" s="1" t="s">
        <v>19</v>
      </c>
      <c r="B22" s="7">
        <v>22.11</v>
      </c>
      <c r="C22" s="72"/>
    </row>
    <row r="23" spans="1:3" ht="12.75">
      <c r="A23" s="1" t="s">
        <v>20</v>
      </c>
      <c r="B23" s="7">
        <v>12.69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137.96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279.61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32.94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4.047142857142857</v>
      </c>
      <c r="C32" s="72"/>
    </row>
    <row r="33" spans="1:3" ht="12.75">
      <c r="A33" t="s">
        <v>23</v>
      </c>
      <c r="B33" s="2">
        <f>B25/B2</f>
        <v>3.9417142857142857</v>
      </c>
      <c r="C33" s="72"/>
    </row>
    <row r="34" spans="1:3" ht="12.75">
      <c r="A34" t="s">
        <v>27</v>
      </c>
      <c r="B34" s="2">
        <f>B27/B2</f>
        <v>7.988857142857143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5" t="s">
        <v>30</v>
      </c>
    </row>
    <row r="2" spans="1:3" ht="12.75">
      <c r="A2" t="s">
        <v>29</v>
      </c>
      <c r="B2" s="9">
        <v>1770</v>
      </c>
      <c r="C2" s="72"/>
    </row>
    <row r="3" spans="1:3" ht="12.75">
      <c r="A3" t="s">
        <v>139</v>
      </c>
      <c r="B3" s="12">
        <v>0.24</v>
      </c>
      <c r="C3" s="72"/>
    </row>
    <row r="4" spans="1:3" ht="12.75">
      <c r="A4" t="s">
        <v>28</v>
      </c>
      <c r="B4" s="2">
        <f>B2*B3</f>
        <v>424.8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56.1</v>
      </c>
      <c r="C7" s="72"/>
    </row>
    <row r="8" spans="1:3" ht="12.75">
      <c r="A8" s="1" t="s">
        <v>9</v>
      </c>
      <c r="B8" s="11">
        <v>45.8</v>
      </c>
      <c r="C8" s="74" t="s">
        <v>133</v>
      </c>
    </row>
    <row r="9" spans="1:3" ht="12.75">
      <c r="A9" s="1" t="s">
        <v>24</v>
      </c>
      <c r="B9" s="11">
        <v>20</v>
      </c>
      <c r="C9" s="74" t="s">
        <v>137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36.04</v>
      </c>
      <c r="C11" s="72"/>
    </row>
    <row r="12" spans="1:3" ht="12.75">
      <c r="A12" s="1" t="s">
        <v>11</v>
      </c>
      <c r="B12" s="11">
        <v>13.2</v>
      </c>
      <c r="C12" s="72"/>
    </row>
    <row r="13" spans="1:3" ht="12.75">
      <c r="A13" s="1" t="s">
        <v>13</v>
      </c>
      <c r="B13" s="11">
        <v>13.12</v>
      </c>
      <c r="C13" s="72"/>
    </row>
    <row r="14" spans="1:3" ht="12.75">
      <c r="A14" s="1" t="s">
        <v>14</v>
      </c>
      <c r="B14" s="11">
        <v>23.47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12.75</v>
      </c>
      <c r="C16" s="72"/>
    </row>
    <row r="17" spans="1:3" ht="12.75">
      <c r="A17" s="1" t="s">
        <v>17</v>
      </c>
      <c r="B17" s="12">
        <v>5.24</v>
      </c>
      <c r="C17" s="72"/>
    </row>
    <row r="18" spans="1:3" ht="12.75">
      <c r="A18" t="s">
        <v>2</v>
      </c>
      <c r="B18" s="2">
        <f>SUM(B7:B17)</f>
        <v>225.72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8.72</v>
      </c>
      <c r="C21" s="72"/>
    </row>
    <row r="22" spans="1:3" ht="12.75">
      <c r="A22" s="1" t="s">
        <v>19</v>
      </c>
      <c r="B22" s="7">
        <v>28.36</v>
      </c>
      <c r="C22" s="72"/>
    </row>
    <row r="23" spans="1:3" ht="12.75">
      <c r="A23" s="1" t="s">
        <v>20</v>
      </c>
      <c r="B23" s="7">
        <v>16.43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149.01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374.73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50.06999999999999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0.12752542372881356</v>
      </c>
      <c r="C32" s="72"/>
    </row>
    <row r="33" spans="1:3" ht="12.75">
      <c r="A33" t="s">
        <v>23</v>
      </c>
      <c r="B33" s="13">
        <f>B25/B2</f>
        <v>0.0841864406779661</v>
      </c>
      <c r="C33" s="72"/>
    </row>
    <row r="34" spans="1:3" ht="12.75">
      <c r="A34" t="s">
        <v>27</v>
      </c>
      <c r="B34" s="13">
        <f>B27/B2</f>
        <v>0.21171186440677967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6" t="s">
        <v>30</v>
      </c>
    </row>
    <row r="2" spans="1:3" ht="12.75">
      <c r="A2" t="s">
        <v>29</v>
      </c>
      <c r="B2" s="9">
        <v>1490</v>
      </c>
      <c r="C2" s="72"/>
    </row>
    <row r="3" spans="1:3" ht="12.75">
      <c r="A3" t="s">
        <v>139</v>
      </c>
      <c r="B3" s="10">
        <v>0.173</v>
      </c>
      <c r="C3" s="72"/>
    </row>
    <row r="4" spans="1:3" ht="12.75">
      <c r="A4" t="s">
        <v>28</v>
      </c>
      <c r="B4" s="2">
        <f>B2*B3</f>
        <v>257.77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33</v>
      </c>
      <c r="C7" s="74"/>
    </row>
    <row r="8" spans="1:3" ht="12.75">
      <c r="A8" s="1" t="s">
        <v>9</v>
      </c>
      <c r="B8" s="11">
        <v>27</v>
      </c>
      <c r="C8" s="72"/>
    </row>
    <row r="9" spans="1:3" ht="12.75">
      <c r="A9" s="1" t="s">
        <v>24</v>
      </c>
      <c r="B9" s="11">
        <v>0</v>
      </c>
      <c r="C9" s="72" t="s">
        <v>140</v>
      </c>
    </row>
    <row r="10" spans="1:3" ht="12.75">
      <c r="A10" s="1" t="s">
        <v>10</v>
      </c>
      <c r="B10" s="11">
        <v>6</v>
      </c>
      <c r="C10" s="74" t="s">
        <v>134</v>
      </c>
    </row>
    <row r="11" spans="1:3" ht="12.75">
      <c r="A11" s="1" t="s">
        <v>12</v>
      </c>
      <c r="B11" s="11">
        <v>28.09</v>
      </c>
      <c r="C11" s="72"/>
    </row>
    <row r="12" spans="1:3" ht="12.75">
      <c r="A12" s="1" t="s">
        <v>11</v>
      </c>
      <c r="B12" s="11">
        <v>12.4</v>
      </c>
      <c r="C12" s="72"/>
    </row>
    <row r="13" spans="1:3" ht="12.75">
      <c r="A13" s="1" t="s">
        <v>13</v>
      </c>
      <c r="B13" s="11">
        <v>12.95</v>
      </c>
      <c r="C13" s="72"/>
    </row>
    <row r="14" spans="1:3" ht="12.75">
      <c r="A14" s="1" t="s">
        <v>14</v>
      </c>
      <c r="B14" s="11">
        <v>20.11</v>
      </c>
      <c r="C14" s="72"/>
    </row>
    <row r="15" spans="1:3" ht="12.75">
      <c r="A15" s="1" t="s">
        <v>15</v>
      </c>
      <c r="B15" s="11">
        <v>4.47</v>
      </c>
      <c r="C15" s="72"/>
    </row>
    <row r="16" spans="1:3" ht="12.75">
      <c r="A16" s="1" t="s">
        <v>16</v>
      </c>
      <c r="B16" s="11">
        <v>9.5</v>
      </c>
      <c r="C16" s="72"/>
    </row>
    <row r="17" spans="1:3" ht="12.75">
      <c r="A17" s="1" t="s">
        <v>17</v>
      </c>
      <c r="B17" s="12">
        <v>3.65</v>
      </c>
      <c r="C17" s="72"/>
    </row>
    <row r="18" spans="1:3" ht="12.75">
      <c r="A18" t="s">
        <v>2</v>
      </c>
      <c r="B18" s="2">
        <f>SUM(B7:B17)</f>
        <v>157.17000000000002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8.72</v>
      </c>
      <c r="C21" s="72"/>
    </row>
    <row r="22" spans="1:3" ht="12.75">
      <c r="A22" s="1" t="s">
        <v>19</v>
      </c>
      <c r="B22" s="7">
        <v>25.83</v>
      </c>
      <c r="C22" s="72"/>
    </row>
    <row r="23" spans="1:3" ht="12.75">
      <c r="A23" s="1" t="s">
        <v>20</v>
      </c>
      <c r="B23" s="7">
        <v>15.86</v>
      </c>
      <c r="C23" s="72"/>
    </row>
    <row r="24" spans="1:3" ht="12.75">
      <c r="A24" s="1" t="s">
        <v>21</v>
      </c>
      <c r="B24" s="8">
        <v>95.5</v>
      </c>
      <c r="C24" s="72"/>
    </row>
    <row r="25" spans="1:3" ht="12.75">
      <c r="A25" t="s">
        <v>4</v>
      </c>
      <c r="B25" s="2">
        <f>SUM(B21:B24)</f>
        <v>145.91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303.08000000000004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-45.31000000000006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0.10548322147651008</v>
      </c>
      <c r="C32" s="72"/>
    </row>
    <row r="33" spans="1:3" ht="12.75">
      <c r="A33" t="s">
        <v>23</v>
      </c>
      <c r="B33" s="13">
        <f>B25/B2</f>
        <v>0.0979261744966443</v>
      </c>
      <c r="C33" s="72"/>
    </row>
    <row r="34" spans="1:3" ht="12.75">
      <c r="A34" t="s">
        <v>27</v>
      </c>
      <c r="B34" s="13">
        <f>B27/B2</f>
        <v>0.20340939597315438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2009-12-11T17:52:44Z</cp:lastPrinted>
  <dcterms:created xsi:type="dcterms:W3CDTF">2005-01-10T15:34:54Z</dcterms:created>
  <dcterms:modified xsi:type="dcterms:W3CDTF">2016-12-30T03:18:53Z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