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8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<sst xmlns="http://schemas.openxmlformats.org/spreadsheetml/2006/main" count="700" uniqueCount="147">
  <si>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</si>
  <si>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</si>
  <si>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</si>
  <si>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</si>
  <si>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</si>
  <si>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</si>
  <si>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</si>
  <si>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</si>
  <si>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</si>
  <si>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</si>
  <si>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</si>
  <si>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</si>
  <si>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</si>
  <si>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</si>
  <si>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</si>
  <si>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</si>
  <si>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</si>
  <si>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</si>
  <si>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</si>
  <si>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</si>
  <si>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</si>
  <si>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</si>
  <si>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</si>
  <si>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</si>
  <si>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</si>
  <si>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</si>
  <si>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</si>
  <si>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</si>
  <si>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</si>
  <si>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</si>
  <si>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</si>
  <si>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</si>
  <si>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</si>
  <si>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</si>
  <si>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</si>
  <si>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</si>
  <si>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</si>
  <si>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</si>
  <si>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</si>
  <si>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</si>
  <si>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</si>
  <si>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</si>
  <si>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</si>
  <si>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</si>
  <si>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</si>
  <si>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</si>
  <si>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</si>
  <si>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</si>
  <si>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</si>
  <si>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</si>
  <si>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</si>
  <si>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</si>
  <si>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</si>
  <si>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</si>
  <si>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</si>
  <si>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</si>
  <si>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</si>
  <si>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</si>
  <si>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</si>
  <si>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</si>
  <si>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</si>
  <si>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</si>
  <si>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</si>
  <si>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</si>
  <si>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</si>
  <si>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</si>
  <si>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</si>
  <si>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</si>
  <si>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</si>
  <si>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</si>
  <si>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</si>
  <si>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</si>
  <si>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</si>
  <si>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</si>
  <si>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</si>
  <si>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</si>
  <si>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</si>
  <si>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</si>
  <si>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</si>
  <si>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</si>
  <si>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</si>
  <si>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</si>
  <si>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</si>
  <si>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</si>
  <si>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</si>
  <si>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</si>
  <si>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</si>
  <si>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</si>
  <si>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</si>
  <si>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</si>
  <si>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</si>
  <si>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</si>
  <si>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</si>
  <si>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</si>
  <si>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</si>
  <si>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</si>
  <si>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</si>
  <si>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</si>
  <si>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</si>
  <si>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</si>
  <si>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</si>
  <si>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</si>
  <si>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</si>
  <si>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</si>
  <si>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</si>
  <si>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</si>
  <si>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</si>
  <si>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</si>
  <si>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</si>
  <si>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</si>
  <si>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</si>
  <si>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</si>
  <si>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</si>
  <si>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</si>
  <si>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</si>
  <si>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</si>
  <si>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</si>
  <si>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</si>
  <si>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</si>
  <si>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</si>
  <si>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</si>
  <si>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</si>
  <si>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</si>
  <si>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</si>
  <si>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</si>
  <si>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</si>
  <si>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</si>
  <si>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</si>
  <si>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</si>
  <si>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</si>
  <si>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</si>
  <si>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</si>
  <si>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</si>
  <si>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</si>
  <si>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</si>
  <si>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</si>
  <si>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</si>
  <si>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&lt;scroll down for direct cost summary&gt;</t>
  </si>
  <si>
    <t>Summary of Direct Costs</t>
  </si>
  <si>
    <t>Malt price, feed quality occurs 45%, price est. is $3.34</t>
  </si>
  <si>
    <t>North Dakota 2008 Projected Crop Budgets - North Central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</si>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</sst>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7" xfId="0" applyNumberFormat="1" applyBorder="1" applyAlignment="1" quotePrefix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70" fontId="0" fillId="0" borderId="0" xfId="15" applyNumberFormat="1" applyAlignment="1">
      <alignment/>
    </xf>
    <xf numFmtId="170" fontId="4" fillId="0" borderId="0" xfId="15" applyNumberFormat="1" applyFont="1" applyAlignment="1" applyProtection="1">
      <alignment/>
      <protection locked="0"/>
    </xf>
    <xf numFmtId="170" fontId="4" fillId="0" borderId="1" xfId="15" applyNumberFormat="1" applyFont="1" applyBorder="1" applyAlignment="1" applyProtection="1">
      <alignment/>
      <protection locked="0"/>
    </xf>
    <xf numFmtId="170" fontId="0" fillId="0" borderId="5" xfId="15" applyNumberFormat="1" applyBorder="1" applyAlignment="1">
      <alignment/>
    </xf>
    <xf numFmtId="170" fontId="0" fillId="0" borderId="12" xfId="15" applyNumberFormat="1" applyBorder="1" applyAlignment="1">
      <alignment/>
    </xf>
    <xf numFmtId="0" fontId="1" fillId="0" borderId="0" xfId="20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20" applyAlignment="1" applyProtection="1">
      <alignment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0" max="10" width="9.7109375" style="0" customWidth="1"/>
  </cols>
  <sheetData>
    <row r="1" spans="1:10" ht="15.75">
      <c r="A1" s="62" t="s">
        <v>140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63" t="s">
        <v>107</v>
      </c>
      <c r="B2" s="63"/>
      <c r="C2" s="63"/>
      <c r="D2" s="63"/>
      <c r="E2" s="63"/>
      <c r="F2" s="63"/>
      <c r="G2" s="63"/>
      <c r="H2" s="63"/>
      <c r="I2" s="63"/>
      <c r="J2" s="63"/>
    </row>
    <row r="3" spans="1:8" ht="12.75">
      <c r="A3" s="47"/>
      <c r="B3" s="48"/>
      <c r="C3" s="49"/>
      <c r="D3" s="49"/>
      <c r="E3" s="49"/>
      <c r="F3" s="48"/>
      <c r="G3" s="48"/>
      <c r="H3" s="48"/>
    </row>
    <row r="4" spans="1:8" ht="12.75">
      <c r="A4" s="50" t="s">
        <v>108</v>
      </c>
      <c r="B4" s="51"/>
      <c r="C4" s="51"/>
      <c r="D4" s="51"/>
      <c r="E4" s="51"/>
      <c r="F4" s="51"/>
      <c r="G4" s="51"/>
      <c r="H4" s="51"/>
    </row>
    <row r="5" spans="1:8" ht="12.75">
      <c r="A5" s="20" t="s">
        <v>109</v>
      </c>
      <c r="B5" s="51"/>
      <c r="C5" s="51"/>
      <c r="D5" s="51"/>
      <c r="E5" s="51"/>
      <c r="F5" s="51"/>
      <c r="G5" s="51"/>
      <c r="H5" s="51"/>
    </row>
    <row r="6" spans="1:8" ht="12.75">
      <c r="A6" s="20" t="s">
        <v>110</v>
      </c>
      <c r="B6" s="51"/>
      <c r="C6" s="51"/>
      <c r="D6" s="51"/>
      <c r="E6" s="51"/>
      <c r="F6" s="51"/>
      <c r="G6" s="51"/>
      <c r="H6" s="51"/>
    </row>
    <row r="7" spans="1:8" ht="12.75">
      <c r="A7" s="20" t="s">
        <v>111</v>
      </c>
      <c r="B7" s="51"/>
      <c r="C7" s="51"/>
      <c r="D7" s="51"/>
      <c r="E7" s="51"/>
      <c r="F7" s="51"/>
      <c r="G7" s="51"/>
      <c r="H7" s="51"/>
    </row>
    <row r="8" spans="1:8" ht="12.75">
      <c r="A8" s="20" t="s">
        <v>112</v>
      </c>
      <c r="B8" s="51"/>
      <c r="C8" s="51"/>
      <c r="D8" s="51"/>
      <c r="E8" s="51"/>
      <c r="F8" s="51"/>
      <c r="G8" s="51"/>
      <c r="H8" s="51"/>
    </row>
    <row r="9" spans="1:8" ht="12.75">
      <c r="A9" s="20" t="s">
        <v>113</v>
      </c>
      <c r="B9" s="51"/>
      <c r="C9" s="51"/>
      <c r="D9" s="51"/>
      <c r="E9" s="51"/>
      <c r="F9" s="51"/>
      <c r="G9" s="51"/>
      <c r="H9" s="51"/>
    </row>
    <row r="10" spans="1:8" ht="12.75">
      <c r="A10" s="20" t="s">
        <v>114</v>
      </c>
      <c r="B10" s="51"/>
      <c r="C10" s="51"/>
      <c r="D10" s="51"/>
      <c r="E10" s="51"/>
      <c r="F10" s="51"/>
      <c r="G10" s="51"/>
      <c r="H10" s="51"/>
    </row>
    <row r="11" spans="1:8" ht="12.75">
      <c r="A11" s="20" t="s">
        <v>115</v>
      </c>
      <c r="B11" s="51"/>
      <c r="C11" s="51"/>
      <c r="D11" s="51"/>
      <c r="E11" s="51"/>
      <c r="F11" s="51"/>
      <c r="G11" s="51"/>
      <c r="H11" s="51"/>
    </row>
    <row r="12" spans="1:8" ht="12.75">
      <c r="A12" s="20"/>
      <c r="B12" s="51"/>
      <c r="C12" s="51"/>
      <c r="D12" s="51"/>
      <c r="E12" s="51"/>
      <c r="F12" s="51"/>
      <c r="G12" s="51"/>
      <c r="H12" s="51"/>
    </row>
    <row r="13" spans="1:8" ht="12.75">
      <c r="A13" s="50" t="s">
        <v>116</v>
      </c>
      <c r="B13" s="52"/>
      <c r="C13" s="52"/>
      <c r="D13" s="51"/>
      <c r="E13" s="51"/>
      <c r="F13" s="51"/>
      <c r="G13" s="51"/>
      <c r="H13" s="51"/>
    </row>
    <row r="14" spans="1:8" ht="12.75">
      <c r="A14" s="20" t="s">
        <v>117</v>
      </c>
      <c r="B14" s="51"/>
      <c r="C14" s="51"/>
      <c r="D14" s="51"/>
      <c r="E14" s="51"/>
      <c r="F14" s="51"/>
      <c r="G14" s="51"/>
      <c r="H14" s="51"/>
    </row>
    <row r="15" spans="1:8" ht="12.75">
      <c r="A15" s="20" t="s">
        <v>118</v>
      </c>
      <c r="B15" s="51"/>
      <c r="C15" s="51"/>
      <c r="D15" s="51"/>
      <c r="E15" s="51"/>
      <c r="F15" s="51"/>
      <c r="G15" s="51"/>
      <c r="H15" s="51"/>
    </row>
    <row r="16" spans="1:8" ht="12.75">
      <c r="A16" s="20" t="s">
        <v>119</v>
      </c>
      <c r="B16" s="51"/>
      <c r="C16" s="51"/>
      <c r="D16" s="51"/>
      <c r="E16" s="51"/>
      <c r="F16" s="51"/>
      <c r="G16" s="51"/>
      <c r="H16" s="51"/>
    </row>
    <row r="17" spans="1:8" ht="12.75">
      <c r="A17" s="20" t="s">
        <v>120</v>
      </c>
      <c r="B17" s="51"/>
      <c r="C17" s="51"/>
      <c r="D17" s="51"/>
      <c r="E17" s="51"/>
      <c r="F17" s="51"/>
      <c r="G17" s="51"/>
      <c r="H17" s="51"/>
    </row>
    <row r="18" spans="1:8" ht="12.75">
      <c r="A18" s="20" t="s">
        <v>121</v>
      </c>
      <c r="B18" s="51"/>
      <c r="C18" s="51"/>
      <c r="D18" s="51"/>
      <c r="E18" s="51"/>
      <c r="F18" s="51"/>
      <c r="G18" s="51"/>
      <c r="H18" s="51"/>
    </row>
    <row r="19" spans="1:8" ht="12.75">
      <c r="A19" s="20" t="s">
        <v>122</v>
      </c>
      <c r="B19" s="51"/>
      <c r="C19" s="51"/>
      <c r="E19" s="51"/>
      <c r="F19" s="51"/>
      <c r="G19" s="51"/>
      <c r="H19" s="51"/>
    </row>
    <row r="20" spans="1:8" ht="12.75">
      <c r="A20" s="20" t="s">
        <v>123</v>
      </c>
      <c r="B20" s="51"/>
      <c r="C20" s="51"/>
      <c r="D20" s="51"/>
      <c r="E20" s="51"/>
      <c r="F20" s="51"/>
      <c r="G20" s="51"/>
      <c r="H20" s="51"/>
    </row>
    <row r="21" spans="1:8" ht="12.75">
      <c r="A21" s="20" t="s">
        <v>124</v>
      </c>
      <c r="B21" s="51"/>
      <c r="C21" s="51"/>
      <c r="D21" s="51"/>
      <c r="E21" s="51"/>
      <c r="F21" s="51"/>
      <c r="G21" s="51"/>
      <c r="H21" s="51"/>
    </row>
    <row r="22" spans="1:8" ht="12.75">
      <c r="A22" s="20" t="s">
        <v>125</v>
      </c>
      <c r="B22" s="51"/>
      <c r="C22" s="51"/>
      <c r="D22" s="51"/>
      <c r="E22" s="51"/>
      <c r="F22" s="51"/>
      <c r="G22" s="51"/>
      <c r="H22" s="51"/>
    </row>
    <row r="23" spans="2:8" ht="12.75">
      <c r="B23" s="51"/>
      <c r="C23" s="51"/>
      <c r="D23" s="51"/>
      <c r="E23" s="51"/>
      <c r="F23" s="51"/>
      <c r="G23" s="51"/>
      <c r="H23" s="51"/>
    </row>
    <row r="24" spans="1:8" ht="12.75">
      <c r="A24" s="50" t="s">
        <v>126</v>
      </c>
      <c r="B24" s="51"/>
      <c r="C24" s="51"/>
      <c r="D24" s="51"/>
      <c r="E24" s="51"/>
      <c r="F24" s="51"/>
      <c r="G24" s="51"/>
      <c r="H24" s="51"/>
    </row>
    <row r="25" spans="1:8" ht="12.75">
      <c r="A25" s="20" t="s">
        <v>127</v>
      </c>
      <c r="B25" s="51"/>
      <c r="C25" s="51"/>
      <c r="D25" s="51"/>
      <c r="E25" s="51"/>
      <c r="F25" s="51"/>
      <c r="G25" s="51"/>
      <c r="H25" s="51"/>
    </row>
    <row r="26" spans="1:8" ht="12.75" customHeight="1">
      <c r="A26" s="20" t="s">
        <v>128</v>
      </c>
      <c r="B26" s="51"/>
      <c r="C26" s="51"/>
      <c r="D26" s="51"/>
      <c r="E26" s="51"/>
      <c r="F26" s="51"/>
      <c r="G26" s="51"/>
      <c r="H26" s="51"/>
    </row>
    <row r="27" spans="1:8" ht="12.75">
      <c r="A27" s="20" t="s">
        <v>129</v>
      </c>
      <c r="B27" s="51"/>
      <c r="C27" s="51"/>
      <c r="D27" s="51"/>
      <c r="E27" s="51"/>
      <c r="F27" s="51"/>
      <c r="G27" s="51"/>
      <c r="H27" s="51"/>
    </row>
    <row r="28" spans="1:8" ht="13.5">
      <c r="A28" s="20" t="s">
        <v>130</v>
      </c>
      <c r="B28" s="51"/>
      <c r="C28" s="51"/>
      <c r="D28" s="51"/>
      <c r="E28" s="51"/>
      <c r="F28" s="51"/>
      <c r="G28" s="51"/>
      <c r="H28" s="51"/>
    </row>
    <row r="29" spans="1:8" ht="12.75">
      <c r="A29" s="48"/>
      <c r="B29" s="48"/>
      <c r="C29" s="48"/>
      <c r="D29" s="48"/>
      <c r="E29" s="48"/>
      <c r="F29" s="48"/>
      <c r="G29" s="48"/>
      <c r="H29" s="48"/>
    </row>
    <row r="30" spans="1:8" ht="12.75">
      <c r="A30" s="48" t="s">
        <v>131</v>
      </c>
      <c r="B30" s="48"/>
      <c r="C30" s="48"/>
      <c r="D30" s="48"/>
      <c r="E30" s="48"/>
      <c r="F30" s="48"/>
      <c r="G30" s="48"/>
      <c r="H30" s="48"/>
    </row>
    <row r="31" spans="1:8" ht="12.75">
      <c r="A31" s="48"/>
      <c r="B31" s="48"/>
      <c r="C31" s="48"/>
      <c r="D31" s="48"/>
      <c r="E31" s="48"/>
      <c r="F31" s="48"/>
      <c r="G31" s="48"/>
      <c r="H31" s="48"/>
    </row>
    <row r="32" spans="1:8" ht="12.75">
      <c r="A32" s="61" t="s">
        <v>141</v>
      </c>
      <c r="B32" s="48" t="s">
        <v>142</v>
      </c>
      <c r="C32" s="48"/>
      <c r="D32" s="53"/>
      <c r="E32" s="48" t="s">
        <v>143</v>
      </c>
      <c r="F32" s="48"/>
      <c r="G32" s="48"/>
      <c r="H32" s="48"/>
    </row>
    <row r="33" spans="1:11" ht="12.75">
      <c r="A33" s="48" t="s">
        <v>144</v>
      </c>
      <c r="B33" s="70" t="s">
        <v>145</v>
      </c>
      <c r="C33" s="71"/>
      <c r="D33" s="71"/>
      <c r="E33" s="71"/>
      <c r="F33" s="71"/>
      <c r="G33" s="71"/>
      <c r="H33" s="48" t="s">
        <v>146</v>
      </c>
      <c r="I33" s="48"/>
      <c r="J33" s="48"/>
      <c r="K33" s="48"/>
    </row>
    <row r="34" spans="1:1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1340</v>
      </c>
      <c r="C2" s="67"/>
      <c r="D2" s="67"/>
      <c r="E2" s="67"/>
      <c r="F2" s="67"/>
      <c r="G2" s="67"/>
    </row>
    <row r="3" spans="1:7" ht="12.75">
      <c r="A3" t="s">
        <v>91</v>
      </c>
      <c r="B3" s="10">
        <v>0.257</v>
      </c>
      <c r="C3" s="67"/>
      <c r="D3" s="67"/>
      <c r="E3" s="67"/>
      <c r="F3" s="67"/>
      <c r="G3" s="67"/>
    </row>
    <row r="4" spans="1:7" ht="12.75">
      <c r="A4" t="s">
        <v>28</v>
      </c>
      <c r="B4">
        <f>B2*B3</f>
        <v>344.38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23.4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20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18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27.66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11.85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15.45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11.12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2.68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13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5.37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148.53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4.12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15.15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9.21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36.5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64.98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213.51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130.87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39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0.11084328358208956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0.04849253731343284</v>
      </c>
      <c r="C33" s="67"/>
      <c r="D33" s="67"/>
      <c r="E33" s="67"/>
      <c r="F33" s="67"/>
      <c r="G33" s="67"/>
    </row>
    <row r="34" spans="1:7" ht="12.75">
      <c r="A34" t="s">
        <v>27</v>
      </c>
      <c r="B34" s="13">
        <f>B27/B2</f>
        <v>0.15933582089552237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1380</v>
      </c>
      <c r="C2" s="67"/>
      <c r="D2" s="67"/>
      <c r="E2" s="67"/>
      <c r="F2" s="67"/>
      <c r="G2" s="67"/>
    </row>
    <row r="3" spans="1:7" ht="12.75">
      <c r="A3" t="s">
        <v>91</v>
      </c>
      <c r="B3" s="10">
        <v>0.203</v>
      </c>
      <c r="C3" s="67"/>
      <c r="D3" s="67"/>
      <c r="E3" s="67"/>
      <c r="F3" s="67"/>
      <c r="G3" s="67"/>
    </row>
    <row r="4" spans="1:7" ht="12.75">
      <c r="A4" t="s">
        <v>28</v>
      </c>
      <c r="B4">
        <f>B2*B3</f>
        <v>280.14000000000004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18.25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18.5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6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50.68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12.2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13.67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10.45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4.92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136.17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3.47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12.88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7.5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36.5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60.35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196.51999999999998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83.62000000000006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39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0.09867391304347825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0.043731884057971016</v>
      </c>
      <c r="C33" s="67"/>
      <c r="D33" s="67"/>
      <c r="E33" s="67"/>
      <c r="F33" s="67"/>
      <c r="G33" s="67"/>
    </row>
    <row r="34" spans="1:7" ht="12.75">
      <c r="A34" t="s">
        <v>27</v>
      </c>
      <c r="B34" s="13">
        <f>B27/B2</f>
        <v>0.14240579710144927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20</v>
      </c>
      <c r="C2" s="67"/>
      <c r="D2" s="67"/>
      <c r="E2" s="67"/>
      <c r="F2" s="67"/>
      <c r="G2" s="67"/>
    </row>
    <row r="3" spans="1:7" ht="12.75">
      <c r="A3" t="s">
        <v>91</v>
      </c>
      <c r="B3" s="12">
        <v>10.35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207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11.55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18.98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22.05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6.8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13.16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10.63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3.18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87.85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3.41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12.61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7.47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36.5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59.989999999999995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147.83999999999997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59.160000000000025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4.3925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2.9995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7.391999999999999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33</v>
      </c>
      <c r="C2" s="67"/>
      <c r="D2" s="67"/>
      <c r="E2" s="67"/>
      <c r="F2" s="67"/>
      <c r="G2" s="67"/>
    </row>
    <row r="3" spans="1:7" ht="12.75">
      <c r="A3" t="s">
        <v>91</v>
      </c>
      <c r="B3" s="12">
        <v>6.18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203.94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31.5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18.5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8.55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8.6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15.04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11.69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6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3.75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103.63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3.71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14.57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8.1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36.5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62.88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166.51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37.43000000000001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3.14030303030303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1.9054545454545455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5.045757575757576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58</v>
      </c>
      <c r="C2" s="67"/>
      <c r="D2" s="67"/>
      <c r="E2" s="67"/>
      <c r="F2" s="67"/>
      <c r="G2" s="67"/>
    </row>
    <row r="3" spans="1:7" ht="12.75">
      <c r="A3" t="s">
        <v>91</v>
      </c>
      <c r="B3" s="12">
        <v>2.24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129.92000000000002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10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1.88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33.9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6.9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17.59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12.1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3.15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87.02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4.23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15.18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9.14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36.5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65.05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152.07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-22.149999999999977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1.5003448275862068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1.121551724137931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2.621896551724138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1250</v>
      </c>
      <c r="C2" s="67"/>
      <c r="D2" s="67"/>
      <c r="E2" s="67"/>
      <c r="F2" s="67"/>
      <c r="G2" s="67"/>
    </row>
    <row r="3" spans="1:7" ht="12.75">
      <c r="A3" t="s">
        <v>91</v>
      </c>
      <c r="B3" s="10">
        <v>0.2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250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23.8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21.25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5.4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18.4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15.04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12.19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6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3.83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105.90999999999998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3.79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14.86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8.39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36.5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63.54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169.45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80.55000000000001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39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0.08472799999999998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0.050832</v>
      </c>
      <c r="C33" s="67"/>
      <c r="D33" s="67"/>
      <c r="E33" s="67"/>
      <c r="F33" s="67"/>
      <c r="G33" s="67"/>
    </row>
    <row r="34" spans="1:7" ht="12.75">
      <c r="A34" t="s">
        <v>27</v>
      </c>
      <c r="B34" s="13">
        <f>B27/B2</f>
        <v>0.13555999999999999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950</v>
      </c>
      <c r="C2" s="67"/>
      <c r="D2" s="67"/>
      <c r="E2" s="67"/>
      <c r="F2" s="67"/>
      <c r="G2" s="67"/>
    </row>
    <row r="3" spans="1:7" ht="12.75">
      <c r="A3" t="s">
        <v>91</v>
      </c>
      <c r="B3" s="10">
        <v>0.264</v>
      </c>
      <c r="C3" s="67"/>
      <c r="D3" s="67"/>
      <c r="E3" s="67"/>
      <c r="F3" s="67"/>
      <c r="G3" s="67"/>
    </row>
    <row r="4" spans="1:7" ht="12.75">
      <c r="A4" t="s">
        <v>28</v>
      </c>
      <c r="B4">
        <f>B2*B3</f>
        <v>250.8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10.56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9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6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26.01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0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14.73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10.75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2.95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81.50000000000001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3.5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13.15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7.85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36.5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61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142.5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108.30000000000001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39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0.08578947368421054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0.06421052631578947</v>
      </c>
      <c r="C33" s="67"/>
      <c r="D33" s="67"/>
      <c r="E33" s="67"/>
      <c r="F33" s="67"/>
      <c r="G33" s="67"/>
    </row>
    <row r="34" spans="1:7" ht="12.75">
      <c r="A34" t="s">
        <v>27</v>
      </c>
      <c r="B34" s="13">
        <f>B27/B2</f>
        <v>0.15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950</v>
      </c>
      <c r="C2" s="67"/>
      <c r="D2" s="67"/>
      <c r="E2" s="67"/>
      <c r="F2" s="67"/>
      <c r="G2" s="67"/>
    </row>
    <row r="3" spans="1:7" ht="12.75">
      <c r="A3" t="s">
        <v>30</v>
      </c>
      <c r="B3" s="10">
        <v>0.192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182.4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16.5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8.75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13.73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0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15.25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11.29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2.51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69.53000000000002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3.65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13.7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8.23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36.5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62.08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131.61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50.78999999999999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39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0.07318947368421054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0.06534736842105263</v>
      </c>
      <c r="C33" s="67"/>
      <c r="D33" s="67"/>
      <c r="E33" s="67"/>
      <c r="F33" s="67"/>
      <c r="G33" s="67"/>
    </row>
    <row r="34" spans="1:7" ht="12.75">
      <c r="A34" t="s">
        <v>27</v>
      </c>
      <c r="B34" s="13">
        <f>B27/B2</f>
        <v>0.13853684210526318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1300</v>
      </c>
      <c r="C2" s="67"/>
      <c r="D2" s="67"/>
      <c r="E2" s="67"/>
      <c r="F2" s="67"/>
      <c r="G2" s="67"/>
    </row>
    <row r="3" spans="1:7" ht="12.75">
      <c r="A3" t="s">
        <v>30</v>
      </c>
      <c r="B3" s="10">
        <v>0.087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113.1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6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1.5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13.65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0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16.22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11.62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1.89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52.379999999999995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3.81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14.2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8.65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36.5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63.16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115.53999999999999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-2.4399999999999977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0.04029230769230769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0.04858461538461538</v>
      </c>
      <c r="C33" s="67"/>
      <c r="D33" s="67"/>
      <c r="E33" s="67"/>
      <c r="F33" s="67"/>
      <c r="G33" s="67"/>
    </row>
    <row r="34" spans="1:7" ht="12.75">
      <c r="A34" t="s">
        <v>27</v>
      </c>
      <c r="B34" s="13">
        <f>B27/B2</f>
        <v>0.08887692307692308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44</v>
      </c>
      <c r="C2" s="67"/>
      <c r="D2" s="67"/>
      <c r="E2" s="67"/>
      <c r="F2" s="67"/>
      <c r="G2" s="67"/>
    </row>
    <row r="3" spans="1:7" ht="12.75">
      <c r="A3" t="s">
        <v>92</v>
      </c>
      <c r="B3" s="10">
        <v>5.51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242.44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10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10.7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6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55.5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10.8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14.19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10.63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6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4.64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128.45999999999998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3.6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13.05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7.43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36.5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60.58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189.03999999999996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53.400000000000034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2.919545454545454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1.3768181818181817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4.296363636363636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E3" sqref="E3"/>
    </sheetView>
  </sheetViews>
  <sheetFormatPr defaultColWidth="9.140625" defaultRowHeight="12.75"/>
  <cols>
    <col min="2" max="8" width="9.7109375" style="0" customWidth="1"/>
  </cols>
  <sheetData>
    <row r="1" spans="1:8" ht="12.75">
      <c r="A1" s="21"/>
      <c r="B1" s="22" t="s">
        <v>69</v>
      </c>
      <c r="C1" s="22" t="s">
        <v>71</v>
      </c>
      <c r="D1" s="46" t="s">
        <v>132</v>
      </c>
      <c r="E1" s="23" t="s">
        <v>79</v>
      </c>
      <c r="F1" s="22" t="s">
        <v>83</v>
      </c>
      <c r="G1" s="22" t="s">
        <v>84</v>
      </c>
      <c r="H1" s="22" t="s">
        <v>74</v>
      </c>
    </row>
    <row r="2" spans="1:8" ht="12.75">
      <c r="A2" s="16" t="s">
        <v>68</v>
      </c>
      <c r="B2" s="16" t="s">
        <v>70</v>
      </c>
      <c r="C2" s="16" t="s">
        <v>72</v>
      </c>
      <c r="D2" s="54" t="s">
        <v>133</v>
      </c>
      <c r="E2" s="17" t="s">
        <v>80</v>
      </c>
      <c r="F2" s="16" t="s">
        <v>80</v>
      </c>
      <c r="G2" s="16" t="s">
        <v>80</v>
      </c>
      <c r="H2" s="16" t="s">
        <v>73</v>
      </c>
    </row>
    <row r="3" spans="1:8" ht="12.75">
      <c r="A3" s="4" t="s">
        <v>53</v>
      </c>
      <c r="B3" s="55">
        <f>HRSW!B4</f>
        <v>193.6</v>
      </c>
      <c r="C3" s="55">
        <f>HRSW!B18</f>
        <v>109.22999999999999</v>
      </c>
      <c r="D3" s="15">
        <f>B3-C3</f>
        <v>84.37</v>
      </c>
      <c r="E3" s="24">
        <v>800</v>
      </c>
      <c r="F3" s="25">
        <f aca="true" t="shared" si="0" ref="F3:F20">B3*E3</f>
        <v>154880</v>
      </c>
      <c r="G3" s="25">
        <f aca="true" t="shared" si="1" ref="G3:G20">E3*C3</f>
        <v>87383.99999999999</v>
      </c>
      <c r="H3" s="25">
        <f>F3-G3</f>
        <v>67496.00000000001</v>
      </c>
    </row>
    <row r="4" spans="1:8" ht="12.75">
      <c r="A4" s="4" t="s">
        <v>54</v>
      </c>
      <c r="B4" s="55">
        <f>Durum!B4</f>
        <v>217</v>
      </c>
      <c r="C4" s="55">
        <f>Durum!B18</f>
        <v>130.32</v>
      </c>
      <c r="D4" s="15">
        <f aca="true" t="shared" si="2" ref="D4:D20">B4-C4</f>
        <v>86.68</v>
      </c>
      <c r="E4" s="24">
        <v>0</v>
      </c>
      <c r="F4" s="25">
        <f t="shared" si="0"/>
        <v>0</v>
      </c>
      <c r="G4" s="25">
        <f t="shared" si="1"/>
        <v>0</v>
      </c>
      <c r="H4" s="25">
        <f aca="true" t="shared" si="3" ref="H4:H20">F4-G4</f>
        <v>0</v>
      </c>
    </row>
    <row r="5" spans="1:8" ht="12.75">
      <c r="A5" s="4" t="s">
        <v>55</v>
      </c>
      <c r="B5" s="55">
        <f>Barley!B4</f>
        <v>264.54999999999995</v>
      </c>
      <c r="C5" s="55">
        <f>Barley!B18</f>
        <v>101.11999999999999</v>
      </c>
      <c r="D5" s="15">
        <f t="shared" si="2"/>
        <v>163.42999999999995</v>
      </c>
      <c r="E5" s="24">
        <v>400</v>
      </c>
      <c r="F5" s="25">
        <f t="shared" si="0"/>
        <v>105819.99999999999</v>
      </c>
      <c r="G5" s="25">
        <f t="shared" si="1"/>
        <v>40447.99999999999</v>
      </c>
      <c r="H5" s="25">
        <f t="shared" si="3"/>
        <v>65371.99999999999</v>
      </c>
    </row>
    <row r="6" spans="1:8" ht="12.75">
      <c r="A6" s="4" t="s">
        <v>26</v>
      </c>
      <c r="B6" s="55">
        <f>Corn!B4</f>
        <v>256</v>
      </c>
      <c r="C6" s="55">
        <f>Corn!B18</f>
        <v>174.73</v>
      </c>
      <c r="D6" s="15">
        <f t="shared" si="2"/>
        <v>81.27000000000001</v>
      </c>
      <c r="E6" s="24">
        <v>0</v>
      </c>
      <c r="F6" s="25">
        <f t="shared" si="0"/>
        <v>0</v>
      </c>
      <c r="G6" s="25">
        <f t="shared" si="1"/>
        <v>0</v>
      </c>
      <c r="H6" s="25">
        <f t="shared" si="3"/>
        <v>0</v>
      </c>
    </row>
    <row r="7" spans="1:8" ht="12.75">
      <c r="A7" s="4" t="s">
        <v>25</v>
      </c>
      <c r="B7" s="55">
        <f>Soyb!B4</f>
        <v>208.25</v>
      </c>
      <c r="C7" s="55">
        <f>Soyb!B18</f>
        <v>92.6</v>
      </c>
      <c r="D7" s="15">
        <f t="shared" si="2"/>
        <v>115.65</v>
      </c>
      <c r="E7" s="24">
        <v>0</v>
      </c>
      <c r="F7" s="25">
        <f t="shared" si="0"/>
        <v>0</v>
      </c>
      <c r="G7" s="25">
        <f t="shared" si="1"/>
        <v>0</v>
      </c>
      <c r="H7" s="25">
        <f t="shared" si="3"/>
        <v>0</v>
      </c>
    </row>
    <row r="8" spans="1:8" ht="12.75">
      <c r="A8" s="4" t="s">
        <v>89</v>
      </c>
      <c r="B8" s="55">
        <f>Drybean!B4</f>
        <v>340.2</v>
      </c>
      <c r="C8" s="55">
        <f>Drybean!B18</f>
        <v>135.70999999999998</v>
      </c>
      <c r="D8" s="15">
        <f t="shared" si="2"/>
        <v>204.49</v>
      </c>
      <c r="E8" s="24">
        <v>0</v>
      </c>
      <c r="F8" s="25">
        <f t="shared" si="0"/>
        <v>0</v>
      </c>
      <c r="G8" s="25">
        <f t="shared" si="1"/>
        <v>0</v>
      </c>
      <c r="H8" s="25">
        <f t="shared" si="3"/>
        <v>0</v>
      </c>
    </row>
    <row r="9" spans="1:8" ht="12.75">
      <c r="A9" s="4" t="s">
        <v>56</v>
      </c>
      <c r="B9" s="55">
        <f>Oil_SF!B4</f>
        <v>276.36</v>
      </c>
      <c r="C9" s="55">
        <f>Oil_SF!B18</f>
        <v>127.47999999999998</v>
      </c>
      <c r="D9" s="15">
        <f t="shared" si="2"/>
        <v>148.88000000000005</v>
      </c>
      <c r="E9" s="24">
        <v>400</v>
      </c>
      <c r="F9" s="25">
        <f t="shared" si="0"/>
        <v>110544</v>
      </c>
      <c r="G9" s="25">
        <f t="shared" si="1"/>
        <v>50991.99999999999</v>
      </c>
      <c r="H9" s="25">
        <f t="shared" si="3"/>
        <v>59552.00000000001</v>
      </c>
    </row>
    <row r="10" spans="1:8" ht="12.75">
      <c r="A10" s="4" t="s">
        <v>57</v>
      </c>
      <c r="B10" s="55">
        <f>Conf_SF!B4</f>
        <v>344.38</v>
      </c>
      <c r="C10" s="55">
        <f>Conf_SF!B18</f>
        <v>148.53</v>
      </c>
      <c r="D10" s="15">
        <f t="shared" si="2"/>
        <v>195.85</v>
      </c>
      <c r="E10" s="24">
        <v>0</v>
      </c>
      <c r="F10" s="25">
        <f t="shared" si="0"/>
        <v>0</v>
      </c>
      <c r="G10" s="25">
        <f t="shared" si="1"/>
        <v>0</v>
      </c>
      <c r="H10" s="25">
        <f t="shared" si="3"/>
        <v>0</v>
      </c>
    </row>
    <row r="11" spans="1:8" ht="12.75">
      <c r="A11" s="4" t="s">
        <v>58</v>
      </c>
      <c r="B11" s="55">
        <f>Canola!B4</f>
        <v>280.14000000000004</v>
      </c>
      <c r="C11" s="55">
        <f>Canola!B18</f>
        <v>136.17</v>
      </c>
      <c r="D11" s="15">
        <f t="shared" si="2"/>
        <v>143.97000000000006</v>
      </c>
      <c r="E11" s="24">
        <v>400</v>
      </c>
      <c r="F11" s="25">
        <f t="shared" si="0"/>
        <v>112056.00000000001</v>
      </c>
      <c r="G11" s="25">
        <f t="shared" si="1"/>
        <v>54467.99999999999</v>
      </c>
      <c r="H11" s="25">
        <f t="shared" si="3"/>
        <v>57588.00000000002</v>
      </c>
    </row>
    <row r="12" spans="1:8" ht="12.75">
      <c r="A12" s="4" t="s">
        <v>59</v>
      </c>
      <c r="B12" s="55">
        <f>Flax!B4</f>
        <v>207</v>
      </c>
      <c r="C12" s="55">
        <f>Flax!B18</f>
        <v>87.85</v>
      </c>
      <c r="D12" s="15">
        <f t="shared" si="2"/>
        <v>119.15</v>
      </c>
      <c r="E12" s="24">
        <v>0</v>
      </c>
      <c r="F12" s="25">
        <f t="shared" si="0"/>
        <v>0</v>
      </c>
      <c r="G12" s="25">
        <f t="shared" si="1"/>
        <v>0</v>
      </c>
      <c r="H12" s="25">
        <f t="shared" si="3"/>
        <v>0</v>
      </c>
    </row>
    <row r="13" spans="1:8" ht="12.75">
      <c r="A13" s="4" t="s">
        <v>62</v>
      </c>
      <c r="B13" s="55">
        <f>Peas!B4</f>
        <v>203.94</v>
      </c>
      <c r="C13" s="55">
        <f>Peas!B18</f>
        <v>103.63</v>
      </c>
      <c r="D13" s="15">
        <f t="shared" si="2"/>
        <v>100.31</v>
      </c>
      <c r="E13" s="24">
        <v>200</v>
      </c>
      <c r="F13" s="25">
        <f t="shared" si="0"/>
        <v>40788</v>
      </c>
      <c r="G13" s="25">
        <f t="shared" si="1"/>
        <v>20726</v>
      </c>
      <c r="H13" s="25">
        <f t="shared" si="3"/>
        <v>20062</v>
      </c>
    </row>
    <row r="14" spans="1:8" ht="12.75">
      <c r="A14" s="4" t="s">
        <v>63</v>
      </c>
      <c r="B14" s="55">
        <f>Oats!B4</f>
        <v>129.92000000000002</v>
      </c>
      <c r="C14" s="55">
        <f>Oats!B18</f>
        <v>87.02</v>
      </c>
      <c r="D14" s="15">
        <f t="shared" si="2"/>
        <v>42.90000000000002</v>
      </c>
      <c r="E14" s="24">
        <v>0</v>
      </c>
      <c r="F14" s="25">
        <f t="shared" si="0"/>
        <v>0</v>
      </c>
      <c r="G14" s="25">
        <f t="shared" si="1"/>
        <v>0</v>
      </c>
      <c r="H14" s="25">
        <f t="shared" si="3"/>
        <v>0</v>
      </c>
    </row>
    <row r="15" spans="1:8" ht="12.75">
      <c r="A15" s="4" t="s">
        <v>64</v>
      </c>
      <c r="B15" s="55">
        <f>Lentil!B4</f>
        <v>250</v>
      </c>
      <c r="C15" s="55">
        <f>Lentil!B18</f>
        <v>105.90999999999998</v>
      </c>
      <c r="D15" s="15">
        <f t="shared" si="2"/>
        <v>144.09000000000003</v>
      </c>
      <c r="E15" s="24">
        <v>0</v>
      </c>
      <c r="F15" s="25">
        <f t="shared" si="0"/>
        <v>0</v>
      </c>
      <c r="G15" s="25">
        <f t="shared" si="1"/>
        <v>0</v>
      </c>
      <c r="H15" s="25">
        <f t="shared" si="3"/>
        <v>0</v>
      </c>
    </row>
    <row r="16" spans="1:8" ht="12.75">
      <c r="A16" s="4" t="s">
        <v>60</v>
      </c>
      <c r="B16" s="55">
        <f>Mustard!B4</f>
        <v>250.8</v>
      </c>
      <c r="C16" s="55">
        <f>Mustard!B18</f>
        <v>81.50000000000001</v>
      </c>
      <c r="D16" s="15">
        <f t="shared" si="2"/>
        <v>169.3</v>
      </c>
      <c r="E16" s="24">
        <v>0</v>
      </c>
      <c r="F16" s="25">
        <f t="shared" si="0"/>
        <v>0</v>
      </c>
      <c r="G16" s="25">
        <f t="shared" si="1"/>
        <v>0</v>
      </c>
      <c r="H16" s="25">
        <f t="shared" si="3"/>
        <v>0</v>
      </c>
    </row>
    <row r="17" spans="1:8" ht="12.75">
      <c r="A17" s="4" t="s">
        <v>61</v>
      </c>
      <c r="B17" s="55">
        <f>Buckwht!B4</f>
        <v>182.4</v>
      </c>
      <c r="C17" s="55">
        <f>Buckwht!B18</f>
        <v>69.53000000000002</v>
      </c>
      <c r="D17" s="15">
        <f t="shared" si="2"/>
        <v>112.86999999999999</v>
      </c>
      <c r="E17" s="24">
        <v>0</v>
      </c>
      <c r="F17" s="25">
        <f t="shared" si="0"/>
        <v>0</v>
      </c>
      <c r="G17" s="25">
        <f t="shared" si="1"/>
        <v>0</v>
      </c>
      <c r="H17" s="25">
        <f t="shared" si="3"/>
        <v>0</v>
      </c>
    </row>
    <row r="18" spans="1:8" ht="12.75">
      <c r="A18" s="4" t="s">
        <v>65</v>
      </c>
      <c r="B18" s="55">
        <f>Millet!B4</f>
        <v>113.1</v>
      </c>
      <c r="C18" s="55">
        <f>Millet!B18</f>
        <v>52.379999999999995</v>
      </c>
      <c r="D18" s="15">
        <f t="shared" si="2"/>
        <v>60.72</v>
      </c>
      <c r="E18" s="24">
        <v>0</v>
      </c>
      <c r="F18" s="25">
        <f t="shared" si="0"/>
        <v>0</v>
      </c>
      <c r="G18" s="25">
        <f t="shared" si="1"/>
        <v>0</v>
      </c>
      <c r="H18" s="25">
        <f t="shared" si="3"/>
        <v>0</v>
      </c>
    </row>
    <row r="19" spans="1:8" ht="12.75">
      <c r="A19" s="4" t="s">
        <v>66</v>
      </c>
      <c r="B19" s="55">
        <f>'Wint.Wht'!B4</f>
        <v>242.44</v>
      </c>
      <c r="C19" s="55">
        <f>'Wint.Wht'!B18</f>
        <v>128.45999999999998</v>
      </c>
      <c r="D19" s="15">
        <f t="shared" si="2"/>
        <v>113.98000000000002</v>
      </c>
      <c r="E19" s="24">
        <v>0</v>
      </c>
      <c r="F19" s="25">
        <f t="shared" si="0"/>
        <v>0</v>
      </c>
      <c r="G19" s="25">
        <f t="shared" si="1"/>
        <v>0</v>
      </c>
      <c r="H19" s="25">
        <f t="shared" si="3"/>
        <v>0</v>
      </c>
    </row>
    <row r="20" spans="1:8" ht="12.75">
      <c r="A20" s="4" t="s">
        <v>67</v>
      </c>
      <c r="B20" s="55">
        <f>Rye!B4</f>
        <v>105.60000000000001</v>
      </c>
      <c r="C20" s="55">
        <f>Rye!B18</f>
        <v>92.38999999999999</v>
      </c>
      <c r="D20" s="15">
        <f t="shared" si="2"/>
        <v>13.210000000000022</v>
      </c>
      <c r="E20" s="24">
        <v>0</v>
      </c>
      <c r="F20" s="25">
        <f t="shared" si="0"/>
        <v>0</v>
      </c>
      <c r="G20" s="25">
        <f t="shared" si="1"/>
        <v>0</v>
      </c>
      <c r="H20" s="25">
        <f t="shared" si="3"/>
        <v>0</v>
      </c>
    </row>
    <row r="21" spans="1:8" ht="12.75">
      <c r="A21" s="14" t="s">
        <v>85</v>
      </c>
      <c r="B21" s="14"/>
      <c r="C21" s="14"/>
      <c r="D21" s="14"/>
      <c r="E21" s="26">
        <f>SUM(E3:E20)</f>
        <v>2200</v>
      </c>
      <c r="F21" s="26">
        <f>SUM(F3:F20)</f>
        <v>524088</v>
      </c>
      <c r="G21" s="26">
        <f>SUM(G3:G20)</f>
        <v>254017.99999999997</v>
      </c>
      <c r="H21" s="26">
        <f>SUM(H3:H20)</f>
        <v>270070</v>
      </c>
    </row>
    <row r="22" spans="1:7" ht="12.75">
      <c r="A22" s="4"/>
      <c r="B22" s="4"/>
      <c r="C22" s="4"/>
      <c r="D22" s="4"/>
      <c r="E22" s="18"/>
      <c r="F22" s="18"/>
      <c r="G22" s="18"/>
    </row>
    <row r="23" spans="1:8" ht="12.75">
      <c r="A23" s="3"/>
      <c r="B23" s="3"/>
      <c r="C23" s="64" t="s">
        <v>52</v>
      </c>
      <c r="D23" s="64"/>
      <c r="E23" s="64"/>
      <c r="F23" s="3"/>
      <c r="G23" s="3"/>
      <c r="H23" s="3"/>
    </row>
    <row r="24" spans="1:8" ht="12.75">
      <c r="A24" s="19" t="s">
        <v>81</v>
      </c>
      <c r="B24" s="19"/>
      <c r="C24" s="19"/>
      <c r="D24" s="20"/>
      <c r="E24" s="19" t="s">
        <v>82</v>
      </c>
      <c r="F24" s="19"/>
      <c r="G24" s="19"/>
      <c r="H24" s="3"/>
    </row>
    <row r="25" spans="1:7" ht="12.75">
      <c r="A25" t="s">
        <v>90</v>
      </c>
      <c r="C25" s="27">
        <f>F21</f>
        <v>524088</v>
      </c>
      <c r="E25" t="s">
        <v>76</v>
      </c>
      <c r="G25" s="56">
        <f>G21</f>
        <v>254017.99999999997</v>
      </c>
    </row>
    <row r="26" spans="1:8" ht="12.75">
      <c r="A26" t="s">
        <v>86</v>
      </c>
      <c r="C26" s="28">
        <v>19800</v>
      </c>
      <c r="D26" s="1" t="s">
        <v>78</v>
      </c>
      <c r="E26" t="s">
        <v>135</v>
      </c>
      <c r="G26" s="57">
        <v>33000</v>
      </c>
      <c r="H26" s="1" t="s">
        <v>78</v>
      </c>
    </row>
    <row r="27" spans="1:8" ht="12.75">
      <c r="A27" t="s">
        <v>88</v>
      </c>
      <c r="C27" s="29">
        <v>0</v>
      </c>
      <c r="D27" s="1" t="s">
        <v>78</v>
      </c>
      <c r="E27" t="s">
        <v>75</v>
      </c>
      <c r="G27" s="57">
        <v>80300</v>
      </c>
      <c r="H27" s="1" t="s">
        <v>78</v>
      </c>
    </row>
    <row r="28" spans="1:8" ht="12.75">
      <c r="A28" t="s">
        <v>74</v>
      </c>
      <c r="C28" s="27">
        <f>SUM(C25:C27)</f>
        <v>543888</v>
      </c>
      <c r="E28" t="s">
        <v>136</v>
      </c>
      <c r="G28" s="57">
        <v>0</v>
      </c>
      <c r="H28" s="1" t="s">
        <v>78</v>
      </c>
    </row>
    <row r="29" spans="5:8" ht="12.75">
      <c r="E29" t="s">
        <v>77</v>
      </c>
      <c r="G29" s="57">
        <v>0</v>
      </c>
      <c r="H29" s="1" t="s">
        <v>78</v>
      </c>
    </row>
    <row r="30" spans="5:8" ht="12.75">
      <c r="E30" t="s">
        <v>87</v>
      </c>
      <c r="G30" s="58">
        <v>8000</v>
      </c>
      <c r="H30" s="1" t="s">
        <v>78</v>
      </c>
    </row>
    <row r="31" spans="5:7" ht="13.5" thickBot="1">
      <c r="E31" t="s">
        <v>74</v>
      </c>
      <c r="G31" s="59">
        <f>SUM(G25:G30)</f>
        <v>375318</v>
      </c>
    </row>
    <row r="32" spans="1:8" ht="13.5" thickBot="1">
      <c r="A32" s="3" t="s">
        <v>134</v>
      </c>
      <c r="B32" s="3"/>
      <c r="C32" s="3"/>
      <c r="D32" s="3"/>
      <c r="E32" s="3"/>
      <c r="F32" s="3"/>
      <c r="G32" s="60">
        <f>C28-G31</f>
        <v>168570</v>
      </c>
      <c r="H32" s="3"/>
    </row>
    <row r="33" spans="3:7" ht="12.75">
      <c r="C33" s="65" t="s">
        <v>93</v>
      </c>
      <c r="D33" s="65"/>
      <c r="E33" s="65"/>
      <c r="F33" s="65"/>
      <c r="G33" s="6"/>
    </row>
    <row r="34" spans="3:6" ht="12.75">
      <c r="C34" s="66" t="s">
        <v>137</v>
      </c>
      <c r="D34" s="66"/>
      <c r="E34" s="66"/>
      <c r="F34" s="66"/>
    </row>
    <row r="36" ht="12.75">
      <c r="A36" t="s">
        <v>138</v>
      </c>
    </row>
    <row r="37" spans="1:12" ht="12.75">
      <c r="A37" s="32" t="s">
        <v>94</v>
      </c>
      <c r="B37" s="33" t="s">
        <v>95</v>
      </c>
      <c r="C37" s="33" t="s">
        <v>96</v>
      </c>
      <c r="D37" s="33" t="s">
        <v>97</v>
      </c>
      <c r="E37" s="33" t="s">
        <v>98</v>
      </c>
      <c r="F37" s="33" t="s">
        <v>99</v>
      </c>
      <c r="G37" s="33" t="s">
        <v>100</v>
      </c>
      <c r="H37" s="33" t="s">
        <v>101</v>
      </c>
      <c r="I37" s="33" t="s">
        <v>102</v>
      </c>
      <c r="J37" s="33" t="s">
        <v>103</v>
      </c>
      <c r="K37" s="33" t="s">
        <v>104</v>
      </c>
      <c r="L37" s="34" t="s">
        <v>105</v>
      </c>
    </row>
    <row r="38" spans="1:12" ht="12.75">
      <c r="A38" s="43" t="s">
        <v>53</v>
      </c>
      <c r="B38" s="35">
        <f>$E3*HRSW!$B7</f>
        <v>13504</v>
      </c>
      <c r="C38" s="35">
        <f>$E3*HRSW!$B8</f>
        <v>10800</v>
      </c>
      <c r="D38" s="35">
        <f>$E3*HRSW!$B9</f>
        <v>1200</v>
      </c>
      <c r="E38" s="35">
        <f>$E3*HRSW!$B10</f>
        <v>0</v>
      </c>
      <c r="F38" s="35">
        <f>$E3*HRSW!$B11</f>
        <v>28624</v>
      </c>
      <c r="G38" s="35">
        <f>$E3*HRSW!$B12</f>
        <v>8640</v>
      </c>
      <c r="H38" s="35">
        <f>$E3*HRSW!$B13</f>
        <v>11544</v>
      </c>
      <c r="I38" s="35">
        <f>$E3*HRSW!$B14</f>
        <v>8712</v>
      </c>
      <c r="J38" s="35">
        <f>$E3*HRSW!$B15</f>
        <v>0</v>
      </c>
      <c r="K38" s="35">
        <f>$E3*HRSW!$B16</f>
        <v>1200</v>
      </c>
      <c r="L38" s="36">
        <f>$E3*HRSW!$B17</f>
        <v>3160</v>
      </c>
    </row>
    <row r="39" spans="1:12" ht="12.75">
      <c r="A39" s="44" t="s">
        <v>54</v>
      </c>
      <c r="B39" s="25">
        <f>$E4*Durum!$B7</f>
        <v>0</v>
      </c>
      <c r="C39" s="25">
        <f>$E4*Durum!$B8</f>
        <v>0</v>
      </c>
      <c r="D39" s="25">
        <f>$E4*Durum!$B9</f>
        <v>0</v>
      </c>
      <c r="E39" s="25">
        <f>$E4*Durum!$B10</f>
        <v>0</v>
      </c>
      <c r="F39" s="25">
        <f>$E4*Durum!$B11</f>
        <v>0</v>
      </c>
      <c r="G39" s="25">
        <f>$E4*Durum!$B12</f>
        <v>0</v>
      </c>
      <c r="H39" s="25">
        <f>$E4*Durum!$B13</f>
        <v>0</v>
      </c>
      <c r="I39" s="25">
        <f>$E4*Durum!$B14</f>
        <v>0</v>
      </c>
      <c r="J39" s="25">
        <f>$E4*Durum!$B15</f>
        <v>0</v>
      </c>
      <c r="K39" s="25">
        <f>$E4*Durum!$B16</f>
        <v>0</v>
      </c>
      <c r="L39" s="37">
        <f>$E4*Durum!$B17</f>
        <v>0</v>
      </c>
    </row>
    <row r="40" spans="1:12" ht="12.75">
      <c r="A40" s="44" t="s">
        <v>55</v>
      </c>
      <c r="B40" s="25">
        <f>$E5*Barley!$B7</f>
        <v>5100</v>
      </c>
      <c r="C40" s="25">
        <f>$E5*Barley!$B8</f>
        <v>4680</v>
      </c>
      <c r="D40" s="25">
        <f>$E5*Barley!$B9</f>
        <v>500</v>
      </c>
      <c r="E40" s="25">
        <f>$E5*Barley!$B10</f>
        <v>0</v>
      </c>
      <c r="F40" s="25">
        <f>$E5*Barley!$B11</f>
        <v>15704</v>
      </c>
      <c r="G40" s="25">
        <f>$E5*Barley!$B12</f>
        <v>1639.9999999999998</v>
      </c>
      <c r="H40" s="25">
        <f>$E5*Barley!$B13</f>
        <v>6208</v>
      </c>
      <c r="I40" s="25">
        <f>$E5*Barley!$B14</f>
        <v>4556</v>
      </c>
      <c r="J40" s="25">
        <f>$E5*Barley!$B15</f>
        <v>0</v>
      </c>
      <c r="K40" s="25">
        <f>$E5*Barley!$B16</f>
        <v>600</v>
      </c>
      <c r="L40" s="37">
        <f>$E5*Barley!$B17</f>
        <v>1460</v>
      </c>
    </row>
    <row r="41" spans="1:12" ht="12.75">
      <c r="A41" s="44" t="s">
        <v>26</v>
      </c>
      <c r="B41" s="25">
        <f>$E6*Corn!$B7</f>
        <v>0</v>
      </c>
      <c r="C41" s="25">
        <f>$E6*Corn!$B8</f>
        <v>0</v>
      </c>
      <c r="D41" s="25">
        <f>$E6*Corn!$B9</f>
        <v>0</v>
      </c>
      <c r="E41" s="25">
        <f>$E6*Corn!$B10</f>
        <v>0</v>
      </c>
      <c r="F41" s="25">
        <f>$E6*Corn!$B11</f>
        <v>0</v>
      </c>
      <c r="G41" s="25">
        <f>$E6*Corn!$B12</f>
        <v>0</v>
      </c>
      <c r="H41" s="25">
        <f>$E6*Corn!$B13</f>
        <v>0</v>
      </c>
      <c r="I41" s="25">
        <f>$E6*Corn!$B14</f>
        <v>0</v>
      </c>
      <c r="J41" s="25">
        <f>$E6*Corn!$B15</f>
        <v>0</v>
      </c>
      <c r="K41" s="25">
        <f>$E6*Corn!$B16</f>
        <v>0</v>
      </c>
      <c r="L41" s="37">
        <f>$E6*Corn!$B17</f>
        <v>0</v>
      </c>
    </row>
    <row r="42" spans="1:12" ht="12.75">
      <c r="A42" s="44" t="s">
        <v>25</v>
      </c>
      <c r="B42" s="25">
        <f>$E7*Soyb!$B7</f>
        <v>0</v>
      </c>
      <c r="C42" s="25">
        <f>$E7*Soyb!$B8</f>
        <v>0</v>
      </c>
      <c r="D42" s="25">
        <f>$E7*Soyb!$B9</f>
        <v>0</v>
      </c>
      <c r="E42" s="25">
        <f>$E7*Soyb!$B10</f>
        <v>0</v>
      </c>
      <c r="F42" s="25">
        <f>$E7*Soyb!$B11</f>
        <v>0</v>
      </c>
      <c r="G42" s="25">
        <f>$E7*Soyb!$B12</f>
        <v>0</v>
      </c>
      <c r="H42" s="25">
        <f>$E7*Soyb!$B13</f>
        <v>0</v>
      </c>
      <c r="I42" s="25">
        <f>$E7*Soyb!$B14</f>
        <v>0</v>
      </c>
      <c r="J42" s="25">
        <f>$E7*Soyb!$B15</f>
        <v>0</v>
      </c>
      <c r="K42" s="25">
        <f>$E7*Soyb!$B16</f>
        <v>0</v>
      </c>
      <c r="L42" s="37">
        <f>$E7*Soyb!$B17</f>
        <v>0</v>
      </c>
    </row>
    <row r="43" spans="1:12" ht="12.75">
      <c r="A43" s="44" t="s">
        <v>89</v>
      </c>
      <c r="B43" s="25">
        <f>$E8*Drybean!$B7</f>
        <v>0</v>
      </c>
      <c r="C43" s="25">
        <f>$E8*Drybean!$B8</f>
        <v>0</v>
      </c>
      <c r="D43" s="25">
        <f>$E8*Drybean!$B9</f>
        <v>0</v>
      </c>
      <c r="E43" s="25">
        <f>$E8*Drybean!$B10</f>
        <v>0</v>
      </c>
      <c r="F43" s="25">
        <f>$E8*Drybean!$B11</f>
        <v>0</v>
      </c>
      <c r="G43" s="25">
        <f>$E8*Drybean!$B12</f>
        <v>0</v>
      </c>
      <c r="H43" s="25">
        <f>$E8*Drybean!$B13</f>
        <v>0</v>
      </c>
      <c r="I43" s="25">
        <f>$E8*Drybean!$B14</f>
        <v>0</v>
      </c>
      <c r="J43" s="25">
        <f>$E8*Drybean!$B15</f>
        <v>0</v>
      </c>
      <c r="K43" s="25">
        <f>$E8*Drybean!$B16</f>
        <v>0</v>
      </c>
      <c r="L43" s="37">
        <f>$E8*Drybean!$B17</f>
        <v>0</v>
      </c>
    </row>
    <row r="44" spans="1:12" ht="12.75">
      <c r="A44" s="44" t="s">
        <v>56</v>
      </c>
      <c r="B44" s="25">
        <f>$E9*Oil_SF!$B7</f>
        <v>6048</v>
      </c>
      <c r="C44" s="25">
        <f>$E9*Oil_SF!$B8</f>
        <v>8000</v>
      </c>
      <c r="D44" s="25">
        <f>$E9*Oil_SF!$B9</f>
        <v>0</v>
      </c>
      <c r="E44" s="25">
        <f>$E9*Oil_SF!$B10</f>
        <v>4800</v>
      </c>
      <c r="F44" s="25">
        <f>$E9*Oil_SF!$B11</f>
        <v>11992</v>
      </c>
      <c r="G44" s="25">
        <f>$E9*Oil_SF!$B12</f>
        <v>3600</v>
      </c>
      <c r="H44" s="25">
        <f>$E9*Oil_SF!$B13</f>
        <v>6216</v>
      </c>
      <c r="I44" s="25">
        <f>$E9*Oil_SF!$B14</f>
        <v>4464</v>
      </c>
      <c r="J44" s="25">
        <f>$E9*Oil_SF!$B15</f>
        <v>1128</v>
      </c>
      <c r="K44" s="25">
        <f>$E9*Oil_SF!$B16</f>
        <v>2900</v>
      </c>
      <c r="L44" s="37">
        <f>$E9*Oil_SF!$B17</f>
        <v>1844.0000000000002</v>
      </c>
    </row>
    <row r="45" spans="1:12" ht="12.75">
      <c r="A45" s="44" t="s">
        <v>57</v>
      </c>
      <c r="B45" s="25">
        <f>$E10*Conf_SF!$B7</f>
        <v>0</v>
      </c>
      <c r="C45" s="25">
        <f>$E10*Conf_SF!$B8</f>
        <v>0</v>
      </c>
      <c r="D45" s="25">
        <f>$E10*Conf_SF!$B9</f>
        <v>0</v>
      </c>
      <c r="E45" s="25">
        <f>$E10*Conf_SF!$B10</f>
        <v>0</v>
      </c>
      <c r="F45" s="25">
        <f>$E10*Conf_SF!$B11</f>
        <v>0</v>
      </c>
      <c r="G45" s="25">
        <f>$E10*Conf_SF!$B12</f>
        <v>0</v>
      </c>
      <c r="H45" s="25">
        <f>$E10*Conf_SF!$B13</f>
        <v>0</v>
      </c>
      <c r="I45" s="25">
        <f>$E10*Conf_SF!$B14</f>
        <v>0</v>
      </c>
      <c r="J45" s="25">
        <f>$E10*Conf_SF!$B15</f>
        <v>0</v>
      </c>
      <c r="K45" s="25">
        <f>$E10*Conf_SF!$B16</f>
        <v>0</v>
      </c>
      <c r="L45" s="37">
        <f>$E10*Conf_SF!$B17</f>
        <v>0</v>
      </c>
    </row>
    <row r="46" spans="1:12" ht="12.75">
      <c r="A46" s="44" t="s">
        <v>58</v>
      </c>
      <c r="B46" s="25">
        <f>$E11*Canola!$B7</f>
        <v>7300</v>
      </c>
      <c r="C46" s="25">
        <f>$E11*Canola!$B8</f>
        <v>7400</v>
      </c>
      <c r="D46" s="25">
        <f>$E11*Canola!$B9</f>
        <v>0</v>
      </c>
      <c r="E46" s="25">
        <f>$E11*Canola!$B10</f>
        <v>2400</v>
      </c>
      <c r="F46" s="25">
        <f>$E11*Canola!$B11</f>
        <v>20272</v>
      </c>
      <c r="G46" s="25">
        <f>$E11*Canola!$B12</f>
        <v>4880</v>
      </c>
      <c r="H46" s="25">
        <f>$E11*Canola!$B13</f>
        <v>5468</v>
      </c>
      <c r="I46" s="25">
        <f>$E11*Canola!$B14</f>
        <v>4180</v>
      </c>
      <c r="J46" s="25">
        <f>$E11*Canola!$B15</f>
        <v>0</v>
      </c>
      <c r="K46" s="25">
        <f>$E11*Canola!$B16</f>
        <v>600</v>
      </c>
      <c r="L46" s="37">
        <f>$E11*Canola!$B17</f>
        <v>1968</v>
      </c>
    </row>
    <row r="47" spans="1:12" ht="12.75">
      <c r="A47" s="44" t="s">
        <v>59</v>
      </c>
      <c r="B47" s="25">
        <f>$E12*Flax!$B7</f>
        <v>0</v>
      </c>
      <c r="C47" s="25">
        <f>$E12*Flax!$B8</f>
        <v>0</v>
      </c>
      <c r="D47" s="25">
        <f>$E12*Flax!$B9</f>
        <v>0</v>
      </c>
      <c r="E47" s="25">
        <f>$E12*Flax!$B10</f>
        <v>0</v>
      </c>
      <c r="F47" s="25">
        <f>$E12*Flax!$B11</f>
        <v>0</v>
      </c>
      <c r="G47" s="25">
        <f>$E12*Flax!$B12</f>
        <v>0</v>
      </c>
      <c r="H47" s="25">
        <f>$E12*Flax!$B13</f>
        <v>0</v>
      </c>
      <c r="I47" s="25">
        <f>$E12*Flax!$B14</f>
        <v>0</v>
      </c>
      <c r="J47" s="25">
        <f>$E12*Flax!$B15</f>
        <v>0</v>
      </c>
      <c r="K47" s="25">
        <f>$E12*Flax!$B16</f>
        <v>0</v>
      </c>
      <c r="L47" s="37">
        <f>$E12*Flax!$B17</f>
        <v>0</v>
      </c>
    </row>
    <row r="48" spans="1:12" ht="12.75">
      <c r="A48" s="44" t="s">
        <v>62</v>
      </c>
      <c r="B48" s="25">
        <f>$E13*Peas!$B7</f>
        <v>6300</v>
      </c>
      <c r="C48" s="25">
        <f>$E13*Peas!$B8</f>
        <v>3700</v>
      </c>
      <c r="D48" s="25">
        <f>$E13*Peas!$B9</f>
        <v>0</v>
      </c>
      <c r="E48" s="25">
        <f>$E13*Peas!$B10</f>
        <v>0</v>
      </c>
      <c r="F48" s="25">
        <f>$E13*Peas!$B11</f>
        <v>1710.0000000000002</v>
      </c>
      <c r="G48" s="25">
        <f>$E13*Peas!$B12</f>
        <v>1720</v>
      </c>
      <c r="H48" s="25">
        <f>$E13*Peas!$B13</f>
        <v>3008</v>
      </c>
      <c r="I48" s="25">
        <f>$E13*Peas!$B14</f>
        <v>2338</v>
      </c>
      <c r="J48" s="25">
        <f>$E13*Peas!$B15</f>
        <v>0</v>
      </c>
      <c r="K48" s="25">
        <f>$E13*Peas!$B16</f>
        <v>1200</v>
      </c>
      <c r="L48" s="37">
        <f>$E13*Peas!$B17</f>
        <v>750</v>
      </c>
    </row>
    <row r="49" spans="1:12" ht="12.75">
      <c r="A49" s="44" t="s">
        <v>63</v>
      </c>
      <c r="B49" s="38">
        <f>$E14*Oats!$B7</f>
        <v>0</v>
      </c>
      <c r="C49" s="25">
        <f>$E14*Oats!$B8</f>
        <v>0</v>
      </c>
      <c r="D49" s="25">
        <f>$E14*Oats!$B9</f>
        <v>0</v>
      </c>
      <c r="E49" s="25">
        <f>$E14*Oats!$B10</f>
        <v>0</v>
      </c>
      <c r="F49" s="25">
        <f>$E14*Oats!$B11</f>
        <v>0</v>
      </c>
      <c r="G49" s="25">
        <f>$E14*Oats!$B12</f>
        <v>0</v>
      </c>
      <c r="H49" s="25">
        <f>$E14*Oats!$B13</f>
        <v>0</v>
      </c>
      <c r="I49" s="25">
        <f>$E14*Oats!$B14</f>
        <v>0</v>
      </c>
      <c r="J49" s="25">
        <f>$E14*Oats!$B15</f>
        <v>0</v>
      </c>
      <c r="K49" s="25">
        <f>$E14*Oats!$B16</f>
        <v>0</v>
      </c>
      <c r="L49" s="37">
        <f>$E14*Oats!$B17</f>
        <v>0</v>
      </c>
    </row>
    <row r="50" spans="1:12" ht="12.75">
      <c r="A50" s="44" t="s">
        <v>64</v>
      </c>
      <c r="B50" s="38">
        <f>$E15*Lentil!$B7</f>
        <v>0</v>
      </c>
      <c r="C50" s="38">
        <f>$E15*Lentil!$B8</f>
        <v>0</v>
      </c>
      <c r="D50" s="38">
        <f>$E15*Lentil!$B9</f>
        <v>0</v>
      </c>
      <c r="E50" s="38">
        <f>$E15*Lentil!$B10</f>
        <v>0</v>
      </c>
      <c r="F50" s="38">
        <f>$E15*Lentil!$B11</f>
        <v>0</v>
      </c>
      <c r="G50" s="38">
        <f>$E15*Lentil!$B12</f>
        <v>0</v>
      </c>
      <c r="H50" s="38">
        <f>$E15*Lentil!$B13</f>
        <v>0</v>
      </c>
      <c r="I50" s="38">
        <f>$E15*Lentil!$B14</f>
        <v>0</v>
      </c>
      <c r="J50" s="38">
        <f>$E15*Lentil!$B15</f>
        <v>0</v>
      </c>
      <c r="K50" s="38">
        <f>$E15*Lentil!$B16</f>
        <v>0</v>
      </c>
      <c r="L50" s="39">
        <f>$E15*Lentil!$B17</f>
        <v>0</v>
      </c>
    </row>
    <row r="51" spans="1:12" ht="12.75">
      <c r="A51" s="44" t="s">
        <v>60</v>
      </c>
      <c r="B51" s="38">
        <f>$E16*Mustard!$B7</f>
        <v>0</v>
      </c>
      <c r="C51" s="38">
        <f>$E16*Mustard!$B8</f>
        <v>0</v>
      </c>
      <c r="D51" s="38">
        <f>$E16*Mustard!$B9</f>
        <v>0</v>
      </c>
      <c r="E51" s="38">
        <f>$E16*Mustard!$B10</f>
        <v>0</v>
      </c>
      <c r="F51" s="38">
        <f>$E16*Mustard!$B11</f>
        <v>0</v>
      </c>
      <c r="G51" s="38">
        <f>$E16*Mustard!$B12</f>
        <v>0</v>
      </c>
      <c r="H51" s="38">
        <f>$E16*Mustard!$B13</f>
        <v>0</v>
      </c>
      <c r="I51" s="38">
        <f>$E16*Mustard!$B14</f>
        <v>0</v>
      </c>
      <c r="J51" s="38">
        <f>$E16*Mustard!$B15</f>
        <v>0</v>
      </c>
      <c r="K51" s="38">
        <f>$E16*Mustard!$B16</f>
        <v>0</v>
      </c>
      <c r="L51" s="39">
        <f>$E16*Mustard!$B17</f>
        <v>0</v>
      </c>
    </row>
    <row r="52" spans="1:12" ht="12.75">
      <c r="A52" s="44" t="s">
        <v>61</v>
      </c>
      <c r="B52" s="38">
        <f>$E17*Buckwht!$B7</f>
        <v>0</v>
      </c>
      <c r="C52" s="38">
        <f>$E17*Buckwht!$B8</f>
        <v>0</v>
      </c>
      <c r="D52" s="38">
        <f>$E17*Buckwht!$B9</f>
        <v>0</v>
      </c>
      <c r="E52" s="38">
        <f>$E17*Buckwht!$B10</f>
        <v>0</v>
      </c>
      <c r="F52" s="38">
        <f>$E17*Buckwht!$B11</f>
        <v>0</v>
      </c>
      <c r="G52" s="38">
        <f>$E17*Buckwht!$B12</f>
        <v>0</v>
      </c>
      <c r="H52" s="38">
        <f>$E17*Buckwht!$B13</f>
        <v>0</v>
      </c>
      <c r="I52" s="38">
        <f>$E17*Buckwht!$B14</f>
        <v>0</v>
      </c>
      <c r="J52" s="38">
        <f>$E17*Buckwht!$B15</f>
        <v>0</v>
      </c>
      <c r="K52" s="38">
        <f>$E17*Buckwht!$B16</f>
        <v>0</v>
      </c>
      <c r="L52" s="39">
        <f>$E17*Buckwht!$B17</f>
        <v>0</v>
      </c>
    </row>
    <row r="53" spans="1:12" ht="12.75">
      <c r="A53" s="44" t="s">
        <v>65</v>
      </c>
      <c r="B53" s="38">
        <f>$E18*Millet!$B7</f>
        <v>0</v>
      </c>
      <c r="C53" s="38">
        <f>$E18*Millet!$B8</f>
        <v>0</v>
      </c>
      <c r="D53" s="38">
        <f>$E18*Millet!$B9</f>
        <v>0</v>
      </c>
      <c r="E53" s="38">
        <f>$E18*Millet!$B10</f>
        <v>0</v>
      </c>
      <c r="F53" s="38">
        <f>$E18*Millet!$B11</f>
        <v>0</v>
      </c>
      <c r="G53" s="38">
        <f>$E18*Millet!$B12</f>
        <v>0</v>
      </c>
      <c r="H53" s="38">
        <f>$E18*Millet!$B13</f>
        <v>0</v>
      </c>
      <c r="I53" s="38">
        <f>$E18*Millet!$B14</f>
        <v>0</v>
      </c>
      <c r="J53" s="38">
        <f>$E18*Millet!$B15</f>
        <v>0</v>
      </c>
      <c r="K53" s="38">
        <f>$E18*Millet!$B16</f>
        <v>0</v>
      </c>
      <c r="L53" s="39">
        <f>$E18*Millet!$B17</f>
        <v>0</v>
      </c>
    </row>
    <row r="54" spans="1:12" ht="12.75">
      <c r="A54" s="44" t="s">
        <v>66</v>
      </c>
      <c r="B54" s="38">
        <f>$E19*'Wint.Wht'!$B7</f>
        <v>0</v>
      </c>
      <c r="C54" s="38">
        <f>$E19*'Wint.Wht'!$B8</f>
        <v>0</v>
      </c>
      <c r="D54" s="38">
        <f>$E19*'Wint.Wht'!$B9</f>
        <v>0</v>
      </c>
      <c r="E54" s="38">
        <f>$E19*'Wint.Wht'!$B10</f>
        <v>0</v>
      </c>
      <c r="F54" s="38">
        <f>$E19*'Wint.Wht'!$B11</f>
        <v>0</v>
      </c>
      <c r="G54" s="38">
        <f>$E19*'Wint.Wht'!$B12</f>
        <v>0</v>
      </c>
      <c r="H54" s="38">
        <f>$E19*'Wint.Wht'!$B13</f>
        <v>0</v>
      </c>
      <c r="I54" s="38">
        <f>$E19*'Wint.Wht'!$B14</f>
        <v>0</v>
      </c>
      <c r="J54" s="38">
        <f>$E19*'Wint.Wht'!$B15</f>
        <v>0</v>
      </c>
      <c r="K54" s="38">
        <f>$E19*'Wint.Wht'!$B16</f>
        <v>0</v>
      </c>
      <c r="L54" s="39">
        <f>$E19*'Wint.Wht'!$B17</f>
        <v>0</v>
      </c>
    </row>
    <row r="55" spans="1:12" ht="12.75">
      <c r="A55" s="45" t="s">
        <v>67</v>
      </c>
      <c r="B55" s="38">
        <f>$E20*Rye!$B7</f>
        <v>0</v>
      </c>
      <c r="C55" s="38">
        <f>$E20*Rye!$B8</f>
        <v>0</v>
      </c>
      <c r="D55" s="38">
        <f>$E20*Rye!$B9</f>
        <v>0</v>
      </c>
      <c r="E55" s="38">
        <f>$E20*Rye!$B10</f>
        <v>0</v>
      </c>
      <c r="F55" s="38">
        <f>$E20*Rye!$B11</f>
        <v>0</v>
      </c>
      <c r="G55" s="38">
        <f>$E20*Rye!$B12</f>
        <v>0</v>
      </c>
      <c r="H55" s="38">
        <f>$E20*Rye!$B13</f>
        <v>0</v>
      </c>
      <c r="I55" s="38">
        <f>$E20*Rye!$B14</f>
        <v>0</v>
      </c>
      <c r="J55" s="38">
        <f>$E20*Rye!$B15</f>
        <v>0</v>
      </c>
      <c r="K55" s="38">
        <f>$E20*Rye!$B16</f>
        <v>0</v>
      </c>
      <c r="L55" s="39">
        <f>$E20*Rye!$B17</f>
        <v>0</v>
      </c>
    </row>
    <row r="56" spans="1:12" ht="12.75">
      <c r="A56" s="40" t="s">
        <v>85</v>
      </c>
      <c r="B56" s="26">
        <f>SUM(B38:B55)</f>
        <v>38252</v>
      </c>
      <c r="C56" s="26">
        <f aca="true" t="shared" si="4" ref="C56:L56">SUM(C38:C55)</f>
        <v>34580</v>
      </c>
      <c r="D56" s="26">
        <f t="shared" si="4"/>
        <v>1700</v>
      </c>
      <c r="E56" s="26">
        <f t="shared" si="4"/>
        <v>7200</v>
      </c>
      <c r="F56" s="26">
        <f t="shared" si="4"/>
        <v>78302</v>
      </c>
      <c r="G56" s="26">
        <f t="shared" si="4"/>
        <v>20480</v>
      </c>
      <c r="H56" s="26">
        <f t="shared" si="4"/>
        <v>32444</v>
      </c>
      <c r="I56" s="26">
        <f t="shared" si="4"/>
        <v>24250</v>
      </c>
      <c r="J56" s="26">
        <f t="shared" si="4"/>
        <v>1128</v>
      </c>
      <c r="K56" s="26">
        <f t="shared" si="4"/>
        <v>6500</v>
      </c>
      <c r="L56" s="41">
        <f t="shared" si="4"/>
        <v>9182</v>
      </c>
    </row>
    <row r="57" spans="1:12" ht="12.75">
      <c r="A57" s="40" t="s">
        <v>106</v>
      </c>
      <c r="B57" s="26"/>
      <c r="C57" s="41"/>
      <c r="D57" s="42">
        <f>SUM(B56:L56)</f>
        <v>254018</v>
      </c>
      <c r="E57" s="27"/>
      <c r="F57" s="27"/>
      <c r="G57" s="27"/>
      <c r="H57" s="27"/>
      <c r="I57" s="27"/>
      <c r="J57" s="27"/>
      <c r="K57" s="27"/>
      <c r="L57" s="27"/>
    </row>
  </sheetData>
  <sheetProtection sheet="1" objects="1" scenarios="1"/>
  <mergeCells count="3">
    <mergeCell ref="C23:E23"/>
    <mergeCell ref="C33:F33"/>
    <mergeCell ref="C34:F34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51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40</v>
      </c>
      <c r="C2" s="67"/>
      <c r="D2" s="67"/>
      <c r="E2" s="67"/>
      <c r="F2" s="67"/>
      <c r="G2" s="67"/>
    </row>
    <row r="3" spans="1:7" ht="12.75">
      <c r="A3" t="s">
        <v>30</v>
      </c>
      <c r="B3" s="10">
        <v>2.64</v>
      </c>
      <c r="C3" s="67"/>
      <c r="D3" s="67"/>
      <c r="E3" s="67"/>
      <c r="F3" s="67"/>
      <c r="G3" s="67"/>
    </row>
    <row r="4" spans="1:7" ht="12.75">
      <c r="A4" t="s">
        <v>28</v>
      </c>
      <c r="B4">
        <f>B2*B3</f>
        <v>105.60000000000001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5.4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0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48.93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5.4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16.47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11.35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3.34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92.38999999999999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3.9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14.21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8.54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36.5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63.15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155.54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-49.93999999999998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2.3097499999999997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1.5787499999999999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3.8884999999999996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32</v>
      </c>
      <c r="C2" s="67"/>
      <c r="D2" s="67"/>
      <c r="E2" s="67"/>
      <c r="F2" s="67"/>
      <c r="G2" s="67"/>
    </row>
    <row r="3" spans="1:7" ht="12.75">
      <c r="A3" t="s">
        <v>91</v>
      </c>
      <c r="B3" s="12">
        <v>6.05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193.6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16.88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13.5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1.5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35.78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10.8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14.43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10.89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3.95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109.22999999999999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3.65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13.25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7.93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36.5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61.33</v>
      </c>
      <c r="C25" s="67"/>
      <c r="D25" s="67"/>
      <c r="E25" s="67"/>
      <c r="F25" s="67"/>
      <c r="G25" s="67"/>
    </row>
    <row r="26" spans="2:7" ht="12.75" customHeight="1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170.56</v>
      </c>
      <c r="C27" s="67"/>
      <c r="D27" s="67"/>
      <c r="E27" s="67"/>
      <c r="F27" s="67"/>
      <c r="G27" s="67"/>
    </row>
    <row r="28" spans="2:7" ht="12.75" customHeight="1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23.039999999999992</v>
      </c>
      <c r="C29" s="67"/>
      <c r="D29" s="67"/>
      <c r="E29" s="67"/>
      <c r="F29" s="67"/>
      <c r="G29" s="67"/>
    </row>
    <row r="30" spans="2:7" ht="12.75" customHeight="1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3.4134374999999997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1.9165625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5.33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31</v>
      </c>
      <c r="C2" s="67"/>
      <c r="D2" s="67"/>
      <c r="E2" s="67"/>
      <c r="F2" s="67"/>
      <c r="G2" s="67"/>
    </row>
    <row r="3" spans="1:7" ht="12.75">
      <c r="A3" t="s">
        <v>91</v>
      </c>
      <c r="B3" s="10">
        <v>7</v>
      </c>
      <c r="C3" s="67"/>
      <c r="D3" s="67"/>
      <c r="E3" s="67"/>
      <c r="F3" s="67"/>
      <c r="G3" s="67"/>
    </row>
    <row r="4" spans="1:7" ht="12.75">
      <c r="A4" t="s">
        <v>28</v>
      </c>
      <c r="B4">
        <f>B2*B3</f>
        <v>217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39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13.5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1.5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34.14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10.7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14.39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10.88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4.71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130.32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3.64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13.22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7.92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36.5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61.28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191.6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25.400000000000006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4.203870967741936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1.9767741935483871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6.180645161290323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55</v>
      </c>
      <c r="C2" s="67"/>
      <c r="D2" s="67"/>
      <c r="E2" s="67"/>
      <c r="F2" s="67"/>
      <c r="G2" s="67"/>
    </row>
    <row r="3" spans="1:7" ht="12.75">
      <c r="A3" t="s">
        <v>91</v>
      </c>
      <c r="B3" s="10">
        <v>4.81</v>
      </c>
      <c r="C3" s="67" t="s">
        <v>139</v>
      </c>
      <c r="D3" s="67"/>
      <c r="E3" s="67"/>
      <c r="F3" s="67"/>
      <c r="G3" s="67"/>
    </row>
    <row r="4" spans="1:7" ht="12.75">
      <c r="A4" t="s">
        <v>28</v>
      </c>
      <c r="B4">
        <f>B2*B3</f>
        <v>264.54999999999995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12.75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11.7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1.25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39.26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4.1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15.52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11.39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3.65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101.11999999999999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4.04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14.35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8.6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36.5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63.49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164.60999999999999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99.93999999999997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1.8385454545454543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1.1543636363636365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2.9929090909090905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80</v>
      </c>
      <c r="C2" s="67"/>
      <c r="D2" s="67"/>
      <c r="E2" s="67"/>
      <c r="F2" s="67"/>
      <c r="G2" s="67"/>
    </row>
    <row r="3" spans="1:7" ht="12.75">
      <c r="A3" t="s">
        <v>91</v>
      </c>
      <c r="B3" s="10">
        <v>3.2</v>
      </c>
      <c r="C3" s="67"/>
      <c r="D3" s="67"/>
      <c r="E3" s="67"/>
      <c r="F3" s="67"/>
      <c r="G3" s="67"/>
    </row>
    <row r="4" spans="1:7" ht="12.75">
      <c r="A4" t="s">
        <v>28</v>
      </c>
      <c r="B4">
        <f>B2*B3</f>
        <v>256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39.06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8.5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4.5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50.09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17.6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21.37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14.51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11.28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6.32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174.73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5.33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20.99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12.33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36.5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75.15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249.88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6.1200000000000045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2.184125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0.9393750000000001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3.1235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25</v>
      </c>
      <c r="C2" s="67"/>
      <c r="D2" s="67"/>
      <c r="E2" s="67"/>
      <c r="F2" s="67"/>
      <c r="G2" s="67"/>
    </row>
    <row r="3" spans="1:7" ht="12.75">
      <c r="A3" t="s">
        <v>91</v>
      </c>
      <c r="B3" s="10">
        <v>8.33</v>
      </c>
      <c r="C3" s="67"/>
      <c r="D3" s="67"/>
      <c r="E3" s="67"/>
      <c r="F3" s="67"/>
      <c r="G3" s="67"/>
    </row>
    <row r="4" spans="1:7" ht="12.75">
      <c r="A4" t="s">
        <v>28</v>
      </c>
      <c r="B4">
        <f>B2*B3</f>
        <v>208.25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35.5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8.5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5.59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10.2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13.38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10.58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5.5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3.35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92.6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3.46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13.07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7.51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36.5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60.54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153.14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55.110000000000014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3.7039999999999997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2.4215999999999998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6.1255999999999995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1400</v>
      </c>
      <c r="C2" s="67"/>
      <c r="D2" s="67"/>
      <c r="E2" s="67"/>
      <c r="F2" s="67"/>
      <c r="G2" s="67"/>
    </row>
    <row r="3" spans="1:7" ht="12.75">
      <c r="A3" t="s">
        <v>30</v>
      </c>
      <c r="B3" s="10">
        <v>0.243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340.2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33.5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24.8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21.86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18.8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17.63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12.71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4.91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135.70999999999998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4.38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16.67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10.6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36.5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68.15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203.85999999999999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136.34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39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0.09693571428571428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0.04867857142857143</v>
      </c>
      <c r="C33" s="67"/>
      <c r="D33" s="67"/>
      <c r="E33" s="67"/>
      <c r="F33" s="67"/>
      <c r="G33" s="67"/>
    </row>
    <row r="34" spans="1:7" ht="12.75">
      <c r="A34" t="s">
        <v>27</v>
      </c>
      <c r="B34" s="13">
        <f>B27/B2</f>
        <v>0.1456142857142857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1410</v>
      </c>
      <c r="C2" s="67"/>
      <c r="D2" s="67"/>
      <c r="E2" s="67"/>
      <c r="F2" s="67"/>
      <c r="G2" s="67"/>
    </row>
    <row r="3" spans="1:7" ht="12.75">
      <c r="A3" t="s">
        <v>91</v>
      </c>
      <c r="B3" s="10">
        <v>0.196</v>
      </c>
      <c r="C3" s="67"/>
      <c r="D3" s="67"/>
      <c r="E3" s="67"/>
      <c r="F3" s="67"/>
      <c r="G3" s="67"/>
    </row>
    <row r="4" spans="1:7" ht="12.75">
      <c r="A4" t="s">
        <v>28</v>
      </c>
      <c r="B4">
        <f>B2*B3</f>
        <v>276.36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15.12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20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12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29.98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9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15.54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11.16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2.82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7.25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4.61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127.47999999999998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4.14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15.22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9.24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36.5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65.1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192.57999999999998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83.78000000000003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39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0.09041134751773047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0.046170212765957445</v>
      </c>
      <c r="C33" s="67"/>
      <c r="D33" s="67"/>
      <c r="E33" s="67"/>
      <c r="F33" s="67"/>
      <c r="G33" s="67"/>
    </row>
    <row r="34" spans="1:7" ht="12.75">
      <c r="A34" t="s">
        <v>27</v>
      </c>
      <c r="B34" s="13">
        <f>B27/B2</f>
        <v>0.13658156028368793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2006-12-22T20:20:36Z</cp:lastPrinted>
  <dcterms:created xsi:type="dcterms:W3CDTF">2005-01-10T15:34:54Z</dcterms:created>
  <dcterms:modified xsi:type="dcterms:W3CDTF">2007-12-18T17:57:01Z</dcterms:modified>
  <cp:category/>
  <cp:version/>
  <cp:contentType/>
  <cp:contentStatus/>
</cp:coreProperties>
</file>