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Sheet1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<sst xmlns="http://schemas.openxmlformats.org/spreadsheetml/2006/main" count="648" uniqueCount="159">
  <si>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</si>
  <si>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</si>
  <si>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</si>
  <si>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</si>
  <si>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</si>
  <si>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</si>
  <si>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</si>
  <si>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</si>
  <si>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</si>
  <si>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</si>
  <si>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</si>
  <si>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</si>
  <si>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</si>
  <si>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</si>
  <si>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</si>
  <si>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</si>
  <si>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</si>
  <si>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</si>
  <si>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</si>
  <si>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</si>
  <si>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</si>
  <si>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</si>
  <si>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</si>
  <si>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</si>
  <si>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</si>
  <si>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</si>
  <si>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</si>
  <si>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</si>
  <si>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</si>
  <si>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</si>
  <si>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</si>
  <si>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</si>
  <si>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</si>
  <si>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</si>
  <si>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</si>
  <si>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</si>
  <si>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</si>
  <si>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</si>
  <si>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</si>
  <si>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</si>
  <si>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</si>
  <si>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</si>
  <si>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</si>
  <si>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</si>
  <si>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</si>
  <si>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</si>
  <si>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</si>
  <si>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</si>
  <si>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</si>
  <si>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</si>
  <si>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</si>
  <si>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</si>
  <si>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</si>
  <si>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</si>
  <si>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</si>
  <si>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</si>
  <si>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</si>
  <si>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</si>
  <si>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</si>
  <si>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</si>
  <si>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</si>
  <si>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</si>
  <si>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</si>
  <si>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</si>
  <si>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</si>
  <si>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</si>
  <si>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</si>
  <si>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</si>
  <si>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</si>
  <si>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</si>
  <si>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</si>
  <si>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</si>
  <si>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</si>
  <si>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</si>
  <si>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</si>
  <si>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</si>
  <si>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</si>
  <si>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</si>
  <si>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</si>
  <si>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</si>
  <si>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</si>
  <si>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</si>
  <si>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</si>
  <si>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</si>
  <si>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</si>
  <si>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</si>
  <si>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</si>
  <si>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</si>
  <si>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</si>
  <si>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</si>
  <si>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</si>
  <si>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</si>
  <si>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</si>
  <si>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</si>
  <si>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</si>
  <si>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</si>
  <si>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</si>
  <si>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</si>
  <si>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</si>
  <si>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</si>
  <si>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</si>
  <si>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</si>
  <si>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</si>
  <si>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</si>
  <si>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</si>
  <si>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</si>
  <si>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</si>
  <si>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</si>
  <si>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</si>
  <si>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</si>
  <si>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</si>
  <si>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</si>
  <si>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</si>
  <si>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</si>
  <si>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</si>
  <si>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</si>
  <si>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</si>
  <si>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</si>
  <si>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</si>
  <si>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</si>
  <si>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</si>
  <si>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</si>
  <si>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</si>
  <si>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</si>
  <si>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</si>
  <si>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</si>
  <si>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</si>
  <si>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</si>
  <si>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</si>
  <si>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</si>
  <si>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</si>
  <si>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</si>
  <si>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</si>
  <si>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</si>
  <si>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</si>
  <si>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</si>
  <si>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</si>
  <si>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</si>
  <si>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</si>
  <si>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</si>
  <si>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</si>
  <si>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</si>
  <si>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</si>
  <si>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</si>
  <si>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</si>
  <si>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</si>
  <si>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</si>
  <si>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</si>
  <si>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</si>
  <si>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Food quality price</t>
  </si>
  <si>
    <t>Insecticide seed treatment for flea beetles</t>
  </si>
  <si>
    <t>Name:</t>
  </si>
  <si>
    <t>Wheat midge &amp; cereal grain aphid insect. would be $6</t>
  </si>
  <si>
    <t>Includes seed treatment for wireworn &amp; flea beetle</t>
  </si>
  <si>
    <t>North Dakota 2012 Projected Crop Budgets - North East</t>
  </si>
  <si>
    <t>Malt price, feed quality occurs 50%, price est. is $4.03</t>
  </si>
  <si>
    <t>Soil test, custom aerial application</t>
  </si>
  <si>
    <t>Soil test, two custom aerial applications</t>
  </si>
  <si>
    <t>Crop insurance is not available in this region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</si>
</sst>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1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1" t="s">
        <v>154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70" t="s">
        <v>103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104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105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106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107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108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109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110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70" t="s">
        <v>111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112</v>
      </c>
      <c r="B14" s="39"/>
      <c r="C14" s="39"/>
      <c r="D14" s="39"/>
      <c r="E14" s="39"/>
      <c r="F14" s="39"/>
      <c r="G14" s="39"/>
      <c r="H14" s="39"/>
    </row>
    <row r="15" spans="1:8" ht="12.75">
      <c r="A15" s="17" t="s">
        <v>113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114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115</v>
      </c>
      <c r="B17" s="39"/>
      <c r="C17" s="39"/>
      <c r="D17" s="39"/>
      <c r="E17" s="39"/>
      <c r="F17" s="39"/>
      <c r="G17" s="39"/>
      <c r="H17" s="39"/>
    </row>
    <row r="18" spans="1:8" ht="12.75">
      <c r="A18" s="47" t="s">
        <v>139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116</v>
      </c>
      <c r="B19" s="39"/>
      <c r="C19" s="39"/>
      <c r="E19" s="39"/>
      <c r="F19" s="39"/>
      <c r="G19" s="39"/>
      <c r="H19" s="39"/>
    </row>
    <row r="20" spans="1:8" ht="12.75">
      <c r="A20" s="17" t="s">
        <v>117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118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119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70" t="s">
        <v>120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121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122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123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124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125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6" t="s">
        <v>133</v>
      </c>
      <c r="B32" s="37" t="s">
        <v>134</v>
      </c>
      <c r="C32" s="37"/>
      <c r="D32" s="41"/>
      <c r="E32" s="37" t="s">
        <v>135</v>
      </c>
      <c r="F32" s="37"/>
      <c r="G32" s="37"/>
      <c r="H32" s="37"/>
    </row>
    <row r="33" spans="1:11" ht="12.75">
      <c r="A33" s="37" t="s">
        <v>136</v>
      </c>
      <c r="B33" s="73" t="s">
        <v>137</v>
      </c>
      <c r="C33" s="74"/>
      <c r="D33" s="74"/>
      <c r="E33" s="74"/>
      <c r="F33" s="74"/>
      <c r="G33" s="74"/>
      <c r="H33" s="37" t="s">
        <v>138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1160</v>
      </c>
      <c r="C2" s="83"/>
      <c r="D2" s="83"/>
      <c r="E2" s="83"/>
      <c r="F2" s="83"/>
      <c r="G2" s="83"/>
    </row>
    <row r="3" spans="1:7" ht="12.75">
      <c r="A3" t="s">
        <v>87</v>
      </c>
      <c r="B3" s="10">
        <v>0.349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404.84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43.7</v>
      </c>
      <c r="C7" s="86" t="s">
        <v>153</v>
      </c>
      <c r="D7" s="83"/>
      <c r="E7" s="83"/>
      <c r="F7" s="83"/>
      <c r="G7" s="83"/>
    </row>
    <row r="8" spans="1:7" ht="12.75">
      <c r="A8" s="1" t="s">
        <v>9</v>
      </c>
      <c r="B8" s="11">
        <v>26.7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14</v>
      </c>
      <c r="C10" s="83" t="s">
        <v>147</v>
      </c>
      <c r="D10" s="83"/>
      <c r="E10" s="83"/>
      <c r="F10" s="83"/>
      <c r="G10" s="83"/>
    </row>
    <row r="11" spans="1:7" ht="12.75">
      <c r="A11" s="1" t="s">
        <v>12</v>
      </c>
      <c r="B11" s="11">
        <v>38.08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25.7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20.77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15.19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2.32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15.5</v>
      </c>
      <c r="C16" s="83" t="s">
        <v>157</v>
      </c>
      <c r="D16" s="83"/>
      <c r="E16" s="83"/>
      <c r="F16" s="83"/>
      <c r="G16" s="83"/>
    </row>
    <row r="17" spans="1:7" ht="12.75">
      <c r="A17" s="1" t="s">
        <v>17</v>
      </c>
      <c r="B17" s="12">
        <v>4.65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206.61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6.91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19.36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85.67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292.28000000000003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112.55999999999995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0.17811206896551726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0.07385344827586207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0.25196551724137933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1650</v>
      </c>
      <c r="C2" s="83"/>
      <c r="D2" s="83"/>
      <c r="E2" s="83"/>
      <c r="F2" s="83"/>
      <c r="G2" s="83"/>
    </row>
    <row r="3" spans="1:7" ht="12.75">
      <c r="A3" t="s">
        <v>87</v>
      </c>
      <c r="B3" s="12">
        <v>0.21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346.5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45.5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148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99.25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16.1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17.23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15.28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4.9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217.76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17.81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10.44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82.16999999999999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299.92999999999995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46.57000000000005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0.13197575757575758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0.04979999999999999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0.18177575757575754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22</v>
      </c>
      <c r="C2" s="83"/>
      <c r="D2" s="83"/>
      <c r="E2" s="83"/>
      <c r="F2" s="83"/>
      <c r="G2" s="83"/>
    </row>
    <row r="3" spans="1:7" ht="12.75">
      <c r="A3" t="s">
        <v>87</v>
      </c>
      <c r="B3" s="10">
        <v>13.18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289.96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14.4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18.5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43.93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19.53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16.85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2.92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129.73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6.72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18.92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11.71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84.85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214.57999999999998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75.38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5.8968181818181815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3.8568181818181815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9.753636363636362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36</v>
      </c>
      <c r="C2" s="83"/>
      <c r="D2" s="83"/>
      <c r="E2" s="83"/>
      <c r="F2" s="83"/>
      <c r="G2" s="83"/>
    </row>
    <row r="3" spans="1:7" ht="12.75">
      <c r="A3" t="s">
        <v>87</v>
      </c>
      <c r="B3" s="12">
        <v>8.1</v>
      </c>
      <c r="C3" s="83" t="s">
        <v>149</v>
      </c>
      <c r="D3" s="83"/>
      <c r="E3" s="83"/>
      <c r="F3" s="83"/>
      <c r="G3" s="83"/>
    </row>
    <row r="4" spans="1:7" ht="12.75">
      <c r="A4" t="s">
        <v>28</v>
      </c>
      <c r="B4" s="2">
        <f>B2*B3</f>
        <v>291.59999999999997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40.5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1.5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17.1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17.74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9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3.34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148.68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6.87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20.4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11.77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86.53999999999999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235.22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56.37999999999997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4.13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2.4038888888888885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6.533888888888889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69</v>
      </c>
      <c r="C2" s="83"/>
      <c r="D2" s="83"/>
      <c r="E2" s="83"/>
      <c r="F2" s="83"/>
      <c r="G2" s="83"/>
    </row>
    <row r="3" spans="1:7" ht="12.75">
      <c r="A3" t="s">
        <v>87</v>
      </c>
      <c r="B3" s="12">
        <v>3.15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217.35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4.75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70.36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11.4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17.58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3.22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143.31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7.35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20.75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12.34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87.94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231.25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-13.900000000000006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2.0769565217391306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1.2744927536231885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3.351449275362319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3"/>
      <c r="D2" s="83"/>
      <c r="E2" s="83"/>
      <c r="F2" s="83"/>
      <c r="G2" s="83"/>
    </row>
    <row r="3" spans="1:7" ht="12.75">
      <c r="A3" t="s">
        <v>87</v>
      </c>
      <c r="B3" s="12">
        <v>0.35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332.5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19.2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12.5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150</v>
      </c>
      <c r="D10" s="83"/>
      <c r="E10" s="83"/>
      <c r="F10" s="83"/>
      <c r="G10" s="83"/>
    </row>
    <row r="11" spans="1:7" ht="12.75">
      <c r="A11" s="1" t="s">
        <v>12</v>
      </c>
      <c r="B11" s="11">
        <v>44.91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17.98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15.99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3.06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136.14000000000001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18.07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10.92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82.92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219.06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113.44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0.14330526315789474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0.0872842105263158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0.23058947368421054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0.286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271.7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32.5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11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27.12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 t="s">
        <v>158</v>
      </c>
      <c r="D12" s="83"/>
      <c r="E12" s="83"/>
      <c r="F12" s="83"/>
      <c r="G12" s="83"/>
    </row>
    <row r="13" spans="1:7" ht="12.75">
      <c r="A13" s="1" t="s">
        <v>13</v>
      </c>
      <c r="B13" s="11">
        <v>21.09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17.43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2.89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113.53000000000002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6.79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19.46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11.99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85.74000000000001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199.27000000000004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72.42999999999995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0.11950526315789475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0.09025263157894738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0.20975789473684214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1600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0.125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200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8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36.91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20.18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16.66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1.98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88.23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6.73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19.08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11.45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84.75999999999999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172.99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27.00999999999999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0.055143750000000005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0.052974999999999994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0.10811875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51</v>
      </c>
      <c r="C2" s="83"/>
      <c r="D2" s="83"/>
      <c r="E2" s="83"/>
      <c r="F2" s="83"/>
      <c r="G2" s="83"/>
    </row>
    <row r="3" spans="1:7" ht="12.75">
      <c r="A3" t="s">
        <v>88</v>
      </c>
      <c r="B3" s="10">
        <v>6.12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312.12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12.6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19.8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9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103.88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16.4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16.22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4.58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203.78000000000003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6.27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16.67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9.31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79.75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283.53000000000003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28.589999999999975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3.9956862745098043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1.5637254901960784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5.5594117647058825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8"/>
      <c r="B1" s="49" t="s">
        <v>65</v>
      </c>
      <c r="C1" s="49" t="s">
        <v>67</v>
      </c>
      <c r="D1" s="49" t="s">
        <v>126</v>
      </c>
      <c r="E1" s="68" t="s">
        <v>75</v>
      </c>
      <c r="F1" s="49" t="s">
        <v>79</v>
      </c>
      <c r="G1" s="49" t="s">
        <v>80</v>
      </c>
      <c r="H1" s="50" t="s">
        <v>70</v>
      </c>
    </row>
    <row r="2" spans="1:8" ht="12.75">
      <c r="A2" s="51" t="s">
        <v>64</v>
      </c>
      <c r="B2" s="15" t="s">
        <v>66</v>
      </c>
      <c r="C2" s="15" t="s">
        <v>68</v>
      </c>
      <c r="D2" s="42" t="s">
        <v>127</v>
      </c>
      <c r="E2" s="69" t="s">
        <v>76</v>
      </c>
      <c r="F2" s="15" t="s">
        <v>76</v>
      </c>
      <c r="G2" s="15" t="s">
        <v>76</v>
      </c>
      <c r="H2" s="52" t="s">
        <v>69</v>
      </c>
    </row>
    <row r="3" spans="1:8" ht="12.75">
      <c r="A3" s="53" t="s">
        <v>51</v>
      </c>
      <c r="B3" s="43">
        <f>HRSW!B4</f>
        <v>319.49</v>
      </c>
      <c r="C3" s="43">
        <f>HRSW!B18</f>
        <v>190.25</v>
      </c>
      <c r="D3" s="16">
        <f>B3-C3</f>
        <v>129.24</v>
      </c>
      <c r="E3" s="18">
        <v>800</v>
      </c>
      <c r="F3" s="19">
        <f aca="true" t="shared" si="0" ref="F3:F18">B3*E3</f>
        <v>255592</v>
      </c>
      <c r="G3" s="19">
        <f aca="true" t="shared" si="1" ref="G3:G18">E3*C3</f>
        <v>152200</v>
      </c>
      <c r="H3" s="30">
        <f>F3-G3</f>
        <v>103392</v>
      </c>
    </row>
    <row r="4" spans="1:8" ht="12.75">
      <c r="A4" s="53" t="s">
        <v>52</v>
      </c>
      <c r="B4" s="43">
        <f>Durum!B4</f>
        <v>349.32</v>
      </c>
      <c r="C4" s="43">
        <f>Durum!B18</f>
        <v>191.58</v>
      </c>
      <c r="D4" s="16">
        <f aca="true" t="shared" si="2" ref="D4:D18">B4-C4</f>
        <v>157.73999999999998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3" t="s">
        <v>53</v>
      </c>
      <c r="B5" s="43">
        <f>Barley!B4</f>
        <v>378.63</v>
      </c>
      <c r="C5" s="43">
        <f>Barley!B18</f>
        <v>181.78000000000003</v>
      </c>
      <c r="D5" s="16">
        <f t="shared" si="2"/>
        <v>196.84999999999997</v>
      </c>
      <c r="E5" s="18">
        <v>500</v>
      </c>
      <c r="F5" s="19">
        <f t="shared" si="0"/>
        <v>189315</v>
      </c>
      <c r="G5" s="19">
        <f t="shared" si="1"/>
        <v>90890.00000000001</v>
      </c>
      <c r="H5" s="30">
        <f t="shared" si="3"/>
        <v>98424.99999999999</v>
      </c>
    </row>
    <row r="6" spans="1:8" ht="12.75">
      <c r="A6" s="53" t="s">
        <v>26</v>
      </c>
      <c r="B6" s="43">
        <f>Corn!B4</f>
        <v>471.37999999999994</v>
      </c>
      <c r="C6" s="43">
        <f>Corn!B18</f>
        <v>307.57000000000005</v>
      </c>
      <c r="D6" s="16">
        <f t="shared" si="2"/>
        <v>163.8099999999999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3" t="s">
        <v>25</v>
      </c>
      <c r="B7" s="43">
        <f>Soyb!B4</f>
        <v>295.65</v>
      </c>
      <c r="C7" s="43">
        <f>Soyb!B18</f>
        <v>163.63</v>
      </c>
      <c r="D7" s="16">
        <f t="shared" si="2"/>
        <v>132.01999999999998</v>
      </c>
      <c r="E7" s="18">
        <v>500</v>
      </c>
      <c r="F7" s="19">
        <f t="shared" si="0"/>
        <v>147825</v>
      </c>
      <c r="G7" s="19">
        <f t="shared" si="1"/>
        <v>81815</v>
      </c>
      <c r="H7" s="30">
        <f t="shared" si="3"/>
        <v>66010</v>
      </c>
    </row>
    <row r="8" spans="1:8" ht="12.75">
      <c r="A8" s="53" t="s">
        <v>85</v>
      </c>
      <c r="B8" s="43">
        <f>Drybean!B4</f>
        <v>506.9</v>
      </c>
      <c r="C8" s="43">
        <f>Drybean!B18</f>
        <v>252.06</v>
      </c>
      <c r="D8" s="16">
        <f t="shared" si="2"/>
        <v>254.83999999999997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54</v>
      </c>
      <c r="B9" s="43">
        <f>Oil_SF!B4</f>
        <v>309.89000000000004</v>
      </c>
      <c r="C9" s="43">
        <f>Oil_SF!B18</f>
        <v>179.80999999999997</v>
      </c>
      <c r="D9" s="16">
        <f t="shared" si="2"/>
        <v>130.08000000000007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55</v>
      </c>
      <c r="B10" s="43">
        <f>Conf_SF!B4</f>
        <v>404.84</v>
      </c>
      <c r="C10" s="43">
        <f>Conf_SF!B18</f>
        <v>206.61</v>
      </c>
      <c r="D10" s="16">
        <f t="shared" si="2"/>
        <v>198.22999999999996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56</v>
      </c>
      <c r="B11" s="43">
        <f>Canola!B4</f>
        <v>346.5</v>
      </c>
      <c r="C11" s="43">
        <f>Canola!B18</f>
        <v>217.76</v>
      </c>
      <c r="D11" s="16">
        <f t="shared" si="2"/>
        <v>128.74</v>
      </c>
      <c r="E11" s="18">
        <v>400</v>
      </c>
      <c r="F11" s="19">
        <f t="shared" si="0"/>
        <v>138600</v>
      </c>
      <c r="G11" s="19">
        <f t="shared" si="1"/>
        <v>87104</v>
      </c>
      <c r="H11" s="30">
        <f t="shared" si="3"/>
        <v>51496</v>
      </c>
    </row>
    <row r="12" spans="1:8" ht="12.75">
      <c r="A12" s="53" t="s">
        <v>57</v>
      </c>
      <c r="B12" s="43">
        <f>Flax!B4</f>
        <v>289.96</v>
      </c>
      <c r="C12" s="43">
        <f>Flax!B18</f>
        <v>129.73</v>
      </c>
      <c r="D12" s="16">
        <f t="shared" si="2"/>
        <v>160.23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3" t="s">
        <v>60</v>
      </c>
      <c r="B13" s="43">
        <f>Peas!B4</f>
        <v>291.59999999999997</v>
      </c>
      <c r="C13" s="43">
        <f>Peas!B18</f>
        <v>148.68</v>
      </c>
      <c r="D13" s="16">
        <f t="shared" si="2"/>
        <v>142.91999999999996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3" t="s">
        <v>61</v>
      </c>
      <c r="B14" s="43">
        <f>Oats!B4</f>
        <v>217.35</v>
      </c>
      <c r="C14" s="43">
        <f>Oats!B18</f>
        <v>143.31</v>
      </c>
      <c r="D14" s="16">
        <f t="shared" si="2"/>
        <v>74.03999999999999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58</v>
      </c>
      <c r="B15" s="43">
        <f>Mustard!B4</f>
        <v>332.5</v>
      </c>
      <c r="C15" s="43">
        <f>Mustard!B18</f>
        <v>136.14000000000001</v>
      </c>
      <c r="D15" s="16">
        <f t="shared" si="2"/>
        <v>196.35999999999999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59</v>
      </c>
      <c r="B16" s="43">
        <f>Buckwht!B4</f>
        <v>271.7</v>
      </c>
      <c r="C16" s="43">
        <f>Buckwht!B18</f>
        <v>113.53000000000002</v>
      </c>
      <c r="D16" s="16">
        <f t="shared" si="2"/>
        <v>158.16999999999996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62</v>
      </c>
      <c r="B17" s="43">
        <f>Millet!B4</f>
        <v>200</v>
      </c>
      <c r="C17" s="43">
        <f>Millet!B18</f>
        <v>88.23</v>
      </c>
      <c r="D17" s="16">
        <f t="shared" si="2"/>
        <v>111.77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3" t="s">
        <v>63</v>
      </c>
      <c r="B18" s="43">
        <f>'Wint.Wht'!B4</f>
        <v>312.12</v>
      </c>
      <c r="C18" s="43">
        <f>'Wint.Wht'!B18</f>
        <v>203.78000000000003</v>
      </c>
      <c r="D18" s="44">
        <f t="shared" si="2"/>
        <v>108.33999999999997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81</v>
      </c>
      <c r="B19" s="14"/>
      <c r="C19" s="14"/>
      <c r="D19" s="14"/>
      <c r="E19" s="20">
        <f>SUM(E3:E18)</f>
        <v>2200</v>
      </c>
      <c r="F19" s="20">
        <f>SUM(F3:F18)</f>
        <v>731332</v>
      </c>
      <c r="G19" s="20">
        <f>SUM(G3:G18)</f>
        <v>412009</v>
      </c>
      <c r="H19" s="34">
        <f>SUM(H3:H18)</f>
        <v>319323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75" t="s">
        <v>50</v>
      </c>
      <c r="D21" s="75"/>
      <c r="E21" s="75"/>
      <c r="F21" s="4"/>
      <c r="G21" s="4"/>
      <c r="H21" s="4"/>
    </row>
    <row r="22" spans="1:8" ht="12.75">
      <c r="A22" s="67" t="s">
        <v>77</v>
      </c>
      <c r="B22" s="66"/>
      <c r="C22" s="66"/>
      <c r="D22" s="64"/>
      <c r="E22" s="66" t="s">
        <v>78</v>
      </c>
      <c r="F22" s="66"/>
      <c r="G22" s="66"/>
      <c r="H22" s="65"/>
    </row>
    <row r="23" spans="1:8" ht="12.75">
      <c r="A23" s="53" t="s">
        <v>86</v>
      </c>
      <c r="B23" s="4"/>
      <c r="C23" s="19">
        <f>F19</f>
        <v>731332</v>
      </c>
      <c r="D23" s="4"/>
      <c r="E23" s="4" t="s">
        <v>72</v>
      </c>
      <c r="F23" s="4"/>
      <c r="G23" s="19">
        <f>G19</f>
        <v>412009</v>
      </c>
      <c r="H23" s="55"/>
    </row>
    <row r="24" spans="1:8" ht="12.75">
      <c r="A24" s="76" t="s">
        <v>82</v>
      </c>
      <c r="B24" s="77"/>
      <c r="C24" s="18">
        <v>25300</v>
      </c>
      <c r="D24" s="59" t="s">
        <v>74</v>
      </c>
      <c r="E24" s="77" t="s">
        <v>128</v>
      </c>
      <c r="F24" s="77"/>
      <c r="G24" s="18">
        <v>41900</v>
      </c>
      <c r="H24" s="60" t="s">
        <v>74</v>
      </c>
    </row>
    <row r="25" spans="1:11" ht="12.75">
      <c r="A25" s="78"/>
      <c r="B25" s="79"/>
      <c r="C25" s="18">
        <v>0</v>
      </c>
      <c r="D25" s="4"/>
      <c r="E25" s="77" t="s">
        <v>71</v>
      </c>
      <c r="F25" s="77"/>
      <c r="G25" s="18">
        <v>104500</v>
      </c>
      <c r="H25" s="57"/>
      <c r="K25" s="61"/>
    </row>
    <row r="26" spans="1:8" ht="12.75">
      <c r="A26" s="78"/>
      <c r="B26" s="79"/>
      <c r="C26" s="18">
        <v>0</v>
      </c>
      <c r="D26" s="4"/>
      <c r="E26" s="77" t="s">
        <v>129</v>
      </c>
      <c r="F26" s="77"/>
      <c r="G26" s="18">
        <v>0</v>
      </c>
      <c r="H26" s="57"/>
    </row>
    <row r="27" spans="1:8" ht="12.75">
      <c r="A27" s="78"/>
      <c r="B27" s="79"/>
      <c r="C27" s="18">
        <v>0</v>
      </c>
      <c r="D27" s="4"/>
      <c r="E27" s="77" t="s">
        <v>73</v>
      </c>
      <c r="F27" s="77"/>
      <c r="G27" s="18">
        <v>0</v>
      </c>
      <c r="H27" s="57"/>
    </row>
    <row r="28" spans="1:8" ht="12.75">
      <c r="A28" s="78"/>
      <c r="B28" s="79"/>
      <c r="C28" s="18">
        <v>0</v>
      </c>
      <c r="D28" s="4"/>
      <c r="E28" s="79"/>
      <c r="F28" s="79"/>
      <c r="G28" s="18">
        <v>0</v>
      </c>
      <c r="H28" s="57"/>
    </row>
    <row r="29" spans="1:8" ht="12.75">
      <c r="A29" s="78"/>
      <c r="B29" s="79"/>
      <c r="C29" s="18">
        <v>0</v>
      </c>
      <c r="D29" s="4"/>
      <c r="E29" s="79"/>
      <c r="F29" s="79"/>
      <c r="G29" s="18">
        <v>0</v>
      </c>
      <c r="H29" s="57"/>
    </row>
    <row r="30" spans="1:8" ht="12.75">
      <c r="A30" s="78" t="s">
        <v>84</v>
      </c>
      <c r="B30" s="79"/>
      <c r="C30" s="22">
        <v>0</v>
      </c>
      <c r="D30" s="56"/>
      <c r="E30" s="79" t="s">
        <v>83</v>
      </c>
      <c r="F30" s="79"/>
      <c r="G30" s="22">
        <v>12000</v>
      </c>
      <c r="H30" s="57"/>
    </row>
    <row r="31" spans="1:8" ht="12.75">
      <c r="A31" s="53" t="s">
        <v>70</v>
      </c>
      <c r="B31" s="4"/>
      <c r="C31" s="19">
        <f>SUM(C23:C30)</f>
        <v>756632</v>
      </c>
      <c r="D31" s="4"/>
      <c r="E31" s="4" t="s">
        <v>70</v>
      </c>
      <c r="F31" s="4"/>
      <c r="G31" s="19">
        <f>SUM(G23:G30)</f>
        <v>570409</v>
      </c>
      <c r="H31" s="55"/>
    </row>
    <row r="32" spans="1:8" ht="12.75">
      <c r="A32" s="58" t="s">
        <v>130</v>
      </c>
      <c r="B32" s="3"/>
      <c r="C32" s="3"/>
      <c r="D32" s="3"/>
      <c r="E32" s="3"/>
      <c r="F32" s="3"/>
      <c r="G32" s="62">
        <f>C31-G31</f>
        <v>186223</v>
      </c>
      <c r="H32" s="54"/>
    </row>
    <row r="33" ht="12.75">
      <c r="G33" s="6"/>
    </row>
    <row r="34" spans="1:8" ht="12.75">
      <c r="A34" s="47" t="s">
        <v>151</v>
      </c>
      <c r="B34" s="81"/>
      <c r="C34" s="81"/>
      <c r="D34" s="81"/>
      <c r="E34" s="81"/>
      <c r="F34" s="63" t="s">
        <v>140</v>
      </c>
      <c r="G34" s="82"/>
      <c r="H34" s="82"/>
    </row>
    <row r="35" spans="3:6" ht="12.75">
      <c r="C35" s="45"/>
      <c r="D35" s="45"/>
      <c r="E35" s="45"/>
      <c r="F35" s="45"/>
    </row>
    <row r="36" spans="1:12" ht="12.75">
      <c r="A36" t="s">
        <v>31</v>
      </c>
      <c r="B36" s="80" t="s">
        <v>141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2:1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40" ht="12.75">
      <c r="A40" t="s">
        <v>131</v>
      </c>
    </row>
    <row r="41" spans="1:12" ht="12.75">
      <c r="A41" s="25" t="s">
        <v>89</v>
      </c>
      <c r="B41" s="26" t="s">
        <v>90</v>
      </c>
      <c r="C41" s="26" t="s">
        <v>91</v>
      </c>
      <c r="D41" s="26" t="s">
        <v>92</v>
      </c>
      <c r="E41" s="26" t="s">
        <v>93</v>
      </c>
      <c r="F41" s="26" t="s">
        <v>94</v>
      </c>
      <c r="G41" s="26" t="s">
        <v>95</v>
      </c>
      <c r="H41" s="26" t="s">
        <v>96</v>
      </c>
      <c r="I41" s="26" t="s">
        <v>97</v>
      </c>
      <c r="J41" s="26" t="s">
        <v>98</v>
      </c>
      <c r="K41" s="26" t="s">
        <v>99</v>
      </c>
      <c r="L41" s="27" t="s">
        <v>100</v>
      </c>
    </row>
    <row r="42" spans="1:12" ht="12.75">
      <c r="A42" s="4" t="s">
        <v>51</v>
      </c>
      <c r="B42" s="28">
        <f>$E3*HRSW!$B7</f>
        <v>17848</v>
      </c>
      <c r="C42" s="28">
        <f>$E3*HRSW!$B8</f>
        <v>16000</v>
      </c>
      <c r="D42" s="28">
        <f>$E3*HRSW!$B9</f>
        <v>4400</v>
      </c>
      <c r="E42" s="28">
        <f>$E3*HRSW!$B10</f>
        <v>0</v>
      </c>
      <c r="F42" s="28">
        <f>$E3*HRSW!$B11</f>
        <v>67816</v>
      </c>
      <c r="G42" s="28">
        <f>$E3*HRSW!$B12</f>
        <v>13119.999999999998</v>
      </c>
      <c r="H42" s="28">
        <f>$E3*HRSW!$B13</f>
        <v>15544</v>
      </c>
      <c r="I42" s="28">
        <f>$E3*HRSW!$B14</f>
        <v>12847.999999999998</v>
      </c>
      <c r="J42" s="28">
        <f>$E3*HRSW!$B15</f>
        <v>0</v>
      </c>
      <c r="K42" s="28">
        <f>$E3*HRSW!$B16</f>
        <v>1200</v>
      </c>
      <c r="L42" s="29">
        <f>$E3*HRSW!$B17</f>
        <v>3424</v>
      </c>
    </row>
    <row r="43" spans="1:12" ht="12.75">
      <c r="A43" s="4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53</v>
      </c>
      <c r="B44" s="19">
        <f>$E5*Barley!$B7</f>
        <v>12000</v>
      </c>
      <c r="C44" s="19">
        <f>$E5*Barley!$B8</f>
        <v>8500</v>
      </c>
      <c r="D44" s="19">
        <f>$E5*Barley!$B9</f>
        <v>2750</v>
      </c>
      <c r="E44" s="19">
        <f>$E5*Barley!$B10</f>
        <v>0</v>
      </c>
      <c r="F44" s="19">
        <f>$E5*Barley!$B11</f>
        <v>38155</v>
      </c>
      <c r="G44" s="19">
        <f>$E5*Barley!$B12</f>
        <v>6700</v>
      </c>
      <c r="H44" s="19">
        <f>$E5*Barley!$B13</f>
        <v>11275</v>
      </c>
      <c r="I44" s="19">
        <f>$E5*Barley!$B14</f>
        <v>8715</v>
      </c>
      <c r="J44" s="19">
        <f>$E5*Barley!$B15</f>
        <v>0</v>
      </c>
      <c r="K44" s="19">
        <f>$E5*Barley!$B16</f>
        <v>750</v>
      </c>
      <c r="L44" s="30">
        <f>$E5*Barley!$B17</f>
        <v>2045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30185</v>
      </c>
      <c r="C46" s="19">
        <f>$E7*Soyb!$B8</f>
        <v>7500</v>
      </c>
      <c r="D46" s="19">
        <f>$E7*Soyb!$B9</f>
        <v>0</v>
      </c>
      <c r="E46" s="19">
        <f>$E7*Soyb!$B10</f>
        <v>3500</v>
      </c>
      <c r="F46" s="19">
        <f>$E7*Soyb!$B11</f>
        <v>7225</v>
      </c>
      <c r="G46" s="19">
        <f>$E7*Soyb!$B12</f>
        <v>9950</v>
      </c>
      <c r="H46" s="19">
        <f>$E7*Soyb!$B13</f>
        <v>9795</v>
      </c>
      <c r="I46" s="19">
        <f>$E7*Soyb!$B14</f>
        <v>8570</v>
      </c>
      <c r="J46" s="19">
        <f>$E7*Soyb!$B15</f>
        <v>0</v>
      </c>
      <c r="K46" s="19">
        <f>$E7*Soyb!$B16</f>
        <v>3250</v>
      </c>
      <c r="L46" s="30">
        <f>$E7*Soyb!$B17</f>
        <v>1840</v>
      </c>
    </row>
    <row r="47" spans="1:12" ht="12.75">
      <c r="A47" s="4" t="s">
        <v>85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55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56</v>
      </c>
      <c r="B50" s="19">
        <f>$E11*Canola!$B7</f>
        <v>18200</v>
      </c>
      <c r="C50" s="19">
        <f>$E11*Canola!$B8</f>
        <v>7200</v>
      </c>
      <c r="D50" s="19">
        <f>$E11*Canola!$B9</f>
        <v>0</v>
      </c>
      <c r="E50" s="19">
        <f>$E11*Canola!$B10</f>
        <v>0</v>
      </c>
      <c r="F50" s="19">
        <f>$E11*Canola!$B11</f>
        <v>39700</v>
      </c>
      <c r="G50" s="19">
        <f>$E11*Canola!$B12</f>
        <v>6440.000000000001</v>
      </c>
      <c r="H50" s="19">
        <f>$E11*Canola!$B13</f>
        <v>6892</v>
      </c>
      <c r="I50" s="19">
        <f>$E11*Canola!$B14</f>
        <v>6112</v>
      </c>
      <c r="J50" s="19">
        <f>$E11*Canola!$B15</f>
        <v>0</v>
      </c>
      <c r="K50" s="19">
        <f>$E11*Canola!$B16</f>
        <v>600</v>
      </c>
      <c r="L50" s="30">
        <f>$E11*Canola!$B17</f>
        <v>1960.0000000000002</v>
      </c>
    </row>
    <row r="51" spans="1:12" ht="12.75">
      <c r="A51" s="4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61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58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59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62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63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81</v>
      </c>
      <c r="B58" s="20">
        <f aca="true" t="shared" si="4" ref="B58:L58">SUM(B42:B57)</f>
        <v>78233</v>
      </c>
      <c r="C58" s="20">
        <f t="shared" si="4"/>
        <v>39200</v>
      </c>
      <c r="D58" s="20">
        <f t="shared" si="4"/>
        <v>7150</v>
      </c>
      <c r="E58" s="20">
        <f t="shared" si="4"/>
        <v>3500</v>
      </c>
      <c r="F58" s="20">
        <f t="shared" si="4"/>
        <v>152896</v>
      </c>
      <c r="G58" s="20">
        <f t="shared" si="4"/>
        <v>36210</v>
      </c>
      <c r="H58" s="20">
        <f t="shared" si="4"/>
        <v>43506</v>
      </c>
      <c r="I58" s="20">
        <f t="shared" si="4"/>
        <v>36245</v>
      </c>
      <c r="J58" s="20">
        <f t="shared" si="4"/>
        <v>0</v>
      </c>
      <c r="K58" s="20">
        <f t="shared" si="4"/>
        <v>5800</v>
      </c>
      <c r="L58" s="34">
        <f t="shared" si="4"/>
        <v>9269</v>
      </c>
    </row>
    <row r="59" spans="1:12" ht="12.75">
      <c r="A59" s="33" t="s">
        <v>101</v>
      </c>
      <c r="B59" s="20"/>
      <c r="C59" s="34"/>
      <c r="D59" s="35">
        <f>SUM(B58:L58)</f>
        <v>412009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B38:L38"/>
    <mergeCell ref="A29:B29"/>
    <mergeCell ref="E29:F29"/>
    <mergeCell ref="A30:B30"/>
    <mergeCell ref="E30:F30"/>
    <mergeCell ref="B34:E34"/>
    <mergeCell ref="G34:H34"/>
    <mergeCell ref="A27:B27"/>
    <mergeCell ref="E27:F27"/>
    <mergeCell ref="A28:B28"/>
    <mergeCell ref="E28:F28"/>
    <mergeCell ref="B36:L36"/>
    <mergeCell ref="B37:L37"/>
    <mergeCell ref="C21:E21"/>
    <mergeCell ref="A24:B24"/>
    <mergeCell ref="E24:F24"/>
    <mergeCell ref="A25:B25"/>
    <mergeCell ref="E25:F25"/>
    <mergeCell ref="A26:B26"/>
    <mergeCell ref="E26:F2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43</v>
      </c>
      <c r="C2" s="83"/>
      <c r="D2" s="83"/>
      <c r="E2" s="83"/>
      <c r="F2" s="83"/>
      <c r="G2" s="83"/>
    </row>
    <row r="3" spans="1:7" ht="12.75">
      <c r="A3" t="s">
        <v>87</v>
      </c>
      <c r="B3" s="10">
        <v>7.43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319.49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22.31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20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142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152</v>
      </c>
      <c r="D10" s="83"/>
      <c r="E10" s="83"/>
      <c r="F10" s="83"/>
      <c r="G10" s="83"/>
    </row>
    <row r="11" spans="1:7" ht="12.75">
      <c r="A11" s="1" t="s">
        <v>12</v>
      </c>
      <c r="B11" s="11">
        <v>84.77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16.4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19.43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16.06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4.28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190.25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18.16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10.65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82.91</v>
      </c>
      <c r="C25" s="83"/>
      <c r="D25" s="83"/>
      <c r="E25" s="83"/>
      <c r="F25" s="83"/>
      <c r="G25" s="83"/>
    </row>
    <row r="26" spans="2:7" ht="12.75" customHeight="1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273.15999999999997</v>
      </c>
      <c r="C27" s="83"/>
      <c r="D27" s="83"/>
      <c r="E27" s="83"/>
      <c r="F27" s="83"/>
      <c r="G27" s="83"/>
    </row>
    <row r="28" spans="2:7" ht="12.75" customHeight="1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46.33000000000004</v>
      </c>
      <c r="C29" s="83"/>
      <c r="D29" s="83"/>
      <c r="E29" s="83"/>
      <c r="F29" s="83"/>
      <c r="G29" s="83"/>
    </row>
    <row r="30" spans="2:7" ht="12.75" customHeight="1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4.424418604651163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1.928139534883721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6.352558139534883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8:G8"/>
    <mergeCell ref="C9:G9"/>
    <mergeCell ref="C10:G10"/>
    <mergeCell ref="C11:G11"/>
    <mergeCell ref="C12:G12"/>
    <mergeCell ref="C13:G13"/>
    <mergeCell ref="C2:G2"/>
    <mergeCell ref="C3:G3"/>
    <mergeCell ref="C4:G4"/>
    <mergeCell ref="C5:G5"/>
    <mergeCell ref="C6:G6"/>
    <mergeCell ref="C7:G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41</v>
      </c>
      <c r="C2" s="83"/>
      <c r="D2" s="83"/>
      <c r="E2" s="83"/>
      <c r="F2" s="83"/>
      <c r="G2" s="83"/>
    </row>
    <row r="3" spans="1:7" ht="12.75">
      <c r="A3" t="s">
        <v>87</v>
      </c>
      <c r="B3" s="10">
        <v>8.52</v>
      </c>
      <c r="C3" s="83" t="s">
        <v>132</v>
      </c>
      <c r="D3" s="83"/>
      <c r="E3" s="83"/>
      <c r="F3" s="83"/>
      <c r="G3" s="83"/>
    </row>
    <row r="4" spans="1:7" ht="12.75">
      <c r="A4" t="s">
        <v>28</v>
      </c>
      <c r="B4">
        <f>B2*B3</f>
        <v>349.32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28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20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142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152</v>
      </c>
      <c r="D10" s="83"/>
      <c r="E10" s="83"/>
      <c r="F10" s="83"/>
      <c r="G10" s="83"/>
    </row>
    <row r="11" spans="1:7" ht="12.75">
      <c r="A11" s="1" t="s">
        <v>12</v>
      </c>
      <c r="B11" s="11">
        <v>79.99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19.27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16.01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4.31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191.58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6.56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18.07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10.6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82.72999999999999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274.31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75.00999999999999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4.6726829268292684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2.0178048780487803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6.690487804878049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63</v>
      </c>
      <c r="C2" s="83"/>
      <c r="D2" s="83"/>
      <c r="E2" s="83"/>
      <c r="F2" s="83"/>
      <c r="G2" s="83"/>
    </row>
    <row r="3" spans="1:7" ht="12.75">
      <c r="A3" t="s">
        <v>87</v>
      </c>
      <c r="B3" s="10">
        <v>6.01</v>
      </c>
      <c r="C3" s="83" t="s">
        <v>155</v>
      </c>
      <c r="D3" s="83"/>
      <c r="E3" s="83"/>
      <c r="F3" s="83"/>
      <c r="G3" s="83"/>
    </row>
    <row r="4" spans="1:7" ht="12.75">
      <c r="A4" t="s">
        <v>28</v>
      </c>
      <c r="B4" s="2">
        <f>B2*B3</f>
        <v>378.63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24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142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76.31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13.4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22.55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17.43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4.09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181.78000000000003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7.25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20.48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12.2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87.43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269.21000000000004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109.41999999999996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2.885396825396826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1.3877777777777778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4.273174603174604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98</v>
      </c>
      <c r="C2" s="83"/>
      <c r="D2" s="83"/>
      <c r="E2" s="83"/>
      <c r="F2" s="83"/>
      <c r="G2" s="83"/>
    </row>
    <row r="3" spans="1:7" ht="12.75">
      <c r="A3" t="s">
        <v>87</v>
      </c>
      <c r="B3" s="10">
        <v>4.81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471.37999999999994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73.75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102.91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40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28.57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19.33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19.6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6.91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307.57000000000005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8.71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27.56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16.16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99.92999999999999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407.50000000000006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63.87999999999988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3.1384693877551024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1.0196938775510203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4.158163265306123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27</v>
      </c>
      <c r="C2" s="83"/>
      <c r="D2" s="83"/>
      <c r="E2" s="83"/>
      <c r="F2" s="83"/>
      <c r="G2" s="83"/>
    </row>
    <row r="3" spans="1:7" ht="12.75">
      <c r="A3" t="s">
        <v>87</v>
      </c>
      <c r="B3" s="10">
        <v>10.95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295.65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60.37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7</v>
      </c>
      <c r="C10" s="83" t="s">
        <v>143</v>
      </c>
      <c r="D10" s="83"/>
      <c r="E10" s="83"/>
      <c r="F10" s="83"/>
      <c r="G10" s="83"/>
    </row>
    <row r="11" spans="1:7" ht="12.75">
      <c r="A11" s="1" t="s">
        <v>12</v>
      </c>
      <c r="B11" s="11">
        <v>14.45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19.9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19.59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17.14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3.68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163.63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19.21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84.91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248.54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47.109999999999985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6.060370370370371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3.1448148148148145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9.205185185185185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1370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0.37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506.9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46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42</v>
      </c>
      <c r="C8" s="83" t="s">
        <v>144</v>
      </c>
      <c r="D8" s="83"/>
      <c r="E8" s="83"/>
      <c r="F8" s="83"/>
      <c r="G8" s="83"/>
    </row>
    <row r="9" spans="1:7" ht="12.75">
      <c r="A9" s="1" t="s">
        <v>24</v>
      </c>
      <c r="B9" s="11">
        <v>18</v>
      </c>
      <c r="C9" s="83" t="s">
        <v>145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49.02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38.7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22.82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18.35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5.67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252.06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7.19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22.66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13.24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90.59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342.65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164.25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0.183985401459854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0.06612408759124087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0.25010948905109487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1330</v>
      </c>
      <c r="C2" s="83"/>
      <c r="D2" s="83"/>
      <c r="E2" s="83"/>
      <c r="F2" s="83"/>
      <c r="G2" s="83"/>
    </row>
    <row r="3" spans="1:7" ht="12.75">
      <c r="A3" t="s">
        <v>87</v>
      </c>
      <c r="B3" s="10">
        <v>0.233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309.89000000000004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29.7</v>
      </c>
      <c r="C7" s="86" t="s">
        <v>153</v>
      </c>
      <c r="D7" s="83"/>
      <c r="E7" s="83"/>
      <c r="F7" s="83"/>
      <c r="G7" s="83"/>
    </row>
    <row r="8" spans="1:7" ht="12.75">
      <c r="A8" s="1" t="s">
        <v>9</v>
      </c>
      <c r="B8" s="11">
        <v>24.7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7</v>
      </c>
      <c r="C10" s="83" t="s">
        <v>146</v>
      </c>
      <c r="D10" s="83"/>
      <c r="E10" s="83"/>
      <c r="F10" s="83"/>
      <c r="G10" s="83"/>
    </row>
    <row r="11" spans="1:7" ht="12.75">
      <c r="A11" s="1" t="s">
        <v>12</v>
      </c>
      <c r="B11" s="11">
        <v>46.3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20.4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21.19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15.32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2.66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8.5</v>
      </c>
      <c r="C16" s="83" t="s">
        <v>156</v>
      </c>
      <c r="D16" s="83"/>
      <c r="E16" s="83"/>
      <c r="F16" s="83"/>
      <c r="G16" s="83"/>
    </row>
    <row r="17" spans="1:7" ht="12.75">
      <c r="A17" s="1" t="s">
        <v>17</v>
      </c>
      <c r="B17" s="12">
        <v>4.04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179.80999999999997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19.61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12.03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47.5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86.14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265.95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43.940000000000055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0.13519548872180448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0.06476691729323308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0.1999624060150376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2009-12-11T22:13:50Z</cp:lastPrinted>
  <dcterms:created xsi:type="dcterms:W3CDTF">2005-01-10T15:34:54Z</dcterms:created>
  <dcterms:modified xsi:type="dcterms:W3CDTF">2011-12-14T15:44:47Z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