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<sst xmlns="http://schemas.openxmlformats.org/spreadsheetml/2006/main" count="564" uniqueCount="139">
  <si>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</si>
  <si>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</si>
  <si>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</si>
  <si>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</si>
  <si>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</si>
  <si>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</si>
  <si>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</si>
  <si>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</si>
  <si>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</si>
  <si>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</si>
  <si>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</si>
  <si>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</si>
  <si>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</si>
  <si>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</si>
  <si>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</si>
  <si>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</si>
  <si>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</si>
  <si>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</si>
  <si>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</si>
  <si>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</si>
  <si>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</si>
  <si>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</si>
  <si>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</si>
  <si>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</si>
  <si>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</si>
  <si>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</si>
  <si>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</si>
  <si>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</si>
  <si>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</si>
  <si>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</si>
  <si>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</si>
  <si>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</si>
  <si>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</si>
  <si>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</si>
  <si>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</si>
  <si>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</si>
  <si>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</si>
  <si>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</si>
  <si>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</si>
  <si>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</si>
  <si>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</si>
  <si>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</si>
  <si>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</si>
  <si>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</si>
  <si>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</si>
  <si>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</si>
  <si>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</si>
  <si>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</si>
  <si>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</si>
  <si>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</si>
  <si>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</si>
  <si>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</si>
  <si>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</si>
  <si>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</si>
  <si>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</si>
  <si>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</si>
  <si>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</si>
  <si>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</si>
  <si>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</si>
  <si>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</si>
  <si>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</si>
  <si>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</si>
  <si>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</si>
  <si>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</si>
  <si>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</si>
  <si>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</si>
  <si>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</si>
  <si>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</si>
  <si>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</si>
  <si>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</si>
  <si>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</si>
  <si>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</si>
  <si>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</si>
  <si>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</si>
  <si>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</si>
  <si>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</si>
  <si>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</si>
  <si>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</si>
  <si>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</si>
  <si>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</si>
  <si>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</si>
  <si>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</si>
  <si>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</si>
  <si>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</si>
  <si>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</si>
  <si>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</si>
  <si>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</si>
  <si>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</si>
  <si>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</si>
  <si>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</si>
  <si>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</si>
  <si>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</si>
  <si>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</si>
  <si>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</si>
  <si>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</si>
  <si>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</si>
  <si>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</si>
  <si>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&lt;scroll down for direct cost summary&gt;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</si>
  <si>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</si>
  <si>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</si>
  <si>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</si>
  <si>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</si>
  <si>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</si>
  <si>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</si>
  <si>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</si>
  <si>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</si>
  <si>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</si>
  <si>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</si>
  <si>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</si>
  <si>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</si>
  <si>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</si>
  <si>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</si>
  <si>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</si>
  <si>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</si>
  <si>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</si>
  <si>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</si>
  <si>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</si>
  <si>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</si>
  <si>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</si>
  <si>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</si>
  <si>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</si>
  <si>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</si>
  <si>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decoupled (direct and counter-cyclical) government payments because those payments are tied to historic farm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</si>
  <si>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</si>
  <si>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</si>
  <si>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the whole farm cashflow.  This worksheet consists of three tables.  The first table lists the market and LDP </t>
  </si>
  <si>
    <t>A table itemizing direct costs and providing totals by crop is available at the bottom of this worksheet.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</si>
  <si>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</si>
  <si>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Cash available for family living, SE &amp; income taxes and investment</t>
  </si>
  <si>
    <t>Wint.Wht</t>
  </si>
  <si>
    <t>Winter Wheat</t>
  </si>
  <si>
    <t xml:space="preserve">Malt price, feed quality occurs 60%, price est. is $3.35 </t>
  </si>
  <si>
    <t>North Dakota 2008 Projected Crop Budgets - North Red River Valley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</si>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</sst>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1" fillId="0" borderId="0" xfId="20" applyAlignment="1" applyProtection="1">
      <alignment/>
      <protection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20" applyAlignment="1" applyProtection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6" t="s">
        <v>132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104</v>
      </c>
      <c r="B2" s="57"/>
      <c r="C2" s="57"/>
      <c r="D2" s="57"/>
      <c r="E2" s="57"/>
      <c r="F2" s="57"/>
      <c r="G2" s="57"/>
      <c r="H2" s="57"/>
      <c r="I2" s="57"/>
      <c r="J2" s="57"/>
    </row>
    <row r="3" spans="1:8" ht="12.75" customHeight="1">
      <c r="A3" s="48"/>
      <c r="B3" s="47"/>
      <c r="C3" s="49"/>
      <c r="D3" s="49"/>
      <c r="E3" s="49"/>
      <c r="F3" s="47"/>
      <c r="G3" s="47"/>
      <c r="H3" s="47"/>
    </row>
    <row r="4" spans="1:8" ht="12.75" customHeight="1">
      <c r="A4" s="53" t="s">
        <v>105</v>
      </c>
      <c r="B4" s="50"/>
      <c r="C4" s="50"/>
      <c r="D4" s="50"/>
      <c r="E4" s="50"/>
      <c r="F4" s="50"/>
      <c r="G4" s="50"/>
      <c r="H4" s="50"/>
    </row>
    <row r="5" spans="1:8" ht="12.75" customHeight="1">
      <c r="A5" s="20" t="s">
        <v>106</v>
      </c>
      <c r="B5" s="50"/>
      <c r="C5" s="50"/>
      <c r="D5" s="50"/>
      <c r="E5" s="50"/>
      <c r="F5" s="50"/>
      <c r="G5" s="50"/>
      <c r="H5" s="50"/>
    </row>
    <row r="6" spans="1:8" ht="12.75" customHeight="1">
      <c r="A6" s="20" t="s">
        <v>107</v>
      </c>
      <c r="B6" s="50"/>
      <c r="C6" s="50"/>
      <c r="D6" s="50"/>
      <c r="E6" s="50"/>
      <c r="F6" s="50"/>
      <c r="G6" s="50"/>
      <c r="H6" s="50"/>
    </row>
    <row r="7" spans="1:8" ht="12.75" customHeight="1">
      <c r="A7" s="20" t="s">
        <v>108</v>
      </c>
      <c r="B7" s="50"/>
      <c r="C7" s="50"/>
      <c r="D7" s="50"/>
      <c r="E7" s="50"/>
      <c r="F7" s="50"/>
      <c r="G7" s="50"/>
      <c r="H7" s="50"/>
    </row>
    <row r="8" spans="1:8" ht="12.75" customHeight="1">
      <c r="A8" s="20" t="s">
        <v>109</v>
      </c>
      <c r="B8" s="50"/>
      <c r="C8" s="50"/>
      <c r="D8" s="50"/>
      <c r="E8" s="50"/>
      <c r="F8" s="50"/>
      <c r="G8" s="50"/>
      <c r="H8" s="50"/>
    </row>
    <row r="9" spans="1:8" ht="12.75" customHeight="1">
      <c r="A9" s="20" t="s">
        <v>122</v>
      </c>
      <c r="B9" s="50"/>
      <c r="C9" s="50"/>
      <c r="D9" s="50"/>
      <c r="E9" s="50"/>
      <c r="F9" s="50"/>
      <c r="G9" s="50"/>
      <c r="H9" s="50"/>
    </row>
    <row r="10" spans="1:8" ht="12.75" customHeight="1">
      <c r="A10" s="20" t="s">
        <v>110</v>
      </c>
      <c r="B10" s="50"/>
      <c r="C10" s="50"/>
      <c r="D10" s="50"/>
      <c r="E10" s="50"/>
      <c r="F10" s="50"/>
      <c r="G10" s="50"/>
      <c r="H10" s="50"/>
    </row>
    <row r="11" spans="1:8" ht="12.75" customHeight="1">
      <c r="A11" s="20" t="s">
        <v>111</v>
      </c>
      <c r="B11" s="50"/>
      <c r="C11" s="50"/>
      <c r="D11" s="50"/>
      <c r="E11" s="50"/>
      <c r="F11" s="50"/>
      <c r="G11" s="50"/>
      <c r="H11" s="50"/>
    </row>
    <row r="12" spans="1:8" ht="12.75" customHeight="1">
      <c r="A12" s="20"/>
      <c r="B12" s="50"/>
      <c r="C12" s="50"/>
      <c r="D12" s="50"/>
      <c r="E12" s="50"/>
      <c r="F12" s="50"/>
      <c r="G12" s="50"/>
      <c r="H12" s="50"/>
    </row>
    <row r="13" spans="1:8" ht="12.75" customHeight="1">
      <c r="A13" s="53" t="s">
        <v>112</v>
      </c>
      <c r="B13" s="52"/>
      <c r="C13" s="52"/>
      <c r="D13" s="50"/>
      <c r="E13" s="50"/>
      <c r="F13" s="50"/>
      <c r="G13" s="50"/>
      <c r="H13" s="50"/>
    </row>
    <row r="14" spans="1:8" ht="12.75" customHeight="1">
      <c r="A14" s="20" t="s">
        <v>121</v>
      </c>
      <c r="B14" s="50"/>
      <c r="C14" s="50"/>
      <c r="D14" s="50"/>
      <c r="E14" s="50"/>
      <c r="F14" s="50"/>
      <c r="G14" s="50"/>
      <c r="H14" s="50"/>
    </row>
    <row r="15" spans="1:8" ht="12.75" customHeight="1">
      <c r="A15" s="20" t="s">
        <v>125</v>
      </c>
      <c r="B15" s="50"/>
      <c r="C15" s="50"/>
      <c r="D15" s="50"/>
      <c r="E15" s="50"/>
      <c r="F15" s="50"/>
      <c r="G15" s="50"/>
      <c r="H15" s="50"/>
    </row>
    <row r="16" spans="1:8" ht="12.75" customHeight="1">
      <c r="A16" s="20" t="s">
        <v>113</v>
      </c>
      <c r="B16" s="50"/>
      <c r="C16" s="50"/>
      <c r="D16" s="50"/>
      <c r="E16" s="50"/>
      <c r="F16" s="50"/>
      <c r="G16" s="50"/>
      <c r="H16" s="50"/>
    </row>
    <row r="17" spans="1:8" ht="12.75" customHeight="1">
      <c r="A17" s="20" t="s">
        <v>123</v>
      </c>
      <c r="B17" s="50"/>
      <c r="C17" s="50"/>
      <c r="D17" s="50"/>
      <c r="E17" s="50"/>
      <c r="F17" s="50"/>
      <c r="G17" s="50"/>
      <c r="H17" s="50"/>
    </row>
    <row r="18" spans="1:8" ht="12.75" customHeight="1">
      <c r="A18" s="20" t="s">
        <v>127</v>
      </c>
      <c r="B18" s="50"/>
      <c r="C18" s="50"/>
      <c r="D18" s="50"/>
      <c r="E18" s="50"/>
      <c r="F18" s="50"/>
      <c r="G18" s="50"/>
      <c r="H18" s="50"/>
    </row>
    <row r="19" spans="1:8" ht="12.75" customHeight="1">
      <c r="A19" s="20" t="s">
        <v>124</v>
      </c>
      <c r="B19" s="50"/>
      <c r="C19" s="50"/>
      <c r="E19" s="50"/>
      <c r="F19" s="50"/>
      <c r="G19" s="50"/>
      <c r="H19" s="50"/>
    </row>
    <row r="20" spans="1:8" ht="12.75" customHeight="1">
      <c r="A20" s="20" t="s">
        <v>114</v>
      </c>
      <c r="B20" s="50"/>
      <c r="C20" s="50"/>
      <c r="D20" s="50"/>
      <c r="E20" s="50"/>
      <c r="F20" s="50"/>
      <c r="G20" s="50"/>
      <c r="H20" s="50"/>
    </row>
    <row r="21" spans="1:8" ht="12.75" customHeight="1">
      <c r="A21" s="20" t="s">
        <v>115</v>
      </c>
      <c r="B21" s="50"/>
      <c r="C21" s="50"/>
      <c r="D21" s="50"/>
      <c r="E21" s="50"/>
      <c r="F21" s="50"/>
      <c r="G21" s="50"/>
      <c r="H21" s="50"/>
    </row>
    <row r="22" spans="1:8" ht="12.75" customHeight="1">
      <c r="A22" s="20" t="s">
        <v>126</v>
      </c>
      <c r="B22" s="50"/>
      <c r="C22" s="50"/>
      <c r="D22" s="50"/>
      <c r="E22" s="50"/>
      <c r="F22" s="50"/>
      <c r="G22" s="50"/>
      <c r="H22" s="50"/>
    </row>
    <row r="23" spans="2:8" ht="12.75" customHeight="1">
      <c r="B23" s="50"/>
      <c r="C23" s="50"/>
      <c r="D23" s="50"/>
      <c r="E23" s="50"/>
      <c r="F23" s="50"/>
      <c r="G23" s="50"/>
      <c r="H23" s="50"/>
    </row>
    <row r="24" spans="1:8" ht="12.75" customHeight="1">
      <c r="A24" s="53" t="s">
        <v>116</v>
      </c>
      <c r="B24" s="50"/>
      <c r="C24" s="50"/>
      <c r="D24" s="50"/>
      <c r="E24" s="50"/>
      <c r="F24" s="50"/>
      <c r="G24" s="50"/>
      <c r="H24" s="50"/>
    </row>
    <row r="25" spans="1:8" ht="12.75" customHeight="1">
      <c r="A25" s="20" t="s">
        <v>117</v>
      </c>
      <c r="B25" s="50"/>
      <c r="C25" s="50"/>
      <c r="D25" s="50"/>
      <c r="E25" s="50"/>
      <c r="F25" s="50"/>
      <c r="G25" s="50"/>
      <c r="H25" s="50"/>
    </row>
    <row r="26" spans="1:8" ht="12.75" customHeight="1">
      <c r="A26" s="20" t="s">
        <v>118</v>
      </c>
      <c r="B26" s="50"/>
      <c r="C26" s="50"/>
      <c r="D26" s="50"/>
      <c r="E26" s="50"/>
      <c r="F26" s="50"/>
      <c r="G26" s="50"/>
      <c r="H26" s="50"/>
    </row>
    <row r="27" spans="1:8" ht="12.75" customHeight="1">
      <c r="A27" s="20" t="s">
        <v>119</v>
      </c>
      <c r="B27" s="50"/>
      <c r="C27" s="50"/>
      <c r="D27" s="50"/>
      <c r="E27" s="50"/>
      <c r="F27" s="50"/>
      <c r="G27" s="50"/>
      <c r="H27" s="50"/>
    </row>
    <row r="28" spans="1:8" ht="12.75" customHeight="1">
      <c r="A28" s="20" t="s">
        <v>120</v>
      </c>
      <c r="B28" s="50"/>
      <c r="C28" s="50"/>
      <c r="D28" s="50"/>
      <c r="E28" s="50"/>
      <c r="F28" s="50"/>
      <c r="G28" s="50"/>
      <c r="H28" s="50"/>
    </row>
    <row r="29" spans="1:8" ht="12.75" customHeight="1">
      <c r="A29" s="47"/>
      <c r="B29" s="47"/>
      <c r="C29" s="47"/>
      <c r="D29" s="47"/>
      <c r="E29" s="47"/>
      <c r="F29" s="47"/>
      <c r="G29" s="47"/>
      <c r="H29" s="47"/>
    </row>
    <row r="30" spans="1:8" ht="12.75" customHeight="1">
      <c r="A30" s="47" t="s">
        <v>103</v>
      </c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2.75">
      <c r="A32" s="55" t="s">
        <v>133</v>
      </c>
      <c r="B32" s="47" t="s">
        <v>134</v>
      </c>
      <c r="C32" s="47"/>
      <c r="D32" s="51"/>
      <c r="E32" s="47" t="s">
        <v>135</v>
      </c>
      <c r="F32" s="47"/>
      <c r="G32" s="47"/>
      <c r="H32" s="47"/>
    </row>
    <row r="33" spans="1:10" ht="12.75">
      <c r="A33" s="47" t="s">
        <v>136</v>
      </c>
      <c r="B33" s="64" t="s">
        <v>137</v>
      </c>
      <c r="C33" s="65"/>
      <c r="D33" s="65"/>
      <c r="E33" s="65"/>
      <c r="F33" s="65"/>
      <c r="G33" s="65"/>
      <c r="H33" s="47" t="s">
        <v>138</v>
      </c>
      <c r="I33" s="47"/>
      <c r="J33" s="4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1310</v>
      </c>
      <c r="C2" s="61"/>
      <c r="D2" s="61"/>
      <c r="E2" s="61"/>
      <c r="F2" s="61"/>
      <c r="G2" s="61"/>
    </row>
    <row r="3" spans="1:7" ht="12.75">
      <c r="A3" t="s">
        <v>82</v>
      </c>
      <c r="B3" s="10">
        <v>0.264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345.84000000000003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26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20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18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25.61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15.9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18.27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2.62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13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5.68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157.08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4.42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16.7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10.26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86.88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243.96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101.88000000000002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0.1199083969465649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0.0663206106870229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0.1862290076335878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1330</v>
      </c>
      <c r="C2" s="61"/>
      <c r="D2" s="61"/>
      <c r="E2" s="61"/>
      <c r="F2" s="61"/>
      <c r="G2" s="61"/>
    </row>
    <row r="3" spans="1:7" ht="12.75">
      <c r="A3" t="s">
        <v>82</v>
      </c>
      <c r="B3" s="10">
        <v>0.195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259.35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18.25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18.5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6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46.76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12.7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15.66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11.17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4.9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135.44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3.63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13.51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8.07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80.71000000000001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216.15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43.20000000000002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0.10183458646616542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0.0606842105263158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0.1625187969924812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22</v>
      </c>
      <c r="C2" s="61"/>
      <c r="D2" s="61"/>
      <c r="E2" s="61"/>
      <c r="F2" s="61"/>
      <c r="G2" s="61"/>
    </row>
    <row r="3" spans="1:7" ht="12.75">
      <c r="A3" t="s">
        <v>82</v>
      </c>
      <c r="B3" s="10">
        <v>10.68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234.95999999999998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13.2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15.73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25.27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7.1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18.67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12.79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3.53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97.78999999999999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4.07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15.06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9.62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84.25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182.04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52.91999999999999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4.444999999999999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3.8295454545454546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8.274545454545454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36</v>
      </c>
      <c r="C2" s="61"/>
      <c r="D2" s="61"/>
      <c r="E2" s="61"/>
      <c r="F2" s="61"/>
      <c r="G2" s="61"/>
    </row>
    <row r="3" spans="1:7" ht="12.75">
      <c r="A3" t="s">
        <v>82</v>
      </c>
      <c r="B3" s="12">
        <v>6.18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222.48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31.5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18.5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5.62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11.3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17.66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12.62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3.5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3.78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104.48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3.97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15.37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8.87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83.71000000000001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188.19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34.28999999999999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2.9022222222222225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2.325277777777778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5.2275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60</v>
      </c>
      <c r="C2" s="61"/>
      <c r="D2" s="61"/>
      <c r="E2" s="61"/>
      <c r="F2" s="61"/>
      <c r="G2" s="61"/>
    </row>
    <row r="3" spans="1:7" ht="12.75">
      <c r="A3" t="s">
        <v>82</v>
      </c>
      <c r="B3" s="12">
        <v>2.28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136.79999999999998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10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1.88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34.27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9.2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19.7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12.86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3.35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92.76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4.4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15.77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9.66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85.33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178.09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-41.29000000000002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1.546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1.4221666666666666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2.968166666666667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1000</v>
      </c>
      <c r="C2" s="61"/>
      <c r="D2" s="61"/>
      <c r="E2" s="61"/>
      <c r="F2" s="61"/>
      <c r="G2" s="61"/>
    </row>
    <row r="3" spans="1:7" ht="12.75">
      <c r="A3" t="s">
        <v>82</v>
      </c>
      <c r="B3" s="10">
        <v>0.268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268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10.56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9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26.61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0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15.02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10.59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2.75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76.03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3.45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12.87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7.65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79.47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155.5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112.5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0.07603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0.07947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0.1555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130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44</v>
      </c>
      <c r="C2" s="61"/>
      <c r="D2" s="61"/>
      <c r="E2" s="61"/>
      <c r="F2" s="61"/>
      <c r="G2" s="61"/>
    </row>
    <row r="3" spans="1:7" ht="12.75">
      <c r="A3" t="s">
        <v>30</v>
      </c>
      <c r="B3" s="10">
        <v>5.97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262.68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12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10.7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6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55.02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15.4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16.72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11.79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6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5.01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138.64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3.98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14.54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8.69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82.71000000000001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221.35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41.33000000000001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3.1509090909090904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1.8797727272727274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5.030681818181818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60</v>
      </c>
      <c r="C1" s="22" t="s">
        <v>62</v>
      </c>
      <c r="D1" s="32" t="s">
        <v>98</v>
      </c>
      <c r="E1" s="23" t="s">
        <v>70</v>
      </c>
      <c r="F1" s="22" t="s">
        <v>74</v>
      </c>
      <c r="G1" s="22" t="s">
        <v>75</v>
      </c>
      <c r="H1" s="22" t="s">
        <v>65</v>
      </c>
    </row>
    <row r="2" spans="1:8" ht="12.75">
      <c r="A2" s="16" t="s">
        <v>59</v>
      </c>
      <c r="B2" s="16" t="s">
        <v>61</v>
      </c>
      <c r="C2" s="16" t="s">
        <v>63</v>
      </c>
      <c r="D2" s="46" t="s">
        <v>99</v>
      </c>
      <c r="E2" s="17" t="s">
        <v>71</v>
      </c>
      <c r="F2" s="16" t="s">
        <v>71</v>
      </c>
      <c r="G2" s="16" t="s">
        <v>71</v>
      </c>
      <c r="H2" s="16" t="s">
        <v>64</v>
      </c>
    </row>
    <row r="3" spans="1:8" ht="12.75">
      <c r="A3" s="4" t="s">
        <v>48</v>
      </c>
      <c r="B3" s="44">
        <f>HRSW!B4</f>
        <v>264.18</v>
      </c>
      <c r="C3" s="44">
        <f>HRSW!B18</f>
        <v>146.22</v>
      </c>
      <c r="D3" s="15">
        <f>B3-C3</f>
        <v>117.96000000000001</v>
      </c>
      <c r="E3" s="24">
        <v>900</v>
      </c>
      <c r="F3" s="25">
        <f aca="true" t="shared" si="0" ref="F3:F16">B3*E3</f>
        <v>237762</v>
      </c>
      <c r="G3" s="25">
        <f aca="true" t="shared" si="1" ref="G3:G16">E3*C3</f>
        <v>131598</v>
      </c>
      <c r="H3" s="25">
        <f>F3-G3</f>
        <v>106164</v>
      </c>
    </row>
    <row r="4" spans="1:8" ht="12.75">
      <c r="A4" s="4" t="s">
        <v>49</v>
      </c>
      <c r="B4" s="44">
        <f>Durum!B4</f>
        <v>251.94</v>
      </c>
      <c r="C4" s="44">
        <f>Durum!B18</f>
        <v>148.38</v>
      </c>
      <c r="D4" s="15">
        <f aca="true" t="shared" si="2" ref="D4:D16">B4-C4</f>
        <v>103.56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6">F4-G4</f>
        <v>0</v>
      </c>
    </row>
    <row r="5" spans="1:8" ht="12.75">
      <c r="A5" s="4" t="s">
        <v>50</v>
      </c>
      <c r="B5" s="44">
        <f>Barley!B4</f>
        <v>282.46</v>
      </c>
      <c r="C5" s="44">
        <f>Barley!B18</f>
        <v>116.21000000000001</v>
      </c>
      <c r="D5" s="15">
        <f t="shared" si="2"/>
        <v>166.24999999999997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26</v>
      </c>
      <c r="B6" s="44">
        <f>Corn!B4</f>
        <v>319.16</v>
      </c>
      <c r="C6" s="44">
        <f>Corn!B18</f>
        <v>215.19</v>
      </c>
      <c r="D6" s="15">
        <f t="shared" si="2"/>
        <v>103.97000000000003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44">
        <f>Soyb!B4</f>
        <v>268.46</v>
      </c>
      <c r="C7" s="44">
        <f>Soyb!B18</f>
        <v>87.66</v>
      </c>
      <c r="D7" s="15">
        <f t="shared" si="2"/>
        <v>180.79999999999998</v>
      </c>
      <c r="E7" s="24">
        <v>600</v>
      </c>
      <c r="F7" s="25">
        <f t="shared" si="0"/>
        <v>161076</v>
      </c>
      <c r="G7" s="25">
        <f t="shared" si="1"/>
        <v>52596</v>
      </c>
      <c r="H7" s="25">
        <f t="shared" si="3"/>
        <v>108480</v>
      </c>
    </row>
    <row r="8" spans="1:8" ht="12.75">
      <c r="A8" s="4" t="s">
        <v>80</v>
      </c>
      <c r="B8" s="44">
        <f>Drybean!B4</f>
        <v>347.49</v>
      </c>
      <c r="C8" s="44">
        <f>Drybean!B18</f>
        <v>135.79</v>
      </c>
      <c r="D8" s="15">
        <f t="shared" si="2"/>
        <v>211.70000000000002</v>
      </c>
      <c r="E8" s="24">
        <v>300</v>
      </c>
      <c r="F8" s="25">
        <f t="shared" si="0"/>
        <v>104247</v>
      </c>
      <c r="G8" s="25">
        <f t="shared" si="1"/>
        <v>40737</v>
      </c>
      <c r="H8" s="25">
        <f t="shared" si="3"/>
        <v>63510</v>
      </c>
    </row>
    <row r="9" spans="1:8" ht="12.75">
      <c r="A9" s="4" t="s">
        <v>51</v>
      </c>
      <c r="B9" s="44">
        <f>Oil_SF!B4</f>
        <v>290.88</v>
      </c>
      <c r="C9" s="44">
        <f>Oil_SF!B18</f>
        <v>135.55999999999997</v>
      </c>
      <c r="D9" s="15">
        <f t="shared" si="2"/>
        <v>155.32000000000002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52</v>
      </c>
      <c r="B10" s="44">
        <f>Conf_SF!B4</f>
        <v>345.84000000000003</v>
      </c>
      <c r="C10" s="44">
        <f>Conf_SF!B18</f>
        <v>157.08</v>
      </c>
      <c r="D10" s="15">
        <f t="shared" si="2"/>
        <v>188.76000000000002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53</v>
      </c>
      <c r="B11" s="44">
        <f>Canola!B4</f>
        <v>259.35</v>
      </c>
      <c r="C11" s="44">
        <f>Canola!B18</f>
        <v>135.44</v>
      </c>
      <c r="D11" s="15">
        <f t="shared" si="2"/>
        <v>123.91000000000003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54</v>
      </c>
      <c r="B12" s="44">
        <f>Flax!B4</f>
        <v>234.95999999999998</v>
      </c>
      <c r="C12" s="44">
        <f>Flax!B18</f>
        <v>97.78999999999999</v>
      </c>
      <c r="D12" s="15">
        <f t="shared" si="2"/>
        <v>137.17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57</v>
      </c>
      <c r="B13" s="44">
        <f>Peas!B4</f>
        <v>222.48</v>
      </c>
      <c r="C13" s="44">
        <f>Peas!B18</f>
        <v>104.48</v>
      </c>
      <c r="D13" s="15">
        <f t="shared" si="2"/>
        <v>117.99999999999999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58</v>
      </c>
      <c r="B14" s="44">
        <f>Oats!B4</f>
        <v>136.79999999999998</v>
      </c>
      <c r="C14" s="44">
        <f>Oats!B18</f>
        <v>92.76</v>
      </c>
      <c r="D14" s="15">
        <f t="shared" si="2"/>
        <v>44.03999999999998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55</v>
      </c>
      <c r="B15" s="44">
        <f>Mustard!B4</f>
        <v>268</v>
      </c>
      <c r="C15" s="44">
        <f>Mustard!B18</f>
        <v>76.03</v>
      </c>
      <c r="D15" s="15">
        <f t="shared" si="2"/>
        <v>191.97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129</v>
      </c>
      <c r="B16" s="44">
        <f>'Wint.Wht'!B4</f>
        <v>262.68</v>
      </c>
      <c r="C16" s="44">
        <f>'Wint.Wht'!B18</f>
        <v>138.64</v>
      </c>
      <c r="D16" s="45">
        <f t="shared" si="2"/>
        <v>124.04000000000002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14" t="s">
        <v>76</v>
      </c>
      <c r="B17" s="14"/>
      <c r="C17" s="14"/>
      <c r="D17" s="14"/>
      <c r="E17" s="26">
        <f>SUM(E3:E16)</f>
        <v>1800</v>
      </c>
      <c r="F17" s="26">
        <f>SUM(F3:F16)</f>
        <v>503085</v>
      </c>
      <c r="G17" s="26">
        <f>SUM(G3:G16)</f>
        <v>224931</v>
      </c>
      <c r="H17" s="26">
        <f>SUM(H3:H16)</f>
        <v>278154</v>
      </c>
    </row>
    <row r="18" spans="1:7" ht="12.75">
      <c r="A18" s="4"/>
      <c r="B18" s="4"/>
      <c r="C18" s="4"/>
      <c r="D18" s="4"/>
      <c r="E18" s="18"/>
      <c r="F18" s="18"/>
      <c r="G18" s="18"/>
    </row>
    <row r="19" spans="1:8" ht="12.75">
      <c r="A19" s="3"/>
      <c r="B19" s="3"/>
      <c r="C19" s="58" t="s">
        <v>47</v>
      </c>
      <c r="D19" s="58"/>
      <c r="E19" s="58"/>
      <c r="F19" s="3"/>
      <c r="G19" s="3"/>
      <c r="H19" s="3"/>
    </row>
    <row r="20" spans="1:8" ht="12.75">
      <c r="A20" s="19" t="s">
        <v>72</v>
      </c>
      <c r="B20" s="19"/>
      <c r="C20" s="19"/>
      <c r="D20" s="20"/>
      <c r="E20" s="19" t="s">
        <v>73</v>
      </c>
      <c r="F20" s="19"/>
      <c r="G20" s="19"/>
      <c r="H20" s="3"/>
    </row>
    <row r="21" spans="1:7" ht="12.75">
      <c r="A21" t="s">
        <v>81</v>
      </c>
      <c r="C21" s="27">
        <f>F17</f>
        <v>503085</v>
      </c>
      <c r="E21" t="s">
        <v>67</v>
      </c>
      <c r="G21" s="27">
        <f>G17</f>
        <v>224931</v>
      </c>
    </row>
    <row r="22" spans="1:8" ht="12.75">
      <c r="A22" t="s">
        <v>77</v>
      </c>
      <c r="C22" s="28">
        <v>21200</v>
      </c>
      <c r="D22" s="1" t="s">
        <v>69</v>
      </c>
      <c r="E22" t="s">
        <v>101</v>
      </c>
      <c r="G22" s="28">
        <v>33000</v>
      </c>
      <c r="H22" s="1" t="s">
        <v>69</v>
      </c>
    </row>
    <row r="23" spans="1:8" ht="12.75">
      <c r="A23" t="s">
        <v>79</v>
      </c>
      <c r="C23" s="29">
        <v>0</v>
      </c>
      <c r="D23" s="1" t="s">
        <v>69</v>
      </c>
      <c r="E23" t="s">
        <v>66</v>
      </c>
      <c r="G23" s="28">
        <v>99900</v>
      </c>
      <c r="H23" s="1" t="s">
        <v>69</v>
      </c>
    </row>
    <row r="24" spans="1:8" ht="12.75">
      <c r="A24" t="s">
        <v>65</v>
      </c>
      <c r="C24" s="27">
        <f>SUM(C21:C23)</f>
        <v>524285</v>
      </c>
      <c r="E24" t="s">
        <v>100</v>
      </c>
      <c r="G24" s="28">
        <v>0</v>
      </c>
      <c r="H24" s="1" t="s">
        <v>69</v>
      </c>
    </row>
    <row r="25" spans="5:8" ht="12.75">
      <c r="E25" t="s">
        <v>68</v>
      </c>
      <c r="G25" s="28">
        <v>0</v>
      </c>
      <c r="H25" s="1" t="s">
        <v>69</v>
      </c>
    </row>
    <row r="26" spans="5:8" ht="12.75">
      <c r="E26" t="s">
        <v>78</v>
      </c>
      <c r="G26" s="29">
        <v>8000</v>
      </c>
      <c r="H26" s="1" t="s">
        <v>69</v>
      </c>
    </row>
    <row r="27" spans="5:7" ht="13.5" thickBot="1">
      <c r="E27" t="s">
        <v>65</v>
      </c>
      <c r="G27" s="37">
        <f>SUM(G21:G26)</f>
        <v>365831</v>
      </c>
    </row>
    <row r="28" spans="1:8" ht="13.5" thickBot="1">
      <c r="A28" s="3" t="s">
        <v>128</v>
      </c>
      <c r="B28" s="3"/>
      <c r="C28" s="3"/>
      <c r="D28" s="3"/>
      <c r="E28" s="3"/>
      <c r="F28" s="3"/>
      <c r="G28" s="54">
        <f>C24-G27</f>
        <v>158454</v>
      </c>
      <c r="H28" s="3"/>
    </row>
    <row r="29" ht="12.75">
      <c r="G29" s="6"/>
    </row>
    <row r="30" spans="3:6" ht="12.75">
      <c r="C30" s="59" t="s">
        <v>83</v>
      </c>
      <c r="D30" s="59"/>
      <c r="E30" s="59"/>
      <c r="F30" s="59"/>
    </row>
    <row r="31" spans="3:6" ht="12.75">
      <c r="C31" s="60" t="s">
        <v>97</v>
      </c>
      <c r="D31" s="60"/>
      <c r="E31" s="60"/>
      <c r="F31" s="60"/>
    </row>
    <row r="37" ht="12.75">
      <c r="A37" t="s">
        <v>102</v>
      </c>
    </row>
    <row r="38" spans="1:12" ht="12.75">
      <c r="A38" s="33" t="s">
        <v>84</v>
      </c>
      <c r="B38" s="34" t="s">
        <v>85</v>
      </c>
      <c r="C38" s="34" t="s">
        <v>86</v>
      </c>
      <c r="D38" s="34" t="s">
        <v>87</v>
      </c>
      <c r="E38" s="34" t="s">
        <v>88</v>
      </c>
      <c r="F38" s="34" t="s">
        <v>89</v>
      </c>
      <c r="G38" s="34" t="s">
        <v>90</v>
      </c>
      <c r="H38" s="34" t="s">
        <v>91</v>
      </c>
      <c r="I38" s="34" t="s">
        <v>92</v>
      </c>
      <c r="J38" s="34" t="s">
        <v>93</v>
      </c>
      <c r="K38" s="34" t="s">
        <v>94</v>
      </c>
      <c r="L38" s="35" t="s">
        <v>95</v>
      </c>
    </row>
    <row r="39" spans="1:12" ht="12.75">
      <c r="A39" s="36" t="s">
        <v>48</v>
      </c>
      <c r="B39" s="37">
        <f>$E3*HRSW!$B7</f>
        <v>20250</v>
      </c>
      <c r="C39" s="37">
        <f>$E3*HRSW!$B8</f>
        <v>13140</v>
      </c>
      <c r="D39" s="37">
        <f>$E3*HRSW!$B9</f>
        <v>4500</v>
      </c>
      <c r="E39" s="37">
        <f>$E3*HRSW!$B10</f>
        <v>0</v>
      </c>
      <c r="F39" s="37">
        <f>$E3*HRSW!$B11</f>
        <v>46512</v>
      </c>
      <c r="G39" s="37">
        <f>$E3*HRSW!$B12</f>
        <v>13860</v>
      </c>
      <c r="H39" s="37">
        <f>$E3*HRSW!$B13</f>
        <v>16263</v>
      </c>
      <c r="I39" s="37">
        <f>$E3*HRSW!$B14</f>
        <v>10962</v>
      </c>
      <c r="J39" s="37">
        <f>$E3*HRSW!$B15</f>
        <v>0</v>
      </c>
      <c r="K39" s="37">
        <f>$E3*HRSW!$B16</f>
        <v>1350</v>
      </c>
      <c r="L39" s="38">
        <f>$E3*HRSW!$B17</f>
        <v>4761</v>
      </c>
    </row>
    <row r="40" spans="1:12" ht="12.75">
      <c r="A40" s="39" t="s">
        <v>49</v>
      </c>
      <c r="B40" s="25">
        <f>$E4*Durum!$B7</f>
        <v>0</v>
      </c>
      <c r="C40" s="25">
        <f>$E4*Durum!$B8</f>
        <v>0</v>
      </c>
      <c r="D40" s="25">
        <f>$E4*Durum!$B9</f>
        <v>0</v>
      </c>
      <c r="E40" s="25">
        <f>$E4*Durum!$B10</f>
        <v>0</v>
      </c>
      <c r="F40" s="25">
        <f>$E4*Durum!$B11</f>
        <v>0</v>
      </c>
      <c r="G40" s="25">
        <f>$E4*Durum!$B12</f>
        <v>0</v>
      </c>
      <c r="H40" s="25">
        <f>$E4*Durum!$B13</f>
        <v>0</v>
      </c>
      <c r="I40" s="25">
        <f>$E4*Durum!$B14</f>
        <v>0</v>
      </c>
      <c r="J40" s="25">
        <f>$E4*Durum!$B15</f>
        <v>0</v>
      </c>
      <c r="K40" s="25">
        <f>$E4*Durum!$B16</f>
        <v>0</v>
      </c>
      <c r="L40" s="40">
        <f>$E4*Durum!$B17</f>
        <v>0</v>
      </c>
    </row>
    <row r="41" spans="1:12" ht="12.75">
      <c r="A41" s="39" t="s">
        <v>50</v>
      </c>
      <c r="B41" s="25">
        <f>$E5*Barley!$B7</f>
        <v>0</v>
      </c>
      <c r="C41" s="25">
        <f>$E5*Barley!$B8</f>
        <v>0</v>
      </c>
      <c r="D41" s="25">
        <f>$E5*Barley!$B9</f>
        <v>0</v>
      </c>
      <c r="E41" s="25">
        <f>$E5*Barley!$B10</f>
        <v>0</v>
      </c>
      <c r="F41" s="25">
        <f>$E5*Barley!$B11</f>
        <v>0</v>
      </c>
      <c r="G41" s="25">
        <f>$E5*Barley!$B12</f>
        <v>0</v>
      </c>
      <c r="H41" s="25">
        <f>$E5*Barley!$B13</f>
        <v>0</v>
      </c>
      <c r="I41" s="25">
        <f>$E5*Barley!$B14</f>
        <v>0</v>
      </c>
      <c r="J41" s="25">
        <f>$E5*Barley!$B15</f>
        <v>0</v>
      </c>
      <c r="K41" s="25">
        <f>$E5*Barley!$B16</f>
        <v>0</v>
      </c>
      <c r="L41" s="40">
        <f>$E5*Barley!$B17</f>
        <v>0</v>
      </c>
    </row>
    <row r="42" spans="1:12" ht="12.75">
      <c r="A42" s="39" t="s">
        <v>26</v>
      </c>
      <c r="B42" s="25">
        <f>$E6*Corn!$B7</f>
        <v>0</v>
      </c>
      <c r="C42" s="25">
        <f>$E6*Corn!$B8</f>
        <v>0</v>
      </c>
      <c r="D42" s="25">
        <f>$E6*Corn!$B9</f>
        <v>0</v>
      </c>
      <c r="E42" s="25">
        <f>$E6*Corn!$B10</f>
        <v>0</v>
      </c>
      <c r="F42" s="25">
        <f>$E6*Corn!$B11</f>
        <v>0</v>
      </c>
      <c r="G42" s="25">
        <f>$E6*Corn!$B12</f>
        <v>0</v>
      </c>
      <c r="H42" s="25">
        <f>$E6*Corn!$B13</f>
        <v>0</v>
      </c>
      <c r="I42" s="25">
        <f>$E6*Corn!$B14</f>
        <v>0</v>
      </c>
      <c r="J42" s="25">
        <f>$E6*Corn!$B15</f>
        <v>0</v>
      </c>
      <c r="K42" s="25">
        <f>$E6*Corn!$B16</f>
        <v>0</v>
      </c>
      <c r="L42" s="40">
        <f>$E6*Corn!$B17</f>
        <v>0</v>
      </c>
    </row>
    <row r="43" spans="1:12" ht="12.75">
      <c r="A43" s="39" t="s">
        <v>25</v>
      </c>
      <c r="B43" s="25">
        <f>$E7*Soyb!$B7</f>
        <v>21300</v>
      </c>
      <c r="C43" s="25">
        <f>$E7*Soyb!$B8</f>
        <v>5100</v>
      </c>
      <c r="D43" s="25">
        <f>$E7*Soyb!$B9</f>
        <v>0</v>
      </c>
      <c r="E43" s="25">
        <f>$E7*Soyb!$B10</f>
        <v>0</v>
      </c>
      <c r="F43" s="25">
        <f>$E7*Soyb!$B11</f>
        <v>96</v>
      </c>
      <c r="G43" s="25">
        <f>$E7*Soyb!$B12</f>
        <v>6660</v>
      </c>
      <c r="H43" s="25">
        <f>$E7*Soyb!$B13</f>
        <v>9036</v>
      </c>
      <c r="I43" s="25">
        <f>$E7*Soyb!$B14</f>
        <v>6702</v>
      </c>
      <c r="J43" s="25">
        <f>$E7*Soyb!$B15</f>
        <v>0</v>
      </c>
      <c r="K43" s="25">
        <f>$E7*Soyb!$B16</f>
        <v>1800</v>
      </c>
      <c r="L43" s="40">
        <f>$E7*Soyb!$B17</f>
        <v>1902</v>
      </c>
    </row>
    <row r="44" spans="1:12" ht="12.75">
      <c r="A44" s="39" t="s">
        <v>80</v>
      </c>
      <c r="B44" s="25">
        <f>$E8*Drybean!$B7</f>
        <v>10050</v>
      </c>
      <c r="C44" s="25">
        <f>$E8*Drybean!$B8</f>
        <v>7440</v>
      </c>
      <c r="D44" s="25">
        <f>$E8*Drybean!$B9</f>
        <v>0</v>
      </c>
      <c r="E44" s="25">
        <f>$E8*Drybean!$B10</f>
        <v>0</v>
      </c>
      <c r="F44" s="25">
        <f>$E8*Drybean!$B11</f>
        <v>5700</v>
      </c>
      <c r="G44" s="25">
        <f>$E8*Drybean!$B12</f>
        <v>5550</v>
      </c>
      <c r="H44" s="25">
        <f>$E8*Drybean!$B13</f>
        <v>6015</v>
      </c>
      <c r="I44" s="25">
        <f>$E8*Drybean!$B14</f>
        <v>4059</v>
      </c>
      <c r="J44" s="25">
        <f>$E8*Drybean!$B15</f>
        <v>0</v>
      </c>
      <c r="K44" s="25">
        <f>$E8*Drybean!$B16</f>
        <v>450</v>
      </c>
      <c r="L44" s="40">
        <f>$E8*Drybean!$B17</f>
        <v>1473</v>
      </c>
    </row>
    <row r="45" spans="1:12" ht="12.75">
      <c r="A45" s="39" t="s">
        <v>51</v>
      </c>
      <c r="B45" s="25">
        <f>$E9*Oil_SF!$B7</f>
        <v>0</v>
      </c>
      <c r="C45" s="25">
        <f>$E9*Oil_SF!$B8</f>
        <v>0</v>
      </c>
      <c r="D45" s="25">
        <f>$E9*Oil_SF!$B9</f>
        <v>0</v>
      </c>
      <c r="E45" s="25">
        <f>$E9*Oil_SF!$B10</f>
        <v>0</v>
      </c>
      <c r="F45" s="25">
        <f>$E9*Oil_SF!$B11</f>
        <v>0</v>
      </c>
      <c r="G45" s="25">
        <f>$E9*Oil_SF!$B12</f>
        <v>0</v>
      </c>
      <c r="H45" s="25">
        <f>$E9*Oil_SF!$B13</f>
        <v>0</v>
      </c>
      <c r="I45" s="25">
        <f>$E9*Oil_SF!$B14</f>
        <v>0</v>
      </c>
      <c r="J45" s="25">
        <f>$E9*Oil_SF!$B15</f>
        <v>0</v>
      </c>
      <c r="K45" s="25">
        <f>$E9*Oil_SF!$B16</f>
        <v>0</v>
      </c>
      <c r="L45" s="40">
        <f>$E9*Oil_SF!$B17</f>
        <v>0</v>
      </c>
    </row>
    <row r="46" spans="1:12" ht="12.75">
      <c r="A46" s="39" t="s">
        <v>52</v>
      </c>
      <c r="B46" s="25">
        <f>$E10*Conf_SF!$B7</f>
        <v>0</v>
      </c>
      <c r="C46" s="25">
        <f>$E10*Conf_SF!$B8</f>
        <v>0</v>
      </c>
      <c r="D46" s="25">
        <f>$E10*Conf_SF!$B9</f>
        <v>0</v>
      </c>
      <c r="E46" s="25">
        <f>$E10*Conf_SF!$B10</f>
        <v>0</v>
      </c>
      <c r="F46" s="25">
        <f>$E10*Conf_SF!$B11</f>
        <v>0</v>
      </c>
      <c r="G46" s="25">
        <f>$E10*Conf_SF!$B12</f>
        <v>0</v>
      </c>
      <c r="H46" s="25">
        <f>$E10*Conf_SF!$B13</f>
        <v>0</v>
      </c>
      <c r="I46" s="25">
        <f>$E10*Conf_SF!$B14</f>
        <v>0</v>
      </c>
      <c r="J46" s="25">
        <f>$E10*Conf_SF!$B15</f>
        <v>0</v>
      </c>
      <c r="K46" s="25">
        <f>$E10*Conf_SF!$B16</f>
        <v>0</v>
      </c>
      <c r="L46" s="40">
        <f>$E10*Conf_SF!$B17</f>
        <v>0</v>
      </c>
    </row>
    <row r="47" spans="1:12" ht="12.75">
      <c r="A47" s="39" t="s">
        <v>53</v>
      </c>
      <c r="B47" s="25">
        <f>$E11*Canola!$B7</f>
        <v>0</v>
      </c>
      <c r="C47" s="25">
        <f>$E11*Canola!$B8</f>
        <v>0</v>
      </c>
      <c r="D47" s="25">
        <f>$E11*Canola!$B9</f>
        <v>0</v>
      </c>
      <c r="E47" s="25">
        <f>$E11*Canola!$B10</f>
        <v>0</v>
      </c>
      <c r="F47" s="25">
        <f>$E11*Canola!$B11</f>
        <v>0</v>
      </c>
      <c r="G47" s="25">
        <f>$E11*Canola!$B12</f>
        <v>0</v>
      </c>
      <c r="H47" s="25">
        <f>$E11*Canola!$B13</f>
        <v>0</v>
      </c>
      <c r="I47" s="25">
        <f>$E11*Canola!$B14</f>
        <v>0</v>
      </c>
      <c r="J47" s="25">
        <f>$E11*Canola!$B15</f>
        <v>0</v>
      </c>
      <c r="K47" s="25">
        <f>$E11*Canola!$B16</f>
        <v>0</v>
      </c>
      <c r="L47" s="40">
        <f>$E11*Canola!$B17</f>
        <v>0</v>
      </c>
    </row>
    <row r="48" spans="1:12" ht="12.75">
      <c r="A48" s="39" t="s">
        <v>54</v>
      </c>
      <c r="B48" s="25">
        <f>$E12*Flax!$B7</f>
        <v>0</v>
      </c>
      <c r="C48" s="25">
        <f>$E12*Flax!$B8</f>
        <v>0</v>
      </c>
      <c r="D48" s="25">
        <f>$E12*Flax!$B9</f>
        <v>0</v>
      </c>
      <c r="E48" s="25">
        <f>$E12*Flax!$B10</f>
        <v>0</v>
      </c>
      <c r="F48" s="25">
        <f>$E12*Flax!$B11</f>
        <v>0</v>
      </c>
      <c r="G48" s="25">
        <f>$E12*Flax!$B12</f>
        <v>0</v>
      </c>
      <c r="H48" s="25">
        <f>$E12*Flax!$B13</f>
        <v>0</v>
      </c>
      <c r="I48" s="25">
        <f>$E12*Flax!$B14</f>
        <v>0</v>
      </c>
      <c r="J48" s="25">
        <f>$E12*Flax!$B15</f>
        <v>0</v>
      </c>
      <c r="K48" s="25">
        <f>$E12*Flax!$B16</f>
        <v>0</v>
      </c>
      <c r="L48" s="40">
        <f>$E12*Flax!$B17</f>
        <v>0</v>
      </c>
    </row>
    <row r="49" spans="1:12" ht="12.75">
      <c r="A49" s="39" t="s">
        <v>57</v>
      </c>
      <c r="B49" s="25">
        <f>$E13*Peas!$B$7</f>
        <v>0</v>
      </c>
      <c r="C49" s="25">
        <f>$E13*Peas!$B$8</f>
        <v>0</v>
      </c>
      <c r="D49" s="25">
        <f>$E13*Peas!$B$9</f>
        <v>0</v>
      </c>
      <c r="E49" s="25">
        <f>$E13*Peas!$B$10</f>
        <v>0</v>
      </c>
      <c r="F49" s="25">
        <f>$E13*Peas!$B$11</f>
        <v>0</v>
      </c>
      <c r="G49" s="25">
        <f>$E13*Peas!$B$12</f>
        <v>0</v>
      </c>
      <c r="H49" s="25">
        <f>$E13*Peas!$B$13</f>
        <v>0</v>
      </c>
      <c r="I49" s="25">
        <f>$E13*Peas!$B$14</f>
        <v>0</v>
      </c>
      <c r="J49" s="25">
        <f>$E13*Peas!$B$15</f>
        <v>0</v>
      </c>
      <c r="K49" s="25">
        <f>$E13*Peas!$B$16</f>
        <v>0</v>
      </c>
      <c r="L49" s="40">
        <f>$E13*Peas!$B$17</f>
        <v>0</v>
      </c>
    </row>
    <row r="50" spans="1:12" ht="12.75">
      <c r="A50" s="39" t="s">
        <v>58</v>
      </c>
      <c r="B50" s="25">
        <f>$E14*Oats!$B$7</f>
        <v>0</v>
      </c>
      <c r="C50" s="25">
        <f>$E14*Oats!$B$8</f>
        <v>0</v>
      </c>
      <c r="D50" s="25">
        <f>$E14*Oats!$B$9</f>
        <v>0</v>
      </c>
      <c r="E50" s="25">
        <f>$E14*Oats!$B$10</f>
        <v>0</v>
      </c>
      <c r="F50" s="25">
        <f>$E14*Oats!$B$11</f>
        <v>0</v>
      </c>
      <c r="G50" s="25">
        <f>$E14*Oats!$B$12</f>
        <v>0</v>
      </c>
      <c r="H50" s="25">
        <f>$E14*Oats!$B$13</f>
        <v>0</v>
      </c>
      <c r="I50" s="25">
        <f>$E14*Oats!$B$14</f>
        <v>0</v>
      </c>
      <c r="J50" s="25">
        <f>$E14*Oats!$B$15</f>
        <v>0</v>
      </c>
      <c r="K50" s="25">
        <f>$E14*Oats!$B$16</f>
        <v>0</v>
      </c>
      <c r="L50" s="40">
        <f>$E14*Oats!$B$17</f>
        <v>0</v>
      </c>
    </row>
    <row r="51" spans="1:12" ht="12.75">
      <c r="A51" s="39" t="s">
        <v>55</v>
      </c>
      <c r="B51" s="25">
        <f>$E15*Mustard!$B$7</f>
        <v>0</v>
      </c>
      <c r="C51" s="25">
        <f>$E15*Mustard!$B$8</f>
        <v>0</v>
      </c>
      <c r="D51" s="25">
        <f>$E15*Mustard!$B$9</f>
        <v>0</v>
      </c>
      <c r="E51" s="25">
        <f>$E15*Mustard!$B$10</f>
        <v>0</v>
      </c>
      <c r="F51" s="25">
        <f>$E15*Mustard!$B$11</f>
        <v>0</v>
      </c>
      <c r="G51" s="25">
        <f>$E15*Mustard!$B$12</f>
        <v>0</v>
      </c>
      <c r="H51" s="25">
        <f>$E15*Mustard!$B$13</f>
        <v>0</v>
      </c>
      <c r="I51" s="25">
        <f>$E15*Mustard!$B$14</f>
        <v>0</v>
      </c>
      <c r="J51" s="25">
        <f>$E15*Mustard!$B$15</f>
        <v>0</v>
      </c>
      <c r="K51" s="25">
        <f>$E15*Mustard!$B$16</f>
        <v>0</v>
      </c>
      <c r="L51" s="40">
        <f>$E15*Mustard!$B$17</f>
        <v>0</v>
      </c>
    </row>
    <row r="52" spans="1:12" ht="12.75">
      <c r="A52" s="39" t="s">
        <v>56</v>
      </c>
      <c r="B52" s="25">
        <f>$E16*'Wint.Wht'!$B$7</f>
        <v>0</v>
      </c>
      <c r="C52" s="25">
        <f>$E16*'Wint.Wht'!$B$8</f>
        <v>0</v>
      </c>
      <c r="D52" s="25">
        <f>$E16*'Wint.Wht'!$B$9</f>
        <v>0</v>
      </c>
      <c r="E52" s="25">
        <f>$E16*'Wint.Wht'!$B$10</f>
        <v>0</v>
      </c>
      <c r="F52" s="25">
        <f>$E16*'Wint.Wht'!$B$11</f>
        <v>0</v>
      </c>
      <c r="G52" s="25">
        <f>$E16*'Wint.Wht'!$B$12</f>
        <v>0</v>
      </c>
      <c r="H52" s="25">
        <f>$E16*'Wint.Wht'!$B$13</f>
        <v>0</v>
      </c>
      <c r="I52" s="25">
        <f>$E16*'Wint.Wht'!$B$14</f>
        <v>0</v>
      </c>
      <c r="J52" s="25">
        <f>$E16*'Wint.Wht'!$B$15</f>
        <v>0</v>
      </c>
      <c r="K52" s="25">
        <f>$E16*'Wint.Wht'!$B$16</f>
        <v>0</v>
      </c>
      <c r="L52" s="40">
        <f>$E16*'Wint.Wht'!$B$17</f>
        <v>0</v>
      </c>
    </row>
    <row r="53" spans="1:12" ht="12.75">
      <c r="A53" s="41" t="s">
        <v>76</v>
      </c>
      <c r="B53" s="26">
        <f>SUM(B39:B52)</f>
        <v>51600</v>
      </c>
      <c r="C53" s="26">
        <f aca="true" t="shared" si="4" ref="C53:L53">SUM(C39:C52)</f>
        <v>25680</v>
      </c>
      <c r="D53" s="26">
        <f t="shared" si="4"/>
        <v>4500</v>
      </c>
      <c r="E53" s="26">
        <f t="shared" si="4"/>
        <v>0</v>
      </c>
      <c r="F53" s="26">
        <f t="shared" si="4"/>
        <v>52308</v>
      </c>
      <c r="G53" s="26">
        <f t="shared" si="4"/>
        <v>26070</v>
      </c>
      <c r="H53" s="26">
        <f t="shared" si="4"/>
        <v>31314</v>
      </c>
      <c r="I53" s="26">
        <f t="shared" si="4"/>
        <v>21723</v>
      </c>
      <c r="J53" s="26">
        <f t="shared" si="4"/>
        <v>0</v>
      </c>
      <c r="K53" s="26">
        <f t="shared" si="4"/>
        <v>3600</v>
      </c>
      <c r="L53" s="42">
        <f t="shared" si="4"/>
        <v>8136</v>
      </c>
    </row>
    <row r="54" spans="1:12" ht="12.75">
      <c r="A54" s="41" t="s">
        <v>96</v>
      </c>
      <c r="B54" s="26"/>
      <c r="C54" s="42"/>
      <c r="D54" s="43">
        <f>SUM(B53:L53)</f>
        <v>224931</v>
      </c>
      <c r="E54" s="27"/>
      <c r="F54" s="27"/>
      <c r="G54" s="27"/>
      <c r="H54" s="27"/>
      <c r="I54" s="27"/>
      <c r="J54" s="27"/>
      <c r="K54" s="27"/>
      <c r="L54" s="27"/>
    </row>
  </sheetData>
  <sheetProtection sheet="1" objects="1" scenarios="1"/>
  <mergeCells count="3">
    <mergeCell ref="C19:E19"/>
    <mergeCell ref="C30:F30"/>
    <mergeCell ref="C31:F3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42</v>
      </c>
      <c r="C2" s="61"/>
      <c r="D2" s="61"/>
      <c r="E2" s="61"/>
      <c r="F2" s="61"/>
      <c r="G2" s="61"/>
    </row>
    <row r="3" spans="1:7" ht="12.75">
      <c r="A3" t="s">
        <v>82</v>
      </c>
      <c r="B3" s="12">
        <v>6.29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264.18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22.5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14.6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5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51.68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15.4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18.07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12.18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5.29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146.22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4.07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14.9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9.04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83.50999999999999</v>
      </c>
      <c r="C25" s="61"/>
      <c r="D25" s="61"/>
      <c r="E25" s="61"/>
      <c r="F25" s="61"/>
      <c r="G25" s="61"/>
    </row>
    <row r="26" spans="2:7" ht="12.75" customHeight="1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229.73</v>
      </c>
      <c r="C27" s="61"/>
      <c r="D27" s="61"/>
      <c r="E27" s="61"/>
      <c r="F27" s="61"/>
      <c r="G27" s="61"/>
    </row>
    <row r="28" spans="2:7" ht="12.75" customHeight="1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34.45000000000002</v>
      </c>
      <c r="C29" s="61"/>
      <c r="D29" s="61"/>
      <c r="E29" s="61"/>
      <c r="F29" s="61"/>
      <c r="G29" s="61"/>
    </row>
    <row r="30" spans="2:7" ht="12.75" customHeight="1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3.4814285714285713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1.988333333333333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5.469761904761905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34</v>
      </c>
      <c r="C2" s="61"/>
      <c r="D2" s="61"/>
      <c r="E2" s="61"/>
      <c r="F2" s="61"/>
      <c r="G2" s="61"/>
    </row>
    <row r="3" spans="1:7" ht="12.75">
      <c r="A3" t="s">
        <v>82</v>
      </c>
      <c r="B3" s="12">
        <v>7.41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251.94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39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14.6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5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38.34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14.8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17.72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12.06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5.36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148.38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3.96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14.65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8.92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83.03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231.41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20.53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4.364117647058824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2.4420588235294116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6.806176470588235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58</v>
      </c>
      <c r="C2" s="61"/>
      <c r="D2" s="61"/>
      <c r="E2" s="61"/>
      <c r="F2" s="61"/>
      <c r="G2" s="61"/>
    </row>
    <row r="3" spans="1:7" ht="12.75">
      <c r="A3" t="s">
        <v>82</v>
      </c>
      <c r="B3" s="12">
        <v>4.87</v>
      </c>
      <c r="C3" s="61" t="s">
        <v>131</v>
      </c>
      <c r="D3" s="61"/>
      <c r="E3" s="61"/>
      <c r="F3" s="61"/>
      <c r="G3" s="61"/>
    </row>
    <row r="4" spans="1:7" ht="12.75">
      <c r="A4" t="s">
        <v>28</v>
      </c>
      <c r="B4" s="2">
        <f>B2*B3</f>
        <v>282.46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17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12.9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1.25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40.71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6.2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19.62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12.83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4.2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116.21000000000001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4.38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15.7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9.63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85.21000000000001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201.42000000000002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81.03999999999996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2.0036206896551727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1.469137931034483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3.4727586206896555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101</v>
      </c>
      <c r="C2" s="61"/>
      <c r="D2" s="61"/>
      <c r="E2" s="61"/>
      <c r="F2" s="61"/>
      <c r="G2" s="61"/>
    </row>
    <row r="3" spans="1:7" ht="12.75">
      <c r="A3" t="s">
        <v>82</v>
      </c>
      <c r="B3" s="12">
        <v>3.16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319.16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49.48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8.5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5.7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65.42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22.8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24.23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15.54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14.24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7.78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215.19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5.76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22.26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13.22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96.74000000000001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311.93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7.230000000000018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2.1305940594059405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0.9578217821782179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3.0884158415841583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31</v>
      </c>
      <c r="C2" s="61"/>
      <c r="D2" s="61"/>
      <c r="E2" s="61"/>
      <c r="F2" s="61"/>
      <c r="G2" s="61"/>
    </row>
    <row r="3" spans="1:7" ht="12.75">
      <c r="A3" t="s">
        <v>82</v>
      </c>
      <c r="B3" s="12">
        <v>8.66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268.46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35.5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8.5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0.16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11.1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15.06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11.17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3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3.17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87.66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3.68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13.69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8.05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80.92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168.57999999999998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99.88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2.827741935483871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2.6103225806451613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5.438064516129032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1430</v>
      </c>
      <c r="C2" s="61"/>
      <c r="D2" s="61"/>
      <c r="E2" s="61"/>
      <c r="F2" s="61"/>
      <c r="G2" s="61"/>
    </row>
    <row r="3" spans="1:7" ht="12.75">
      <c r="A3" t="s">
        <v>30</v>
      </c>
      <c r="B3" s="10">
        <v>0.243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347.49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33.5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24.8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19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18.5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20.05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13.53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4.91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135.79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4.62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17.33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11.31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88.75999999999999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224.54999999999998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122.94000000000003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0.09495804195804196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0.062069930069930064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0.15702797202797203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1440</v>
      </c>
      <c r="C2" s="61"/>
      <c r="D2" s="61"/>
      <c r="E2" s="61"/>
      <c r="F2" s="61"/>
      <c r="G2" s="61"/>
    </row>
    <row r="3" spans="1:7" ht="12.75">
      <c r="A3" t="s">
        <v>82</v>
      </c>
      <c r="B3" s="10">
        <v>0.202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290.88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17.28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20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12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29.97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11.8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17.68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11.8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2.88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7.25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4.9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135.55999999999997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4.37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16.48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9.98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55.5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86.33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221.89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68.99000000000001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0.09413888888888887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0.05995138888888889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0.15409027777777776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2006-12-22T22:58:23Z</cp:lastPrinted>
  <dcterms:created xsi:type="dcterms:W3CDTF">2005-01-10T15:34:54Z</dcterms:created>
  <dcterms:modified xsi:type="dcterms:W3CDTF">2007-12-18T17:55:53Z</dcterms:modified>
  <cp:category/>
  <cp:version/>
  <cp:contentType/>
  <cp:contentStatus/>
</cp:coreProperties>
</file>