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32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<sst xmlns="http://schemas.openxmlformats.org/spreadsheetml/2006/main" count="681" uniqueCount="158">
  <si>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</si>
  <si>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</si>
  <si>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</si>
  <si>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</si>
  <si>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</si>
  <si>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</si>
  <si>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</si>
  <si>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</si>
  <si>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</si>
  <si>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</si>
  <si>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</si>
  <si>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</si>
  <si>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</si>
  <si>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</si>
  <si>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</si>
  <si>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</si>
  <si>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</si>
  <si>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</si>
  <si>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</si>
  <si>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</si>
  <si>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</si>
  <si>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</si>
  <si>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</si>
  <si>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</si>
  <si>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</si>
  <si>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</si>
  <si>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</si>
  <si>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</si>
  <si>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</si>
  <si>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</si>
  <si>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</si>
  <si>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</si>
  <si>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</si>
  <si>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</si>
  <si>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</si>
  <si>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</si>
  <si>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</si>
  <si>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</si>
  <si>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</si>
  <si>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</si>
  <si>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</si>
  <si>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</si>
  <si>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</si>
  <si>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</si>
  <si>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</si>
  <si>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</si>
  <si>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</si>
  <si>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</si>
  <si>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</si>
  <si>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</si>
  <si>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</si>
  <si>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</si>
  <si>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</si>
  <si>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</si>
  <si>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</si>
  <si>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</si>
  <si>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</si>
  <si>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</si>
  <si>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</si>
  <si>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</si>
  <si>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</si>
  <si>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</si>
  <si>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</si>
  <si>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</si>
  <si>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</si>
  <si>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</si>
  <si>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</si>
  <si>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</si>
  <si>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</si>
  <si>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</si>
  <si>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</si>
  <si>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</si>
  <si>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</si>
  <si>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</si>
  <si>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</si>
  <si>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</si>
  <si>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</si>
  <si>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</si>
  <si>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</si>
  <si>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</si>
  <si>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</si>
  <si>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</si>
  <si>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</si>
  <si>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</si>
  <si>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</si>
  <si>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</si>
  <si>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</si>
  <si>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</si>
  <si>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</si>
  <si>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</si>
  <si>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</si>
  <si>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</si>
  <si>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</si>
  <si>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</si>
  <si>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</si>
  <si>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</si>
  <si>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</si>
  <si>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</si>
  <si>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</si>
  <si>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</si>
  <si>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</si>
  <si>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</si>
  <si>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</si>
  <si>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</si>
  <si>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</si>
  <si>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</si>
  <si>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</si>
  <si>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</si>
  <si>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</si>
  <si>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</si>
  <si>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</si>
  <si>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</si>
  <si>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</si>
  <si>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</si>
  <si>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</si>
  <si>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</si>
  <si>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</si>
  <si>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</si>
  <si>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</si>
  <si>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</si>
  <si>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</si>
  <si>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</si>
  <si>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</si>
  <si>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</si>
  <si>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</si>
  <si>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</si>
  <si>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</si>
  <si>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</si>
  <si>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</si>
  <si>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</si>
  <si>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</si>
  <si>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</si>
  <si>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</si>
  <si>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</si>
  <si>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</si>
  <si>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</si>
  <si>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</si>
  <si>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</si>
  <si>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</si>
  <si>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</si>
  <si>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</si>
  <si>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</si>
  <si>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</si>
  <si>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</si>
  <si>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</si>
  <si>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</si>
  <si>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</si>
  <si>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</si>
  <si>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</si>
  <si>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</si>
  <si>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</si>
  <si>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</si>
  <si>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</si>
  <si>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</si>
  <si>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</si>
  <si>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Developed by: Ronald Haugen, NDSU Extension Service</t>
  </si>
  <si>
    <t>North Dakota 2022 Projected Crop Budgets - East Central</t>
  </si>
  <si>
    <t>Malt price, feed quality price est. is $4.00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</si>
</sst>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155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94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95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96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97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98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144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145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99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100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101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139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102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103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121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104</v>
      </c>
      <c r="B19" s="37"/>
      <c r="C19" s="37"/>
      <c r="E19" s="37"/>
      <c r="F19" s="37"/>
      <c r="G19" s="37"/>
      <c r="H19" s="37"/>
    </row>
    <row r="20" spans="1:8" ht="12.75">
      <c r="A20" s="16" t="s">
        <v>105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106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107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108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109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110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111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112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113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1460</v>
      </c>
      <c r="C2" s="60"/>
    </row>
    <row r="3" spans="1:3" ht="12.75">
      <c r="A3" t="s">
        <v>136</v>
      </c>
      <c r="B3" s="10">
        <v>0.354</v>
      </c>
      <c r="C3" s="60"/>
    </row>
    <row r="4" spans="1:3" ht="12.75">
      <c r="A4" t="s">
        <v>28</v>
      </c>
      <c r="B4" s="2">
        <f>B2*B3</f>
        <v>516.8399999999999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52.25</v>
      </c>
      <c r="C7" s="63"/>
    </row>
    <row r="8" spans="1:3" ht="12.75">
      <c r="A8" s="1" t="s">
        <v>9</v>
      </c>
      <c r="B8" s="11">
        <v>38.9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10</v>
      </c>
      <c r="C10" s="60" t="s">
        <v>127</v>
      </c>
    </row>
    <row r="11" spans="1:3" ht="12.75">
      <c r="A11" s="1" t="s">
        <v>12</v>
      </c>
      <c r="B11" s="11">
        <v>40.9</v>
      </c>
      <c r="C11" s="60"/>
    </row>
    <row r="12" spans="1:3" ht="12.75">
      <c r="A12" s="1" t="s">
        <v>11</v>
      </c>
      <c r="B12" s="11">
        <v>15</v>
      </c>
      <c r="C12" s="60"/>
    </row>
    <row r="13" spans="1:3" ht="12.75">
      <c r="A13" s="1" t="s">
        <v>13</v>
      </c>
      <c r="B13" s="11">
        <v>19.27</v>
      </c>
      <c r="C13" s="60"/>
    </row>
    <row r="14" spans="1:3" ht="12.75">
      <c r="A14" s="1" t="s">
        <v>14</v>
      </c>
      <c r="B14" s="11">
        <v>20.65</v>
      </c>
      <c r="C14" s="60"/>
    </row>
    <row r="15" spans="1:3" ht="12.75">
      <c r="A15" s="1" t="s">
        <v>15</v>
      </c>
      <c r="B15" s="11">
        <v>4.05</v>
      </c>
      <c r="C15" s="60"/>
    </row>
    <row r="16" spans="1:3" ht="12.75">
      <c r="A16" s="1" t="s">
        <v>16</v>
      </c>
      <c r="B16" s="11">
        <v>18.5</v>
      </c>
      <c r="C16" s="60" t="s">
        <v>133</v>
      </c>
    </row>
    <row r="17" spans="1:3" ht="12.75">
      <c r="A17" s="1" t="s">
        <v>17</v>
      </c>
      <c r="B17" s="12">
        <v>4.94</v>
      </c>
      <c r="C17" s="60"/>
    </row>
    <row r="18" spans="1:3" ht="12.75">
      <c r="A18" t="s">
        <v>2</v>
      </c>
      <c r="B18" s="2">
        <f>SUM(B7:B17)</f>
        <v>224.46000000000004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9.25</v>
      </c>
      <c r="C21" s="60"/>
    </row>
    <row r="22" spans="1:3" ht="12.75">
      <c r="A22" s="1" t="s">
        <v>19</v>
      </c>
      <c r="B22" s="7">
        <v>25.74</v>
      </c>
      <c r="C22" s="60"/>
    </row>
    <row r="23" spans="1:3" ht="12.75">
      <c r="A23" s="1" t="s">
        <v>20</v>
      </c>
      <c r="B23" s="7">
        <v>15.9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117.88999999999999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342.35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174.4899999999999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0.15373972602739727</v>
      </c>
      <c r="C32" s="60"/>
    </row>
    <row r="33" spans="1:3" ht="12.75">
      <c r="A33" t="s">
        <v>23</v>
      </c>
      <c r="B33" s="13">
        <f>B25/B2</f>
        <v>0.08074657534246574</v>
      </c>
      <c r="C33" s="60"/>
    </row>
    <row r="34" spans="1:3" ht="12.75">
      <c r="A34" t="s">
        <v>27</v>
      </c>
      <c r="B34" s="13">
        <f>B27/B2</f>
        <v>0.23448630136986304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1730</v>
      </c>
      <c r="C2" s="60"/>
    </row>
    <row r="3" spans="1:3" ht="12.75">
      <c r="A3" t="s">
        <v>136</v>
      </c>
      <c r="B3" s="10">
        <v>0.256</v>
      </c>
      <c r="C3" s="60"/>
    </row>
    <row r="4" spans="1:3" ht="12.75">
      <c r="A4" t="s">
        <v>28</v>
      </c>
      <c r="B4">
        <f>B2*B3</f>
        <v>442.88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62</v>
      </c>
      <c r="C7" s="60"/>
    </row>
    <row r="8" spans="1:3" ht="12.75">
      <c r="A8" s="1" t="s">
        <v>9</v>
      </c>
      <c r="B8" s="11">
        <v>32.3</v>
      </c>
      <c r="C8" s="60"/>
    </row>
    <row r="9" spans="1:3" ht="12.75">
      <c r="A9" s="1" t="s">
        <v>24</v>
      </c>
      <c r="B9" s="11">
        <v>0</v>
      </c>
      <c r="C9" s="60" t="s">
        <v>128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107.71</v>
      </c>
      <c r="C11" s="60"/>
    </row>
    <row r="12" spans="1:3" ht="12.75">
      <c r="A12" s="1" t="s">
        <v>11</v>
      </c>
      <c r="B12" s="11">
        <v>8</v>
      </c>
      <c r="C12" s="60"/>
    </row>
    <row r="13" spans="1:3" ht="12.75">
      <c r="A13" s="1" t="s">
        <v>13</v>
      </c>
      <c r="B13" s="11">
        <v>18.4</v>
      </c>
      <c r="C13" s="60"/>
    </row>
    <row r="14" spans="1:3" ht="12.75">
      <c r="A14" s="1" t="s">
        <v>14</v>
      </c>
      <c r="B14" s="11">
        <v>20.37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5.63</v>
      </c>
      <c r="C17" s="60"/>
    </row>
    <row r="18" spans="1:3" ht="12.75">
      <c r="A18" t="s">
        <v>2</v>
      </c>
      <c r="B18" s="2">
        <f>SUM(B7:B17)</f>
        <v>255.91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8.54</v>
      </c>
      <c r="C21" s="60"/>
    </row>
    <row r="22" spans="1:3" ht="12.75">
      <c r="A22" s="1" t="s">
        <v>19</v>
      </c>
      <c r="B22" s="7">
        <v>24.46</v>
      </c>
      <c r="C22" s="60"/>
    </row>
    <row r="23" spans="1:3" ht="12.75">
      <c r="A23" s="1" t="s">
        <v>20</v>
      </c>
      <c r="B23" s="7">
        <v>13.99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113.99000000000001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369.9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72.98000000000002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0.14792485549132947</v>
      </c>
      <c r="C32" s="60"/>
    </row>
    <row r="33" spans="1:3" ht="12.75">
      <c r="A33" t="s">
        <v>23</v>
      </c>
      <c r="B33" s="13">
        <f>B25/B2</f>
        <v>0.06589017341040462</v>
      </c>
      <c r="C33" s="60"/>
    </row>
    <row r="34" spans="1:3" ht="12.75">
      <c r="A34" t="s">
        <v>27</v>
      </c>
      <c r="B34" s="13">
        <f>B27/B2</f>
        <v>0.2138150289017341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18</v>
      </c>
      <c r="C2" s="60"/>
    </row>
    <row r="3" spans="1:3" ht="12.75">
      <c r="A3" t="s">
        <v>136</v>
      </c>
      <c r="B3" s="12">
        <v>14.16</v>
      </c>
      <c r="C3" s="60"/>
    </row>
    <row r="4" spans="1:3" ht="12.75">
      <c r="A4" t="s">
        <v>28</v>
      </c>
      <c r="B4" s="2">
        <f>B2*B3</f>
        <v>254.88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27</v>
      </c>
      <c r="C7" s="60"/>
    </row>
    <row r="8" spans="1:3" ht="12.75">
      <c r="A8" s="1" t="s">
        <v>9</v>
      </c>
      <c r="B8" s="11">
        <v>34.6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13.74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17.97</v>
      </c>
      <c r="C13" s="60"/>
    </row>
    <row r="14" spans="1:3" ht="12.75">
      <c r="A14" s="1" t="s">
        <v>14</v>
      </c>
      <c r="B14" s="11">
        <v>21.09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2.88</v>
      </c>
      <c r="C17" s="60"/>
    </row>
    <row r="18" spans="1:3" ht="12.75">
      <c r="A18" t="s">
        <v>2</v>
      </c>
      <c r="B18" s="2">
        <f>SUM(B7:B17)</f>
        <v>130.78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8.56</v>
      </c>
      <c r="C21" s="60"/>
    </row>
    <row r="22" spans="1:3" ht="12.75">
      <c r="A22" s="1" t="s">
        <v>19</v>
      </c>
      <c r="B22" s="7">
        <v>24.56</v>
      </c>
      <c r="C22" s="60"/>
    </row>
    <row r="23" spans="1:3" ht="12.75">
      <c r="A23" s="1" t="s">
        <v>20</v>
      </c>
      <c r="B23" s="7">
        <v>14.56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114.68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245.46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9.419999999999987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7.265555555555555</v>
      </c>
      <c r="C32" s="60"/>
    </row>
    <row r="33" spans="1:3" ht="12.75">
      <c r="A33" t="s">
        <v>23</v>
      </c>
      <c r="B33" s="2">
        <f>B25/B2</f>
        <v>6.371111111111111</v>
      </c>
      <c r="C33" s="60"/>
    </row>
    <row r="34" spans="1:3" ht="12.75">
      <c r="A34" t="s">
        <v>27</v>
      </c>
      <c r="B34" s="2">
        <f>B27/B2</f>
        <v>13.636666666666667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33</v>
      </c>
      <c r="C2" s="60"/>
    </row>
    <row r="3" spans="1:3" ht="12.75">
      <c r="A3" t="s">
        <v>136</v>
      </c>
      <c r="B3" s="12">
        <v>9</v>
      </c>
      <c r="C3" s="60"/>
    </row>
    <row r="4" spans="1:3" ht="12.75">
      <c r="A4" t="s">
        <v>28</v>
      </c>
      <c r="B4" s="2">
        <f>B2*B3</f>
        <v>297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60</v>
      </c>
      <c r="C7" s="60"/>
    </row>
    <row r="8" spans="1:3" ht="12.75">
      <c r="A8" s="1" t="s">
        <v>9</v>
      </c>
      <c r="B8" s="11">
        <v>42</v>
      </c>
      <c r="C8" s="60"/>
    </row>
    <row r="9" spans="1:3" ht="12.75">
      <c r="A9" s="1" t="s">
        <v>24</v>
      </c>
      <c r="B9" s="11">
        <v>1.5</v>
      </c>
      <c r="C9" s="60" t="s">
        <v>131</v>
      </c>
    </row>
    <row r="10" spans="1:3" ht="12.75">
      <c r="A10" s="1" t="s">
        <v>10</v>
      </c>
      <c r="B10" s="11">
        <v>0</v>
      </c>
      <c r="C10" s="60" t="s">
        <v>153</v>
      </c>
    </row>
    <row r="11" spans="1:3" ht="12.75">
      <c r="A11" s="1" t="s">
        <v>12</v>
      </c>
      <c r="B11" s="11">
        <v>13.49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18.87</v>
      </c>
      <c r="C13" s="60"/>
    </row>
    <row r="14" spans="1:3" ht="12.75">
      <c r="A14" s="1" t="s">
        <v>14</v>
      </c>
      <c r="B14" s="11">
        <v>21.75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 t="s">
        <v>132</v>
      </c>
    </row>
    <row r="17" spans="1:3" ht="12.75">
      <c r="A17" s="1" t="s">
        <v>17</v>
      </c>
      <c r="B17" s="12">
        <v>3.9</v>
      </c>
      <c r="C17" s="60"/>
    </row>
    <row r="18" spans="1:3" ht="12.75">
      <c r="A18" t="s">
        <v>2</v>
      </c>
      <c r="B18" s="2">
        <f>SUM(B7:B17)</f>
        <v>177.01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8.83</v>
      </c>
      <c r="C21" s="60"/>
    </row>
    <row r="22" spans="1:3" ht="12.75">
      <c r="A22" s="1" t="s">
        <v>19</v>
      </c>
      <c r="B22" s="7">
        <v>25.99</v>
      </c>
      <c r="C22" s="60"/>
    </row>
    <row r="23" spans="1:3" ht="12.75">
      <c r="A23" s="1" t="s">
        <v>20</v>
      </c>
      <c r="B23" s="7">
        <v>14.94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116.75999999999999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293.77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3.230000000000018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5.363939393939393</v>
      </c>
      <c r="C32" s="60"/>
    </row>
    <row r="33" spans="1:3" ht="12.75">
      <c r="A33" t="s">
        <v>23</v>
      </c>
      <c r="B33" s="2">
        <f>B25/B2</f>
        <v>3.538181818181818</v>
      </c>
      <c r="C33" s="60"/>
    </row>
    <row r="34" spans="1:3" ht="12.75">
      <c r="A34" t="s">
        <v>27</v>
      </c>
      <c r="B34" s="2">
        <f>B27/B2</f>
        <v>8.902121212121212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82</v>
      </c>
      <c r="C2" s="60"/>
    </row>
    <row r="3" spans="1:3" ht="12.75">
      <c r="A3" t="s">
        <v>136</v>
      </c>
      <c r="B3" s="10">
        <v>3.44</v>
      </c>
      <c r="C3" s="60"/>
    </row>
    <row r="4" spans="1:3" ht="12.75">
      <c r="A4" t="s">
        <v>28</v>
      </c>
      <c r="B4">
        <f>B2*B3</f>
        <v>282.08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5.9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88.03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22.41</v>
      </c>
      <c r="C13" s="60"/>
    </row>
    <row r="14" spans="1:3" ht="12.75">
      <c r="A14" s="1" t="s">
        <v>14</v>
      </c>
      <c r="B14" s="11">
        <v>22.47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3.88</v>
      </c>
      <c r="C17" s="60"/>
    </row>
    <row r="18" spans="1:3" ht="12.75">
      <c r="A18" t="s">
        <v>2</v>
      </c>
      <c r="B18" s="2">
        <f>SUM(B7:B17)</f>
        <v>176.19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9.73</v>
      </c>
      <c r="C21" s="60"/>
    </row>
    <row r="22" spans="1:3" ht="12.75">
      <c r="A22" s="1" t="s">
        <v>19</v>
      </c>
      <c r="B22" s="7">
        <v>27.48</v>
      </c>
      <c r="C22" s="60"/>
    </row>
    <row r="23" spans="1:3" ht="12.75">
      <c r="A23" s="1" t="s">
        <v>20</v>
      </c>
      <c r="B23" s="7">
        <v>16.23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120.44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296.63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-14.550000000000011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2.1486585365853657</v>
      </c>
      <c r="C32" s="60"/>
    </row>
    <row r="33" spans="1:3" ht="12.75">
      <c r="A33" t="s">
        <v>23</v>
      </c>
      <c r="B33" s="2">
        <f>B25/B2</f>
        <v>1.468780487804878</v>
      </c>
      <c r="C33" s="60"/>
    </row>
    <row r="34" spans="1:3" ht="12.75">
      <c r="A34" t="s">
        <v>27</v>
      </c>
      <c r="B34" s="2">
        <f>B27/B2</f>
        <v>3.6174390243902437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850</v>
      </c>
      <c r="C2" s="60"/>
    </row>
    <row r="3" spans="1:3" ht="12.75">
      <c r="A3" t="s">
        <v>136</v>
      </c>
      <c r="B3" s="10">
        <v>0.45</v>
      </c>
      <c r="C3" s="60"/>
    </row>
    <row r="4" spans="1:3" ht="12.75">
      <c r="A4" t="s">
        <v>28</v>
      </c>
      <c r="B4" s="2">
        <f>B2*B3</f>
        <v>382.5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12.6</v>
      </c>
      <c r="C7" s="60"/>
    </row>
    <row r="8" spans="1:3" ht="12.75">
      <c r="A8" s="1" t="s">
        <v>9</v>
      </c>
      <c r="B8" s="11">
        <v>21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129</v>
      </c>
    </row>
    <row r="11" spans="1:3" ht="12.75">
      <c r="A11" s="1" t="s">
        <v>12</v>
      </c>
      <c r="B11" s="11">
        <v>19.35</v>
      </c>
      <c r="C11" s="60"/>
    </row>
    <row r="12" spans="1:3" ht="12.75">
      <c r="A12" s="1" t="s">
        <v>11</v>
      </c>
      <c r="B12" s="11">
        <v>0</v>
      </c>
      <c r="C12" s="60" t="s">
        <v>135</v>
      </c>
    </row>
    <row r="13" spans="1:3" ht="12.75">
      <c r="A13" s="1" t="s">
        <v>13</v>
      </c>
      <c r="B13" s="11">
        <v>17.28</v>
      </c>
      <c r="C13" s="60"/>
    </row>
    <row r="14" spans="1:3" ht="12.75">
      <c r="A14" s="1" t="s">
        <v>14</v>
      </c>
      <c r="B14" s="11">
        <v>20.17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2.2</v>
      </c>
      <c r="C17" s="60"/>
    </row>
    <row r="18" spans="1:3" ht="12.75">
      <c r="A18" t="s">
        <v>2</v>
      </c>
      <c r="B18" s="2">
        <f>SUM(B7:B17)</f>
        <v>100.10000000000001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</v>
      </c>
      <c r="C21" s="60"/>
    </row>
    <row r="22" spans="1:3" ht="12.75">
      <c r="A22" s="1" t="s">
        <v>19</v>
      </c>
      <c r="B22" s="7">
        <v>23.43</v>
      </c>
      <c r="C22" s="60"/>
    </row>
    <row r="23" spans="1:3" ht="12.75">
      <c r="A23" s="1" t="s">
        <v>20</v>
      </c>
      <c r="B23" s="7">
        <v>14.13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112.96000000000001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213.06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169.44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0.11776470588235295</v>
      </c>
      <c r="C32" s="60"/>
    </row>
    <row r="33" spans="1:3" ht="12.75">
      <c r="A33" t="s">
        <v>23</v>
      </c>
      <c r="B33" s="13">
        <f>B25/B2</f>
        <v>0.13289411764705883</v>
      </c>
      <c r="C33" s="60"/>
    </row>
    <row r="34" spans="1:3" ht="12.75">
      <c r="A34" t="s">
        <v>27</v>
      </c>
      <c r="B34" s="13">
        <f>B27/B2</f>
        <v>0.25065882352941177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136</v>
      </c>
      <c r="B3" s="10">
        <v>0.314</v>
      </c>
      <c r="C3" s="60"/>
    </row>
    <row r="4" spans="1:3" ht="12.75">
      <c r="A4" t="s">
        <v>28</v>
      </c>
      <c r="B4" s="2">
        <f>B2*B3</f>
        <v>298.3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20.5</v>
      </c>
      <c r="C7" s="60"/>
    </row>
    <row r="8" spans="1:3" ht="12.75">
      <c r="A8" s="1" t="s">
        <v>9</v>
      </c>
      <c r="B8" s="11">
        <v>13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10.55</v>
      </c>
      <c r="C11" s="60"/>
    </row>
    <row r="12" spans="1:3" ht="12.75">
      <c r="A12" s="1" t="s">
        <v>11</v>
      </c>
      <c r="B12" s="11">
        <v>9.5</v>
      </c>
      <c r="C12" s="60" t="s">
        <v>154</v>
      </c>
    </row>
    <row r="13" spans="1:3" ht="12.75">
      <c r="A13" s="1" t="s">
        <v>13</v>
      </c>
      <c r="B13" s="11">
        <v>17.53</v>
      </c>
      <c r="C13" s="60"/>
    </row>
    <row r="14" spans="1:3" ht="12.75">
      <c r="A14" s="1" t="s">
        <v>14</v>
      </c>
      <c r="B14" s="11">
        <v>20.3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2.09</v>
      </c>
      <c r="C17" s="60"/>
    </row>
    <row r="18" spans="1:3" ht="12.75">
      <c r="A18" t="s">
        <v>2</v>
      </c>
      <c r="B18" s="2">
        <f>SUM(B7:B17)</f>
        <v>94.97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</v>
      </c>
      <c r="C21" s="60"/>
    </row>
    <row r="22" spans="1:3" ht="12.75">
      <c r="A22" s="1" t="s">
        <v>19</v>
      </c>
      <c r="B22" s="7">
        <v>23.68</v>
      </c>
      <c r="C22" s="60"/>
    </row>
    <row r="23" spans="1:3" ht="12.75">
      <c r="A23" s="1" t="s">
        <v>20</v>
      </c>
      <c r="B23" s="7">
        <v>14.25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113.43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208.4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89.9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0.09996842105263158</v>
      </c>
      <c r="C32" s="60"/>
    </row>
    <row r="33" spans="1:3" ht="12.75">
      <c r="A33" t="s">
        <v>23</v>
      </c>
      <c r="B33" s="13">
        <f>B25/B2</f>
        <v>0.1194</v>
      </c>
      <c r="C33" s="60"/>
    </row>
    <row r="34" spans="1:3" ht="12.75">
      <c r="A34" t="s">
        <v>27</v>
      </c>
      <c r="B34" s="13">
        <f>B27/B2</f>
        <v>0.21936842105263157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136</v>
      </c>
      <c r="B3" s="10">
        <v>0.21</v>
      </c>
      <c r="C3" s="60"/>
    </row>
    <row r="4" spans="1:3" ht="12.75">
      <c r="A4" t="s">
        <v>28</v>
      </c>
      <c r="B4" s="2">
        <f>B2*B3</f>
        <v>357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17.5</v>
      </c>
      <c r="C7" s="60"/>
    </row>
    <row r="8" spans="1:3" ht="12.75">
      <c r="A8" s="1" t="s">
        <v>9</v>
      </c>
      <c r="B8" s="11">
        <v>3.7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23.1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19.34</v>
      </c>
      <c r="C13" s="60"/>
    </row>
    <row r="14" spans="1:3" ht="12.75">
      <c r="A14" s="1" t="s">
        <v>14</v>
      </c>
      <c r="B14" s="11">
        <v>21.08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1.94</v>
      </c>
      <c r="C17" s="60"/>
    </row>
    <row r="18" spans="1:3" ht="12.75">
      <c r="A18" t="s">
        <v>2</v>
      </c>
      <c r="B18" s="2">
        <f>SUM(B7:B17)</f>
        <v>88.16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8.82</v>
      </c>
      <c r="C21" s="60"/>
    </row>
    <row r="22" spans="1:3" ht="12.75">
      <c r="A22" s="1" t="s">
        <v>19</v>
      </c>
      <c r="B22" s="7">
        <v>24.86</v>
      </c>
      <c r="C22" s="60"/>
    </row>
    <row r="23" spans="1:3" ht="12.75">
      <c r="A23" s="1" t="s">
        <v>20</v>
      </c>
      <c r="B23" s="7">
        <v>14.86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115.53999999999999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203.7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153.3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0.05185882352941176</v>
      </c>
      <c r="C32" s="60"/>
    </row>
    <row r="33" spans="1:3" ht="12.75">
      <c r="A33" t="s">
        <v>23</v>
      </c>
      <c r="B33" s="13">
        <f>B25/B2</f>
        <v>0.06796470588235294</v>
      </c>
      <c r="C33" s="60"/>
    </row>
    <row r="34" spans="1:3" ht="12.75">
      <c r="A34" t="s">
        <v>27</v>
      </c>
      <c r="B34" s="13">
        <f>B27/B2</f>
        <v>0.1198235294117647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58</v>
      </c>
      <c r="C2" s="60"/>
    </row>
    <row r="3" spans="1:3" ht="12.75">
      <c r="A3" t="s">
        <v>136</v>
      </c>
      <c r="B3" s="10">
        <v>6.57</v>
      </c>
      <c r="C3" s="60"/>
    </row>
    <row r="4" spans="1:3" ht="12.75">
      <c r="A4" t="s">
        <v>28</v>
      </c>
      <c r="B4">
        <f>B2*B3</f>
        <v>381.06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14.4</v>
      </c>
      <c r="C7" s="60"/>
    </row>
    <row r="8" spans="1:3" ht="12.75">
      <c r="A8" s="1" t="s">
        <v>9</v>
      </c>
      <c r="B8" s="11">
        <v>34.3</v>
      </c>
      <c r="C8" s="60"/>
    </row>
    <row r="9" spans="1:3" ht="12.75">
      <c r="A9" s="1" t="s">
        <v>24</v>
      </c>
      <c r="B9" s="11">
        <v>9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137.31</v>
      </c>
      <c r="C11" s="60"/>
    </row>
    <row r="12" spans="1:3" ht="12.75">
      <c r="A12" s="1" t="s">
        <v>11</v>
      </c>
      <c r="B12" s="11">
        <v>7</v>
      </c>
      <c r="C12" s="60"/>
    </row>
    <row r="13" spans="1:3" ht="12.75">
      <c r="A13" s="1" t="s">
        <v>13</v>
      </c>
      <c r="B13" s="11">
        <v>16.51</v>
      </c>
      <c r="C13" s="60"/>
    </row>
    <row r="14" spans="1:3" ht="12.75">
      <c r="A14" s="1" t="s">
        <v>14</v>
      </c>
      <c r="B14" s="11">
        <v>18.3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8.25</v>
      </c>
      <c r="C16" s="60"/>
    </row>
    <row r="17" spans="1:3" ht="12.75">
      <c r="A17" s="1" t="s">
        <v>17</v>
      </c>
      <c r="B17" s="12">
        <v>5.51</v>
      </c>
      <c r="C17" s="60"/>
    </row>
    <row r="18" spans="1:3" ht="12.75">
      <c r="A18" t="s">
        <v>2</v>
      </c>
      <c r="B18" s="2">
        <f>SUM(B7:B17)</f>
        <v>250.57999999999998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</v>
      </c>
      <c r="C21" s="60"/>
    </row>
    <row r="22" spans="1:3" ht="12.75">
      <c r="A22" s="1" t="s">
        <v>19</v>
      </c>
      <c r="B22" s="7">
        <v>21.52</v>
      </c>
      <c r="C22" s="60"/>
    </row>
    <row r="23" spans="1:3" ht="12.75">
      <c r="A23" s="1" t="s">
        <v>20</v>
      </c>
      <c r="B23" s="7">
        <v>11.96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108.68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359.26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21.80000000000001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4.320344827586206</v>
      </c>
      <c r="C32" s="60"/>
    </row>
    <row r="33" spans="1:3" ht="12.75">
      <c r="A33" t="s">
        <v>23</v>
      </c>
      <c r="B33" s="2">
        <f>B25/B2</f>
        <v>1.873793103448276</v>
      </c>
      <c r="C33" s="60"/>
    </row>
    <row r="34" spans="1:3" ht="12.75">
      <c r="A34" t="s">
        <v>27</v>
      </c>
      <c r="B34" s="2">
        <f>B27/B2</f>
        <v>6.194137931034483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136</v>
      </c>
      <c r="B3" s="10">
        <v>7.15</v>
      </c>
      <c r="C3" s="60"/>
    </row>
    <row r="4" spans="1:3" ht="12.75">
      <c r="A4" t="s">
        <v>28</v>
      </c>
      <c r="B4" s="2">
        <f>B2*B3</f>
        <v>336.05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13.2</v>
      </c>
      <c r="C7" s="60"/>
    </row>
    <row r="8" spans="1:3" ht="12.75">
      <c r="A8" s="1" t="s">
        <v>9</v>
      </c>
      <c r="B8" s="11">
        <v>7.2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100.21</v>
      </c>
      <c r="C11" s="60"/>
    </row>
    <row r="12" spans="1:3" ht="12.75">
      <c r="A12" s="1" t="s">
        <v>11</v>
      </c>
      <c r="B12" s="11">
        <v>14</v>
      </c>
      <c r="C12" s="60"/>
    </row>
    <row r="13" spans="1:3" ht="12.75">
      <c r="A13" s="1" t="s">
        <v>13</v>
      </c>
      <c r="B13" s="11">
        <v>15.88</v>
      </c>
      <c r="C13" s="60"/>
    </row>
    <row r="14" spans="1:3" ht="12.75">
      <c r="A14" s="1" t="s">
        <v>14</v>
      </c>
      <c r="B14" s="11">
        <v>17.7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8.25</v>
      </c>
      <c r="C16" s="60"/>
    </row>
    <row r="17" spans="1:3" ht="12.75">
      <c r="A17" s="1" t="s">
        <v>17</v>
      </c>
      <c r="B17" s="12">
        <v>3.97</v>
      </c>
      <c r="C17" s="60"/>
    </row>
    <row r="18" spans="1:3" ht="12.75">
      <c r="A18" t="s">
        <v>2</v>
      </c>
      <c r="B18" s="2">
        <f>SUM(B7:B17)</f>
        <v>180.40999999999997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8.03</v>
      </c>
      <c r="C21" s="60"/>
    </row>
    <row r="22" spans="1:3" ht="12.75">
      <c r="A22" s="1" t="s">
        <v>19</v>
      </c>
      <c r="B22" s="7">
        <v>20.96</v>
      </c>
      <c r="C22" s="60"/>
    </row>
    <row r="23" spans="1:3" ht="12.75">
      <c r="A23" s="1" t="s">
        <v>20</v>
      </c>
      <c r="B23" s="7">
        <v>11.8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107.79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288.2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47.85000000000002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3.8385106382978718</v>
      </c>
      <c r="C32" s="60"/>
    </row>
    <row r="33" spans="1:3" ht="12.75">
      <c r="A33" t="s">
        <v>23</v>
      </c>
      <c r="B33" s="2">
        <f>B25/B2</f>
        <v>2.293404255319149</v>
      </c>
      <c r="C33" s="60"/>
    </row>
    <row r="34" spans="1:3" ht="12.75">
      <c r="A34" t="s">
        <v>27</v>
      </c>
      <c r="B34" s="2">
        <f>B27/B2</f>
        <v>6.131914893617021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150</v>
      </c>
      <c r="C1" s="67" t="s">
        <v>115</v>
      </c>
      <c r="D1" s="67" t="s">
        <v>114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151</v>
      </c>
      <c r="C2" s="71" t="s">
        <v>151</v>
      </c>
      <c r="D2" s="72" t="s">
        <v>115</v>
      </c>
      <c r="E2" s="73" t="s">
        <v>74</v>
      </c>
      <c r="F2" s="71" t="s">
        <v>66</v>
      </c>
      <c r="G2" s="71" t="s">
        <v>152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416.35</v>
      </c>
      <c r="C3" s="39">
        <f>HRSW!B18</f>
        <v>259.85</v>
      </c>
      <c r="D3" s="15">
        <f>B3-C3</f>
        <v>156.5</v>
      </c>
      <c r="E3" s="17">
        <v>500</v>
      </c>
      <c r="F3" s="18">
        <f aca="true" t="shared" si="0" ref="F3:F19">B3*E3</f>
        <v>208175</v>
      </c>
      <c r="G3" s="18">
        <f aca="true" t="shared" si="1" ref="G3:G19">E3*C3</f>
        <v>129925.00000000001</v>
      </c>
      <c r="H3" s="28">
        <f>F3-G3</f>
        <v>78249.99999999999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498.3</v>
      </c>
      <c r="C4" s="39">
        <f>Durum!B18</f>
        <v>265.46999999999997</v>
      </c>
      <c r="D4" s="15">
        <f aca="true" t="shared" si="2" ref="D4:D19">B4-C4</f>
        <v>232.83000000000004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426.96</v>
      </c>
      <c r="C5" s="39">
        <f>Barley!B18</f>
        <v>204.45</v>
      </c>
      <c r="D5" s="15">
        <f t="shared" si="2"/>
        <v>222.51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627.45</v>
      </c>
      <c r="C6" s="39">
        <f>Corn!B18</f>
        <v>420.64</v>
      </c>
      <c r="D6" s="15">
        <f t="shared" si="2"/>
        <v>206.81000000000006</v>
      </c>
      <c r="E6" s="17">
        <v>600</v>
      </c>
      <c r="F6" s="18">
        <f t="shared" si="0"/>
        <v>376470</v>
      </c>
      <c r="G6" s="18">
        <f t="shared" si="1"/>
        <v>252384</v>
      </c>
      <c r="H6" s="28">
        <f t="shared" si="3"/>
        <v>124086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391</v>
      </c>
      <c r="C7" s="39">
        <f>Soyb!B18</f>
        <v>187.97</v>
      </c>
      <c r="D7" s="15">
        <f t="shared" si="2"/>
        <v>203.03</v>
      </c>
      <c r="E7" s="17">
        <v>1100</v>
      </c>
      <c r="F7" s="18">
        <f t="shared" si="0"/>
        <v>430100</v>
      </c>
      <c r="G7" s="18">
        <f t="shared" si="1"/>
        <v>206767</v>
      </c>
      <c r="H7" s="28">
        <f t="shared" si="3"/>
        <v>223333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531.3000000000001</v>
      </c>
      <c r="C8" s="39">
        <f>Drybean!B18</f>
        <v>234.1</v>
      </c>
      <c r="D8" s="15">
        <f t="shared" si="2"/>
        <v>297.20000000000005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480.7</v>
      </c>
      <c r="C9" s="39">
        <f>Oil_SF!B18</f>
        <v>216.86</v>
      </c>
      <c r="D9" s="15">
        <f t="shared" si="2"/>
        <v>263.84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516.8399999999999</v>
      </c>
      <c r="C10" s="39">
        <f>Conf_SF!B18</f>
        <v>224.46000000000004</v>
      </c>
      <c r="D10" s="15">
        <f t="shared" si="2"/>
        <v>292.3799999999999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442.88</v>
      </c>
      <c r="C11" s="39">
        <f>Canola!B18</f>
        <v>255.91</v>
      </c>
      <c r="D11" s="15">
        <f t="shared" si="2"/>
        <v>186.97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254.88</v>
      </c>
      <c r="C12" s="39">
        <f>Flax!B18</f>
        <v>130.78</v>
      </c>
      <c r="D12" s="15">
        <f t="shared" si="2"/>
        <v>124.1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297</v>
      </c>
      <c r="C13" s="39">
        <f>Peas!B18</f>
        <v>177.01</v>
      </c>
      <c r="D13" s="15">
        <f t="shared" si="2"/>
        <v>119.99000000000001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282.08</v>
      </c>
      <c r="C14" s="39">
        <f>Oats!B18</f>
        <v>176.19</v>
      </c>
      <c r="D14" s="15">
        <f t="shared" si="2"/>
        <v>105.88999999999999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382.5</v>
      </c>
      <c r="C15" s="39">
        <f>Mustard!B18</f>
        <v>100.10000000000001</v>
      </c>
      <c r="D15" s="15">
        <f t="shared" si="2"/>
        <v>282.4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298.3</v>
      </c>
      <c r="C16" s="39">
        <f>Buckwht!B18</f>
        <v>94.97</v>
      </c>
      <c r="D16" s="15">
        <f t="shared" si="2"/>
        <v>203.33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357</v>
      </c>
      <c r="C17" s="39">
        <f>Millet!B18</f>
        <v>88.16</v>
      </c>
      <c r="D17" s="15">
        <f t="shared" si="2"/>
        <v>268.84000000000003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381.06</v>
      </c>
      <c r="C18" s="39">
        <f>'Wint.Wht'!B18</f>
        <v>250.57999999999998</v>
      </c>
      <c r="D18" s="15">
        <f t="shared" si="2"/>
        <v>130.48000000000002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336.05</v>
      </c>
      <c r="C19" s="39">
        <f>Rye!B18</f>
        <v>180.40999999999997</v>
      </c>
      <c r="D19" s="15">
        <f t="shared" si="2"/>
        <v>155.64000000000004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1014745</v>
      </c>
      <c r="G20" s="19">
        <f>SUM(G3:G19)</f>
        <v>589076</v>
      </c>
      <c r="H20" s="32">
        <f>SUM(H3:H19)</f>
        <v>425669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85" t="s">
        <v>50</v>
      </c>
      <c r="D22" s="85"/>
      <c r="E22" s="85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1014745</v>
      </c>
      <c r="D24" s="4"/>
      <c r="E24" s="4" t="s">
        <v>70</v>
      </c>
      <c r="F24" s="4"/>
      <c r="G24" s="46">
        <f>G20</f>
        <v>589076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86" t="s">
        <v>147</v>
      </c>
      <c r="B25" s="87"/>
      <c r="C25" s="52">
        <v>0</v>
      </c>
      <c r="D25" s="53" t="s">
        <v>72</v>
      </c>
      <c r="E25" s="82" t="s">
        <v>117</v>
      </c>
      <c r="F25" s="82"/>
      <c r="G25" s="52">
        <v>51300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3"/>
      <c r="B26" s="84"/>
      <c r="C26" s="52">
        <v>0</v>
      </c>
      <c r="D26" s="4"/>
      <c r="E26" s="82" t="s">
        <v>69</v>
      </c>
      <c r="F26" s="82"/>
      <c r="G26" s="52">
        <v>147400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3"/>
      <c r="B27" s="84"/>
      <c r="C27" s="52">
        <v>0</v>
      </c>
      <c r="D27" s="4"/>
      <c r="E27" s="82" t="s">
        <v>118</v>
      </c>
      <c r="F27" s="82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3"/>
      <c r="B28" s="84"/>
      <c r="C28" s="52">
        <v>0</v>
      </c>
      <c r="D28" s="4"/>
      <c r="E28" s="82" t="s">
        <v>71</v>
      </c>
      <c r="F28" s="82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3"/>
      <c r="B29" s="84"/>
      <c r="C29" s="52">
        <v>0</v>
      </c>
      <c r="D29" s="4"/>
      <c r="E29" s="84" t="s">
        <v>146</v>
      </c>
      <c r="F29" s="84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3"/>
      <c r="B30" s="84"/>
      <c r="C30" s="52">
        <v>0</v>
      </c>
      <c r="D30" s="4"/>
      <c r="E30" s="84"/>
      <c r="F30" s="84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3" t="s">
        <v>79</v>
      </c>
      <c r="B31" s="84"/>
      <c r="C31" s="56">
        <v>0</v>
      </c>
      <c r="D31" s="48"/>
      <c r="E31" s="84" t="s">
        <v>78</v>
      </c>
      <c r="F31" s="84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1014745</v>
      </c>
      <c r="D32" s="4"/>
      <c r="E32" s="4" t="s">
        <v>68</v>
      </c>
      <c r="F32" s="4"/>
      <c r="G32" s="26">
        <f>SUM(G24:G31)</f>
        <v>802076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116</v>
      </c>
      <c r="B33" s="3"/>
      <c r="C33" s="3"/>
      <c r="D33" s="3"/>
      <c r="E33" s="3"/>
      <c r="F33" s="3"/>
      <c r="G33" s="57">
        <f>C32-G32</f>
        <v>212669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130</v>
      </c>
      <c r="B35" s="79"/>
      <c r="C35" s="79"/>
      <c r="D35" s="79"/>
      <c r="E35" s="79"/>
      <c r="F35" s="58" t="s">
        <v>122</v>
      </c>
      <c r="G35" s="80"/>
      <c r="H35" s="80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1" t="s">
        <v>123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119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14875</v>
      </c>
      <c r="C42" s="26">
        <f>$E3*HRSW!$B8</f>
        <v>15750</v>
      </c>
      <c r="D42" s="26">
        <f>$E3*HRSW!$B9</f>
        <v>8500</v>
      </c>
      <c r="E42" s="26">
        <f>$E3*HRSW!$B10</f>
        <v>0</v>
      </c>
      <c r="F42" s="26">
        <f>$E3*HRSW!$B11</f>
        <v>63595</v>
      </c>
      <c r="G42" s="26">
        <f>$E3*HRSW!$B12</f>
        <v>3750</v>
      </c>
      <c r="H42" s="26">
        <f>$E3*HRSW!$B13</f>
        <v>9520</v>
      </c>
      <c r="I42" s="26">
        <f>$E3*HRSW!$B14</f>
        <v>10325</v>
      </c>
      <c r="J42" s="26">
        <f>$E3*HRSW!$B15</f>
        <v>0</v>
      </c>
      <c r="K42" s="26">
        <f>$E3*HRSW!$B16</f>
        <v>750</v>
      </c>
      <c r="L42" s="27">
        <f>$E3*HRSW!$B17</f>
        <v>2860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50844</v>
      </c>
      <c r="C45" s="18">
        <f>$E6*Corn!$B8</f>
        <v>30780</v>
      </c>
      <c r="D45" s="18">
        <f>$E6*Corn!$B9</f>
        <v>0</v>
      </c>
      <c r="E45" s="18">
        <f>$E6*Corn!$B10</f>
        <v>0</v>
      </c>
      <c r="F45" s="18">
        <f>$E6*Corn!$B11</f>
        <v>108240</v>
      </c>
      <c r="G45" s="18">
        <f>$E6*Corn!$B12</f>
        <v>6900</v>
      </c>
      <c r="H45" s="18">
        <f>$E6*Corn!$B13</f>
        <v>17496</v>
      </c>
      <c r="I45" s="18">
        <f>$E6*Corn!$B14</f>
        <v>16764</v>
      </c>
      <c r="J45" s="18">
        <f>$E6*Corn!$B15</f>
        <v>14904</v>
      </c>
      <c r="K45" s="18">
        <f>$E6*Corn!$B16</f>
        <v>900</v>
      </c>
      <c r="L45" s="28">
        <f>$E6*Corn!$B17</f>
        <v>5556</v>
      </c>
    </row>
    <row r="46" spans="1:12" ht="12.75">
      <c r="A46" s="41" t="s">
        <v>25</v>
      </c>
      <c r="B46" s="18">
        <f>$E7*Soyb!$B7</f>
        <v>72380</v>
      </c>
      <c r="C46" s="18">
        <f>$E7*Soyb!$B8</f>
        <v>61600</v>
      </c>
      <c r="D46" s="18">
        <f>$E7*Soyb!$B9</f>
        <v>0</v>
      </c>
      <c r="E46" s="18">
        <f>$E7*Soyb!$B10</f>
        <v>4400</v>
      </c>
      <c r="F46" s="18">
        <f>$E7*Soyb!$B11</f>
        <v>13068</v>
      </c>
      <c r="G46" s="18">
        <f>$E7*Soyb!$B12</f>
        <v>6050</v>
      </c>
      <c r="H46" s="18">
        <f>$E7*Soyb!$B13</f>
        <v>17776</v>
      </c>
      <c r="I46" s="18">
        <f>$E7*Soyb!$B14</f>
        <v>21439</v>
      </c>
      <c r="J46" s="18">
        <f>$E7*Soyb!$B15</f>
        <v>0</v>
      </c>
      <c r="K46" s="18">
        <f>$E7*Soyb!$B16</f>
        <v>5500</v>
      </c>
      <c r="L46" s="28">
        <f>$E7*Soyb!$B17</f>
        <v>4554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138099</v>
      </c>
      <c r="C59" s="19">
        <f t="shared" si="4"/>
        <v>108130</v>
      </c>
      <c r="D59" s="19">
        <f t="shared" si="4"/>
        <v>8500</v>
      </c>
      <c r="E59" s="19">
        <f t="shared" si="4"/>
        <v>4400</v>
      </c>
      <c r="F59" s="19">
        <f t="shared" si="4"/>
        <v>184903</v>
      </c>
      <c r="G59" s="19">
        <f t="shared" si="4"/>
        <v>16700</v>
      </c>
      <c r="H59" s="19">
        <f t="shared" si="4"/>
        <v>44792</v>
      </c>
      <c r="I59" s="19">
        <f t="shared" si="4"/>
        <v>48528</v>
      </c>
      <c r="J59" s="19">
        <f t="shared" si="4"/>
        <v>14904</v>
      </c>
      <c r="K59" s="19">
        <f t="shared" si="4"/>
        <v>7150</v>
      </c>
      <c r="L59" s="32">
        <f t="shared" si="4"/>
        <v>12970</v>
      </c>
    </row>
    <row r="60" spans="1:12" ht="12.75">
      <c r="A60" s="31" t="s">
        <v>93</v>
      </c>
      <c r="B60" s="19"/>
      <c r="C60" s="32"/>
      <c r="D60" s="33">
        <f>SUM(B59:L59)</f>
        <v>589076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55</v>
      </c>
      <c r="C2" s="60"/>
    </row>
    <row r="3" spans="1:3" ht="12.75">
      <c r="A3" t="s">
        <v>136</v>
      </c>
      <c r="B3" s="10">
        <v>7.57</v>
      </c>
      <c r="C3" s="60"/>
    </row>
    <row r="4" spans="1:3" ht="12.75">
      <c r="A4" t="s">
        <v>28</v>
      </c>
      <c r="B4">
        <f>B2*B3</f>
        <v>416.35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29.75</v>
      </c>
      <c r="C7" s="60"/>
    </row>
    <row r="8" spans="1:3" ht="12.75">
      <c r="A8" s="1" t="s">
        <v>9</v>
      </c>
      <c r="B8" s="11">
        <v>31.5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148</v>
      </c>
    </row>
    <row r="11" spans="1:3" ht="12.75">
      <c r="A11" s="1" t="s">
        <v>12</v>
      </c>
      <c r="B11" s="11">
        <v>127.19</v>
      </c>
      <c r="C11" s="60"/>
    </row>
    <row r="12" spans="1:3" ht="12.75">
      <c r="A12" s="1" t="s">
        <v>11</v>
      </c>
      <c r="B12" s="11">
        <v>7.5</v>
      </c>
      <c r="C12" s="60"/>
    </row>
    <row r="13" spans="1:3" ht="12.75">
      <c r="A13" s="1" t="s">
        <v>13</v>
      </c>
      <c r="B13" s="11">
        <v>19.04</v>
      </c>
      <c r="C13" s="60"/>
    </row>
    <row r="14" spans="1:3" ht="12.75">
      <c r="A14" s="1" t="s">
        <v>14</v>
      </c>
      <c r="B14" s="11">
        <v>20.65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 t="s">
        <v>137</v>
      </c>
    </row>
    <row r="17" spans="1:3" ht="12.75">
      <c r="A17" s="1" t="s">
        <v>17</v>
      </c>
      <c r="B17" s="12">
        <v>5.72</v>
      </c>
      <c r="C17" s="60"/>
    </row>
    <row r="18" spans="1:3" ht="12.75">
      <c r="A18" t="s">
        <v>2</v>
      </c>
      <c r="B18" s="2">
        <f>SUM(B7:B17)</f>
        <v>259.85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8.78</v>
      </c>
      <c r="C21" s="60"/>
    </row>
    <row r="22" spans="1:3" ht="12.75">
      <c r="A22" s="1" t="s">
        <v>19</v>
      </c>
      <c r="B22" s="7">
        <v>23.87</v>
      </c>
      <c r="C22" s="60"/>
    </row>
    <row r="23" spans="1:3" ht="12.75">
      <c r="A23" s="1" t="s">
        <v>20</v>
      </c>
      <c r="B23" s="7">
        <v>14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113.65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373.5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75">
        <f>B4-B27</f>
        <v>42.85000000000002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4.724545454545455</v>
      </c>
      <c r="C32" s="60"/>
    </row>
    <row r="33" spans="1:3" ht="12.75">
      <c r="A33" t="s">
        <v>23</v>
      </c>
      <c r="B33" s="2">
        <f>B25/B2</f>
        <v>2.0663636363636364</v>
      </c>
      <c r="C33" s="60"/>
    </row>
    <row r="34" spans="1:3" ht="12.75">
      <c r="A34" t="s">
        <v>27</v>
      </c>
      <c r="B34" s="2">
        <f>B27/B2</f>
        <v>6.790909090909091</v>
      </c>
      <c r="C34" s="6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55</v>
      </c>
      <c r="C2" s="60"/>
    </row>
    <row r="3" spans="1:3" ht="12.75">
      <c r="A3" t="s">
        <v>136</v>
      </c>
      <c r="B3" s="10">
        <v>9.06</v>
      </c>
      <c r="C3" s="60" t="s">
        <v>120</v>
      </c>
    </row>
    <row r="4" spans="1:3" ht="12.75">
      <c r="A4" t="s">
        <v>28</v>
      </c>
      <c r="B4" s="2">
        <f>B2*B3</f>
        <v>498.3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33.25</v>
      </c>
      <c r="C7" s="60"/>
    </row>
    <row r="8" spans="1:3" ht="12.75">
      <c r="A8" s="1" t="s">
        <v>9</v>
      </c>
      <c r="B8" s="11">
        <v>31.5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127.19</v>
      </c>
      <c r="C11" s="60"/>
    </row>
    <row r="12" spans="1:3" ht="12.75">
      <c r="A12" s="1" t="s">
        <v>11</v>
      </c>
      <c r="B12" s="11">
        <v>9.5</v>
      </c>
      <c r="C12" s="60"/>
    </row>
    <row r="13" spans="1:3" ht="12.75">
      <c r="A13" s="1" t="s">
        <v>13</v>
      </c>
      <c r="B13" s="11">
        <v>19.04</v>
      </c>
      <c r="C13" s="60"/>
    </row>
    <row r="14" spans="1:3" ht="12.75">
      <c r="A14" s="1" t="s">
        <v>14</v>
      </c>
      <c r="B14" s="11">
        <v>20.65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5.84</v>
      </c>
      <c r="C17" s="60"/>
    </row>
    <row r="18" spans="1:3" ht="12.75">
      <c r="A18" t="s">
        <v>2</v>
      </c>
      <c r="B18" s="2">
        <f>SUM(B7:B17)</f>
        <v>265.46999999999997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8.78</v>
      </c>
      <c r="C21" s="60"/>
    </row>
    <row r="22" spans="1:3" ht="12.75">
      <c r="A22" s="1" t="s">
        <v>19</v>
      </c>
      <c r="B22" s="7">
        <v>23.87</v>
      </c>
      <c r="C22" s="60"/>
    </row>
    <row r="23" spans="1:3" ht="12.75">
      <c r="A23" s="1" t="s">
        <v>20</v>
      </c>
      <c r="B23" s="7">
        <v>14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113.65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379.12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119.18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4.826727272727272</v>
      </c>
      <c r="C32" s="60"/>
    </row>
    <row r="33" spans="1:3" ht="12.75">
      <c r="A33" t="s">
        <v>23</v>
      </c>
      <c r="B33" s="2">
        <f>B25/B2</f>
        <v>2.0663636363636364</v>
      </c>
      <c r="C33" s="60"/>
    </row>
    <row r="34" spans="1:3" ht="12.75">
      <c r="A34" t="s">
        <v>27</v>
      </c>
      <c r="B34" s="2">
        <f>B27/B2</f>
        <v>6.893090909090909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72</v>
      </c>
      <c r="C2" s="60"/>
    </row>
    <row r="3" spans="1:3" ht="12.75">
      <c r="A3" t="s">
        <v>136</v>
      </c>
      <c r="B3" s="10">
        <v>5.93</v>
      </c>
      <c r="C3" s="64" t="s">
        <v>157</v>
      </c>
    </row>
    <row r="4" spans="1:3" ht="12.75">
      <c r="A4" t="s">
        <v>28</v>
      </c>
      <c r="B4" s="2">
        <f>B2*B3</f>
        <v>426.96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22.75</v>
      </c>
      <c r="C7" s="60"/>
    </row>
    <row r="8" spans="1:3" ht="12.75">
      <c r="A8" s="1" t="s">
        <v>9</v>
      </c>
      <c r="B8" s="11">
        <v>21.7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91.14</v>
      </c>
      <c r="C11" s="60"/>
    </row>
    <row r="12" spans="1:3" ht="12.75">
      <c r="A12" s="1" t="s">
        <v>11</v>
      </c>
      <c r="B12" s="11">
        <v>5</v>
      </c>
      <c r="C12" s="60"/>
    </row>
    <row r="13" spans="1:3" ht="12.75">
      <c r="A13" s="1" t="s">
        <v>13</v>
      </c>
      <c r="B13" s="11">
        <v>19.98</v>
      </c>
      <c r="C13" s="60"/>
    </row>
    <row r="14" spans="1:3" ht="12.75">
      <c r="A14" s="1" t="s">
        <v>14</v>
      </c>
      <c r="B14" s="11">
        <v>20.88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4.5</v>
      </c>
      <c r="C17" s="60"/>
    </row>
    <row r="18" spans="1:3" ht="12.75">
      <c r="A18" t="s">
        <v>2</v>
      </c>
      <c r="B18" s="2">
        <f>SUM(B7:B17)</f>
        <v>204.45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9.16</v>
      </c>
      <c r="C21" s="60"/>
    </row>
    <row r="22" spans="1:3" ht="12.75">
      <c r="A22" s="1" t="s">
        <v>19</v>
      </c>
      <c r="B22" s="7">
        <v>25.13</v>
      </c>
      <c r="C22" s="60"/>
    </row>
    <row r="23" spans="1:3" ht="12.75">
      <c r="A23" s="1" t="s">
        <v>20</v>
      </c>
      <c r="B23" s="7">
        <v>14.7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115.99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320.44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106.51999999999998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2.839583333333333</v>
      </c>
      <c r="C32" s="60"/>
    </row>
    <row r="33" spans="1:3" ht="12.75">
      <c r="A33" t="s">
        <v>23</v>
      </c>
      <c r="B33" s="2">
        <f>B25/B2</f>
        <v>1.6109722222222222</v>
      </c>
      <c r="C33" s="60"/>
    </row>
    <row r="34" spans="1:3" ht="12.75">
      <c r="A34" t="s">
        <v>27</v>
      </c>
      <c r="B34" s="2">
        <f>B27/B2</f>
        <v>4.450555555555556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141</v>
      </c>
      <c r="C2" s="60"/>
    </row>
    <row r="3" spans="1:3" ht="12.75">
      <c r="A3" t="s">
        <v>136</v>
      </c>
      <c r="B3" s="10">
        <v>4.45</v>
      </c>
      <c r="C3" s="60"/>
    </row>
    <row r="4" spans="1:3" ht="12.75">
      <c r="A4" t="s">
        <v>28</v>
      </c>
      <c r="B4">
        <f>B2*B3</f>
        <v>627.45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84.74</v>
      </c>
      <c r="C7" s="60"/>
    </row>
    <row r="8" spans="1:3" ht="12.75">
      <c r="A8" s="1" t="s">
        <v>9</v>
      </c>
      <c r="B8" s="11">
        <v>51.3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180.4</v>
      </c>
      <c r="C11" s="60"/>
    </row>
    <row r="12" spans="1:3" ht="12.75">
      <c r="A12" s="1" t="s">
        <v>11</v>
      </c>
      <c r="B12" s="11">
        <v>11.5</v>
      </c>
      <c r="C12" s="60"/>
    </row>
    <row r="13" spans="1:3" ht="12.75">
      <c r="A13" s="1" t="s">
        <v>13</v>
      </c>
      <c r="B13" s="11">
        <v>29.16</v>
      </c>
      <c r="C13" s="60"/>
    </row>
    <row r="14" spans="1:3" ht="12.75">
      <c r="A14" s="1" t="s">
        <v>14</v>
      </c>
      <c r="B14" s="11">
        <v>27.94</v>
      </c>
      <c r="C14" s="60"/>
    </row>
    <row r="15" spans="1:3" ht="12.75">
      <c r="A15" s="1" t="s">
        <v>15</v>
      </c>
      <c r="B15" s="11">
        <v>24.84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9.26</v>
      </c>
      <c r="C17" s="60"/>
    </row>
    <row r="18" spans="1:3" ht="12.75">
      <c r="A18" t="s">
        <v>2</v>
      </c>
      <c r="B18" s="2">
        <f>SUM(B7:B17)</f>
        <v>420.64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12.34</v>
      </c>
      <c r="C21" s="60"/>
    </row>
    <row r="22" spans="1:3" ht="12.75">
      <c r="A22" s="1" t="s">
        <v>19</v>
      </c>
      <c r="B22" s="7">
        <v>40.8</v>
      </c>
      <c r="C22" s="60"/>
    </row>
    <row r="23" spans="1:3" ht="12.75">
      <c r="A23" s="1" t="s">
        <v>20</v>
      </c>
      <c r="B23" s="7">
        <v>23.19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143.32999999999998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563.97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63.48000000000002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2.9832624113475177</v>
      </c>
      <c r="C32" s="60"/>
    </row>
    <row r="33" spans="1:3" ht="12.75">
      <c r="A33" t="s">
        <v>23</v>
      </c>
      <c r="B33" s="2">
        <f>B25/B2</f>
        <v>1.0165248226950354</v>
      </c>
      <c r="C33" s="60"/>
    </row>
    <row r="34" spans="1:3" ht="12.75">
      <c r="A34" t="s">
        <v>27</v>
      </c>
      <c r="B34" s="2">
        <f>B27/B2</f>
        <v>3.9997872340425533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34</v>
      </c>
      <c r="C2" s="60"/>
    </row>
    <row r="3" spans="1:3" ht="12.75">
      <c r="A3" t="s">
        <v>136</v>
      </c>
      <c r="B3" s="12">
        <v>11.5</v>
      </c>
      <c r="C3" s="60"/>
    </row>
    <row r="4" spans="1:3" ht="12.75">
      <c r="A4" t="s">
        <v>28</v>
      </c>
      <c r="B4" s="2">
        <f>B2*B3</f>
        <v>391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65.8</v>
      </c>
      <c r="C7" s="60" t="s">
        <v>141</v>
      </c>
    </row>
    <row r="8" spans="1:3" ht="12.75">
      <c r="A8" s="1" t="s">
        <v>9</v>
      </c>
      <c r="B8" s="11">
        <v>56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124</v>
      </c>
    </row>
    <row r="11" spans="1:3" ht="12.75">
      <c r="A11" s="1" t="s">
        <v>12</v>
      </c>
      <c r="B11" s="11">
        <v>11.88</v>
      </c>
      <c r="C11" s="60"/>
    </row>
    <row r="12" spans="1:3" ht="12.75">
      <c r="A12" s="1" t="s">
        <v>11</v>
      </c>
      <c r="B12" s="11">
        <v>5.5</v>
      </c>
      <c r="C12" s="60"/>
    </row>
    <row r="13" spans="1:3" ht="12.75">
      <c r="A13" s="1" t="s">
        <v>13</v>
      </c>
      <c r="B13" s="11">
        <v>16.16</v>
      </c>
      <c r="C13" s="60"/>
    </row>
    <row r="14" spans="1:3" ht="12.75">
      <c r="A14" s="1" t="s">
        <v>14</v>
      </c>
      <c r="B14" s="11">
        <v>19.49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</v>
      </c>
      <c r="C16" s="60" t="s">
        <v>140</v>
      </c>
    </row>
    <row r="17" spans="1:3" ht="12.75">
      <c r="A17" s="1" t="s">
        <v>17</v>
      </c>
      <c r="B17" s="12">
        <v>4.14</v>
      </c>
      <c r="C17" s="60"/>
    </row>
    <row r="18" spans="1:3" ht="12.75">
      <c r="A18" t="s">
        <v>2</v>
      </c>
      <c r="B18" s="2">
        <f>SUM(B7:B17)</f>
        <v>187.97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</v>
      </c>
      <c r="C21" s="60"/>
    </row>
    <row r="22" spans="1:3" ht="12.75">
      <c r="A22" s="1" t="s">
        <v>19</v>
      </c>
      <c r="B22" s="7">
        <v>23.26</v>
      </c>
      <c r="C22" s="60"/>
    </row>
    <row r="23" spans="1:3" ht="12.75">
      <c r="A23" s="1" t="s">
        <v>20</v>
      </c>
      <c r="B23" s="7">
        <v>13.47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112.13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300.1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90.89999999999998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5.528529411764706</v>
      </c>
      <c r="C32" s="60"/>
    </row>
    <row r="33" spans="1:3" ht="12.75">
      <c r="A33" t="s">
        <v>23</v>
      </c>
      <c r="B33" s="2">
        <f>B25/B2</f>
        <v>3.297941176470588</v>
      </c>
      <c r="C33" s="60"/>
    </row>
    <row r="34" spans="1:3" ht="12.75">
      <c r="A34" t="s">
        <v>27</v>
      </c>
      <c r="B34" s="2">
        <f>B27/B2</f>
        <v>8.826470588235296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1610</v>
      </c>
      <c r="C2" s="60"/>
    </row>
    <row r="3" spans="1:3" ht="12.75">
      <c r="A3" t="s">
        <v>136</v>
      </c>
      <c r="B3" s="10">
        <v>0.33</v>
      </c>
      <c r="C3" s="60"/>
    </row>
    <row r="4" spans="1:3" ht="12.75">
      <c r="A4" t="s">
        <v>28</v>
      </c>
      <c r="B4" s="2">
        <f>B2*B3</f>
        <v>531.3000000000001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61.88</v>
      </c>
      <c r="C7" s="60"/>
    </row>
    <row r="8" spans="1:3" ht="12.75">
      <c r="A8" s="1" t="s">
        <v>9</v>
      </c>
      <c r="B8" s="11">
        <v>46.9</v>
      </c>
      <c r="C8" s="60" t="s">
        <v>125</v>
      </c>
    </row>
    <row r="9" spans="1:3" ht="12.75">
      <c r="A9" s="1" t="s">
        <v>24</v>
      </c>
      <c r="B9" s="11">
        <v>20</v>
      </c>
      <c r="C9" s="60" t="s">
        <v>142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31.17</v>
      </c>
      <c r="C11" s="60"/>
    </row>
    <row r="12" spans="1:3" ht="12.75">
      <c r="A12" s="1" t="s">
        <v>11</v>
      </c>
      <c r="B12" s="11">
        <v>10.5</v>
      </c>
      <c r="C12" s="60"/>
    </row>
    <row r="13" spans="1:3" ht="12.75">
      <c r="A13" s="1" t="s">
        <v>13</v>
      </c>
      <c r="B13" s="11">
        <v>21.04</v>
      </c>
      <c r="C13" s="60"/>
    </row>
    <row r="14" spans="1:3" ht="12.75">
      <c r="A14" s="1" t="s">
        <v>14</v>
      </c>
      <c r="B14" s="11">
        <v>23.96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13.5</v>
      </c>
      <c r="C16" s="60" t="s">
        <v>143</v>
      </c>
    </row>
    <row r="17" spans="1:3" ht="12.75">
      <c r="A17" s="1" t="s">
        <v>17</v>
      </c>
      <c r="B17" s="12">
        <v>5.15</v>
      </c>
      <c r="C17" s="60"/>
    </row>
    <row r="18" spans="1:3" ht="12.75">
      <c r="A18" t="s">
        <v>2</v>
      </c>
      <c r="B18" s="2">
        <f>SUM(B7:B17)</f>
        <v>234.1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9.43</v>
      </c>
      <c r="C21" s="60"/>
    </row>
    <row r="22" spans="1:3" ht="12.75">
      <c r="A22" s="1" t="s">
        <v>19</v>
      </c>
      <c r="B22" s="7">
        <v>29.21</v>
      </c>
      <c r="C22" s="60"/>
    </row>
    <row r="23" spans="1:3" ht="12.75">
      <c r="A23" s="1" t="s">
        <v>20</v>
      </c>
      <c r="B23" s="7">
        <v>17.17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122.81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356.90999999999997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174.3900000000001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0.14540372670807453</v>
      </c>
      <c r="C32" s="60"/>
    </row>
    <row r="33" spans="1:3" ht="12.75">
      <c r="A33" t="s">
        <v>23</v>
      </c>
      <c r="B33" s="13">
        <f>B25/B2</f>
        <v>0.07627950310559006</v>
      </c>
      <c r="C33" s="60"/>
    </row>
    <row r="34" spans="1:3" ht="12.75">
      <c r="A34" t="s">
        <v>27</v>
      </c>
      <c r="B34" s="13">
        <f>B27/B2</f>
        <v>0.2216832298136646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1900</v>
      </c>
      <c r="C2" s="60"/>
    </row>
    <row r="3" spans="1:3" ht="12.75">
      <c r="A3" t="s">
        <v>136</v>
      </c>
      <c r="B3" s="10">
        <v>0.253</v>
      </c>
      <c r="C3" s="60"/>
    </row>
    <row r="4" spans="1:3" ht="12.75">
      <c r="A4" t="s">
        <v>28</v>
      </c>
      <c r="B4">
        <f>B2*B3</f>
        <v>480.7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34.1</v>
      </c>
      <c r="C7" s="63"/>
    </row>
    <row r="8" spans="1:3" ht="12.75">
      <c r="A8" s="1" t="s">
        <v>9</v>
      </c>
      <c r="B8" s="11">
        <v>36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5</v>
      </c>
      <c r="C10" s="60" t="s">
        <v>126</v>
      </c>
    </row>
    <row r="11" spans="1:3" ht="12.75">
      <c r="A11" s="1" t="s">
        <v>12</v>
      </c>
      <c r="B11" s="11">
        <v>70.79</v>
      </c>
      <c r="C11" s="60"/>
    </row>
    <row r="12" spans="1:3" ht="12.75">
      <c r="A12" s="1" t="s">
        <v>11</v>
      </c>
      <c r="B12" s="11">
        <v>9.5</v>
      </c>
      <c r="C12" s="60"/>
    </row>
    <row r="13" spans="1:3" ht="12.75">
      <c r="A13" s="1" t="s">
        <v>13</v>
      </c>
      <c r="B13" s="11">
        <v>20.16</v>
      </c>
      <c r="C13" s="60"/>
    </row>
    <row r="14" spans="1:3" ht="12.75">
      <c r="A14" s="1" t="s">
        <v>14</v>
      </c>
      <c r="B14" s="11">
        <v>21.05</v>
      </c>
      <c r="C14" s="60"/>
    </row>
    <row r="15" spans="1:3" ht="12.75">
      <c r="A15" s="1" t="s">
        <v>15</v>
      </c>
      <c r="B15" s="11">
        <v>5.49</v>
      </c>
      <c r="C15" s="60"/>
    </row>
    <row r="16" spans="1:3" ht="12.75">
      <c r="A16" s="1" t="s">
        <v>16</v>
      </c>
      <c r="B16" s="11">
        <v>10</v>
      </c>
      <c r="C16" s="60" t="s">
        <v>134</v>
      </c>
    </row>
    <row r="17" spans="1:3" ht="12.75">
      <c r="A17" s="1" t="s">
        <v>17</v>
      </c>
      <c r="B17" s="12">
        <v>4.77</v>
      </c>
      <c r="C17" s="60"/>
    </row>
    <row r="18" spans="1:3" ht="12.75">
      <c r="A18" t="s">
        <v>2</v>
      </c>
      <c r="B18" s="2">
        <f>SUM(B7:B17)</f>
        <v>216.86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9.51</v>
      </c>
      <c r="C21" s="60"/>
    </row>
    <row r="22" spans="1:3" ht="12.75">
      <c r="A22" s="1" t="s">
        <v>19</v>
      </c>
      <c r="B22" s="7">
        <v>26.51</v>
      </c>
      <c r="C22" s="60"/>
    </row>
    <row r="23" spans="1:3" ht="12.75">
      <c r="A23" s="1" t="s">
        <v>20</v>
      </c>
      <c r="B23" s="7">
        <v>16.29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119.31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336.17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144.52999999999997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0.11413684210526316</v>
      </c>
      <c r="C32" s="60"/>
    </row>
    <row r="33" spans="1:3" ht="12.75">
      <c r="A33" t="s">
        <v>23</v>
      </c>
      <c r="B33" s="13">
        <f>B25/B2</f>
        <v>0.06279473684210526</v>
      </c>
      <c r="C33" s="60"/>
    </row>
    <row r="34" spans="1:3" ht="12.75">
      <c r="A34" t="s">
        <v>27</v>
      </c>
      <c r="B34" s="13">
        <f>B27/B2</f>
        <v>0.17693157894736844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2012-12-20T22:41:14Z</cp:lastPrinted>
  <dcterms:created xsi:type="dcterms:W3CDTF">2005-01-10T15:34:54Z</dcterms:created>
  <dcterms:modified xsi:type="dcterms:W3CDTF">2022-02-06T20:02:11Z</dcterms:modified>
  <cp:category/>
  <cp:version/>
  <cp:contentType/>
  <cp:contentStatus/>
</cp:coreProperties>
</file>