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8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<sst xmlns="http://schemas.openxmlformats.org/spreadsheetml/2006/main" count="715" uniqueCount="160">
  <si>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</si>
  <si>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</si>
  <si>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</si>
  <si>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</si>
  <si>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</si>
  <si>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</si>
  <si>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</si>
  <si>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</si>
  <si>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</si>
  <si>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</si>
  <si>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</si>
  <si>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</si>
  <si>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</si>
  <si>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</si>
  <si>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</si>
  <si>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</si>
  <si>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</si>
  <si>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</si>
  <si>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</si>
  <si>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</si>
  <si>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</si>
  <si>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</si>
  <si>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</si>
  <si>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</si>
  <si>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</si>
  <si>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</si>
  <si>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</si>
  <si>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</si>
  <si>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</si>
  <si>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</si>
  <si>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</si>
  <si>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</si>
  <si>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</si>
  <si>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</si>
  <si>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</si>
  <si>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</si>
  <si>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</si>
  <si>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</si>
  <si>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</si>
  <si>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</si>
  <si>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</si>
  <si>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</si>
  <si>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</si>
  <si>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</si>
  <si>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</si>
  <si>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</si>
  <si>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</si>
  <si>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</si>
  <si>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</si>
  <si>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</si>
  <si>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</si>
  <si>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</si>
  <si>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</si>
  <si>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</si>
  <si>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</si>
  <si>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</si>
  <si>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</si>
  <si>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</si>
  <si>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</si>
  <si>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</si>
  <si>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</si>
  <si>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</si>
  <si>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</si>
  <si>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</si>
  <si>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</si>
  <si>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</si>
  <si>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</si>
  <si>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</si>
  <si>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</si>
  <si>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</si>
  <si>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</si>
  <si>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</si>
  <si>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</si>
  <si>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</si>
  <si>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</si>
  <si>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</si>
  <si>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</si>
  <si>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</si>
  <si>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</si>
  <si>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</si>
  <si>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</si>
  <si>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</si>
  <si>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</si>
  <si>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</si>
  <si>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</si>
  <si>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</si>
  <si>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</si>
  <si>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</si>
  <si>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</si>
  <si>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</si>
  <si>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</si>
  <si>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</si>
  <si>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</si>
  <si>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</si>
  <si>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</si>
  <si>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</si>
  <si>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</si>
  <si>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</si>
  <si>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</si>
  <si>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</si>
  <si>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</si>
  <si>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</si>
  <si>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</si>
  <si>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</si>
  <si>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</si>
  <si>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</si>
  <si>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</si>
  <si>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</si>
  <si>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</si>
  <si>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</si>
  <si>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</si>
  <si>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</si>
  <si>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</si>
  <si>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</si>
  <si>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</si>
  <si>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</si>
  <si>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</si>
  <si>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</si>
  <si>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</si>
  <si>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</si>
  <si>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</si>
  <si>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</si>
  <si>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</si>
  <si>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</si>
  <si>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</si>
  <si>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</si>
  <si>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</si>
  <si>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</si>
  <si>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</si>
  <si>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</si>
  <si>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</si>
  <si>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</si>
  <si>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</si>
  <si>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</si>
  <si>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</si>
  <si>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</si>
  <si>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</si>
  <si>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</si>
  <si>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</si>
  <si>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</si>
  <si>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</si>
  <si>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</si>
  <si>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</si>
  <si>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</si>
  <si>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</si>
  <si>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</si>
  <si>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</si>
  <si>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</si>
  <si>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</si>
  <si>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</si>
  <si>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</si>
  <si>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</si>
  <si>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</si>
  <si>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</si>
  <si>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</si>
  <si>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</si>
  <si>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</si>
  <si>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Developed by: Ronald Haugen, NDSU Extension Service</t>
  </si>
  <si>
    <t>North Dakota 2022 Projected Crop Budgets - North Central</t>
  </si>
  <si>
    <t>Malt price, feed price est. is $4.00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</si>
</sst>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157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96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145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144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102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139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122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106</v>
      </c>
      <c r="B19" s="42"/>
      <c r="C19" s="42"/>
      <c r="E19" s="42"/>
      <c r="F19" s="42"/>
      <c r="G19" s="42"/>
      <c r="H19" s="42"/>
    </row>
    <row r="20" spans="1:8" ht="12.75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110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1320</v>
      </c>
      <c r="C2" s="67"/>
    </row>
    <row r="3" spans="1:3" ht="12.75">
      <c r="A3" t="s">
        <v>135</v>
      </c>
      <c r="B3" s="10">
        <v>0.349</v>
      </c>
      <c r="C3" s="67"/>
    </row>
    <row r="4" spans="1:3" ht="12.75">
      <c r="A4" t="s">
        <v>28</v>
      </c>
      <c r="B4">
        <f>B2*B3</f>
        <v>460.67999999999995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49.5</v>
      </c>
      <c r="C7" s="69"/>
    </row>
    <row r="8" spans="1:3" ht="12.75">
      <c r="A8" s="1" t="s">
        <v>9</v>
      </c>
      <c r="B8" s="11">
        <v>47.1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10</v>
      </c>
      <c r="C10" s="67" t="s">
        <v>128</v>
      </c>
    </row>
    <row r="11" spans="1:3" ht="12.75">
      <c r="A11" s="1" t="s">
        <v>12</v>
      </c>
      <c r="B11" s="11">
        <v>20.11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17.45</v>
      </c>
      <c r="C13" s="67"/>
    </row>
    <row r="14" spans="1:3" ht="12.75">
      <c r="A14" s="1" t="s">
        <v>14</v>
      </c>
      <c r="B14" s="11">
        <v>19.8</v>
      </c>
      <c r="C14" s="67"/>
    </row>
    <row r="15" spans="1:3" ht="12.75">
      <c r="A15" s="1" t="s">
        <v>15</v>
      </c>
      <c r="B15" s="11">
        <v>3.9</v>
      </c>
      <c r="C15" s="67"/>
    </row>
    <row r="16" spans="1:3" ht="12.75">
      <c r="A16" s="1" t="s">
        <v>16</v>
      </c>
      <c r="B16" s="11">
        <v>18.5</v>
      </c>
      <c r="C16" s="67" t="s">
        <v>134</v>
      </c>
    </row>
    <row r="17" spans="1:3" ht="12.75">
      <c r="A17" s="1" t="s">
        <v>17</v>
      </c>
      <c r="B17" s="12">
        <v>4.5</v>
      </c>
      <c r="C17" s="67"/>
    </row>
    <row r="18" spans="1:3" ht="12.75">
      <c r="A18" t="s">
        <v>2</v>
      </c>
      <c r="B18" s="2">
        <f>SUM(B7:B17)</f>
        <v>204.35999999999999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8.94</v>
      </c>
      <c r="C21" s="67"/>
    </row>
    <row r="22" spans="1:3" ht="12.75">
      <c r="A22" s="1" t="s">
        <v>19</v>
      </c>
      <c r="B22" s="7">
        <v>24.66</v>
      </c>
      <c r="C22" s="67"/>
    </row>
    <row r="23" spans="1:3" ht="12.75">
      <c r="A23" s="1" t="s">
        <v>20</v>
      </c>
      <c r="B23" s="7">
        <v>15.01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98.61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302.96999999999997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157.70999999999998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0.1548181818181818</v>
      </c>
      <c r="C32" s="67"/>
    </row>
    <row r="33" spans="1:3" ht="12.75">
      <c r="A33" t="s">
        <v>23</v>
      </c>
      <c r="B33" s="13">
        <f>B25/B2</f>
        <v>0.07470454545454545</v>
      </c>
      <c r="C33" s="67"/>
    </row>
    <row r="34" spans="1:3" ht="12.75">
      <c r="A34" t="s">
        <v>27</v>
      </c>
      <c r="B34" s="13">
        <f>B27/B2</f>
        <v>0.22952272727272724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1920</v>
      </c>
      <c r="C2" s="67"/>
    </row>
    <row r="3" spans="1:3" ht="12.75">
      <c r="A3" t="s">
        <v>135</v>
      </c>
      <c r="B3" s="10">
        <v>0.261</v>
      </c>
      <c r="C3" s="67"/>
    </row>
    <row r="4" spans="1:3" ht="12.75">
      <c r="A4" t="s">
        <v>28</v>
      </c>
      <c r="B4">
        <f>B2*B3</f>
        <v>501.12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62</v>
      </c>
      <c r="C7" s="67"/>
    </row>
    <row r="8" spans="1:3" ht="12.75">
      <c r="A8" s="1" t="s">
        <v>9</v>
      </c>
      <c r="B8" s="11">
        <v>32.3</v>
      </c>
      <c r="C8" s="67"/>
    </row>
    <row r="9" spans="1:3" ht="12.75">
      <c r="A9" s="1" t="s">
        <v>24</v>
      </c>
      <c r="B9" s="11">
        <v>0</v>
      </c>
      <c r="C9" s="67" t="s">
        <v>129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113.78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16.56</v>
      </c>
      <c r="C13" s="67"/>
    </row>
    <row r="14" spans="1:3" ht="12.75">
      <c r="A14" s="1" t="s">
        <v>14</v>
      </c>
      <c r="B14" s="11">
        <v>19.5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5.71</v>
      </c>
      <c r="C17" s="67"/>
    </row>
    <row r="18" spans="1:3" ht="12.75">
      <c r="A18" t="s">
        <v>2</v>
      </c>
      <c r="B18" s="2">
        <f>SUM(B7:B17)</f>
        <v>259.34999999999997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8.35</v>
      </c>
      <c r="C21" s="67"/>
    </row>
    <row r="22" spans="1:3" ht="12.75">
      <c r="A22" s="1" t="s">
        <v>19</v>
      </c>
      <c r="B22" s="7">
        <v>23.62</v>
      </c>
      <c r="C22" s="67"/>
    </row>
    <row r="23" spans="1:3" ht="12.75">
      <c r="A23" s="1" t="s">
        <v>20</v>
      </c>
      <c r="B23" s="7">
        <v>13.26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95.22999999999999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354.5799999999999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146.54000000000008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0.135078125</v>
      </c>
      <c r="C32" s="67"/>
    </row>
    <row r="33" spans="1:3" ht="12.75">
      <c r="A33" t="s">
        <v>23</v>
      </c>
      <c r="B33" s="13">
        <f>B25/B2</f>
        <v>0.049598958333333325</v>
      </c>
      <c r="C33" s="67"/>
    </row>
    <row r="34" spans="1:3" ht="12.75">
      <c r="A34" t="s">
        <v>27</v>
      </c>
      <c r="B34" s="13">
        <f>B27/B2</f>
        <v>0.1846770833333333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22</v>
      </c>
      <c r="C2" s="67"/>
    </row>
    <row r="3" spans="1:3" ht="12.75">
      <c r="A3" t="s">
        <v>135</v>
      </c>
      <c r="B3" s="12">
        <v>13.93</v>
      </c>
      <c r="C3" s="67"/>
    </row>
    <row r="4" spans="1:3" ht="12.75">
      <c r="A4" t="s">
        <v>28</v>
      </c>
      <c r="B4" s="2">
        <f>B2*B3</f>
        <v>306.46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24.3</v>
      </c>
      <c r="C7" s="67"/>
    </row>
    <row r="8" spans="1:3" ht="12.75">
      <c r="A8" s="1" t="s">
        <v>9</v>
      </c>
      <c r="B8" s="11">
        <v>40.9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18.46</v>
      </c>
      <c r="C11" s="67"/>
    </row>
    <row r="12" spans="1:3" ht="12.75">
      <c r="A12" s="1" t="s">
        <v>11</v>
      </c>
      <c r="B12" s="11">
        <v>11</v>
      </c>
      <c r="C12" s="67"/>
    </row>
    <row r="13" spans="1:3" ht="12.75">
      <c r="A13" s="1" t="s">
        <v>13</v>
      </c>
      <c r="B13" s="11">
        <v>16.54</v>
      </c>
      <c r="C13" s="67"/>
    </row>
    <row r="14" spans="1:3" ht="12.75">
      <c r="A14" s="1" t="s">
        <v>14</v>
      </c>
      <c r="B14" s="11">
        <v>20.36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2.99</v>
      </c>
      <c r="C17" s="67"/>
    </row>
    <row r="18" spans="1:3" ht="12.75">
      <c r="A18" t="s">
        <v>2</v>
      </c>
      <c r="B18" s="2">
        <f>SUM(B7:B17)</f>
        <v>136.05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8.42</v>
      </c>
      <c r="C21" s="67"/>
    </row>
    <row r="22" spans="1:3" ht="12.75">
      <c r="A22" s="1" t="s">
        <v>19</v>
      </c>
      <c r="B22" s="7">
        <v>23.96</v>
      </c>
      <c r="C22" s="67"/>
    </row>
    <row r="23" spans="1:3" ht="12.75">
      <c r="A23" s="1" t="s">
        <v>20</v>
      </c>
      <c r="B23" s="7">
        <v>13.98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96.36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232.41000000000003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74.04999999999995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6.1840909090909095</v>
      </c>
      <c r="C32" s="67"/>
    </row>
    <row r="33" spans="1:3" ht="12.75">
      <c r="A33" t="s">
        <v>23</v>
      </c>
      <c r="B33" s="2">
        <f>B25/B2</f>
        <v>4.38</v>
      </c>
      <c r="C33" s="67"/>
    </row>
    <row r="34" spans="1:3" ht="12.75">
      <c r="A34" t="s">
        <v>27</v>
      </c>
      <c r="B34" s="2">
        <f>B27/B2</f>
        <v>10.56409090909091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38</v>
      </c>
      <c r="C2" s="67"/>
    </row>
    <row r="3" spans="1:3" ht="12.75">
      <c r="A3" t="s">
        <v>135</v>
      </c>
      <c r="B3" s="12">
        <v>9</v>
      </c>
      <c r="C3" s="67"/>
    </row>
    <row r="4" spans="1:3" ht="12.75">
      <c r="A4" t="s">
        <v>28</v>
      </c>
      <c r="B4" s="2">
        <f>B2*B3</f>
        <v>342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60</v>
      </c>
      <c r="C7" s="67"/>
    </row>
    <row r="8" spans="1:3" ht="12.75">
      <c r="A8" s="1" t="s">
        <v>9</v>
      </c>
      <c r="B8" s="11">
        <v>46.7</v>
      </c>
      <c r="C8" s="67"/>
    </row>
    <row r="9" spans="1:3" ht="12.75">
      <c r="A9" s="1" t="s">
        <v>24</v>
      </c>
      <c r="B9" s="11">
        <v>1.5</v>
      </c>
      <c r="C9" s="67" t="s">
        <v>137</v>
      </c>
    </row>
    <row r="10" spans="1:3" ht="12.75">
      <c r="A10" s="1" t="s">
        <v>10</v>
      </c>
      <c r="B10" s="11">
        <v>0</v>
      </c>
      <c r="C10" s="69" t="s">
        <v>151</v>
      </c>
    </row>
    <row r="11" spans="1:3" ht="12.75">
      <c r="A11" s="1" t="s">
        <v>12</v>
      </c>
      <c r="B11" s="11">
        <v>15.51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15.82</v>
      </c>
      <c r="C13" s="67"/>
    </row>
    <row r="14" spans="1:3" ht="12.75">
      <c r="A14" s="1" t="s">
        <v>14</v>
      </c>
      <c r="B14" s="11">
        <v>19.57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 t="s">
        <v>138</v>
      </c>
    </row>
    <row r="17" spans="1:3" ht="12.75">
      <c r="A17" s="1" t="s">
        <v>17</v>
      </c>
      <c r="B17" s="12">
        <v>3.98</v>
      </c>
      <c r="C17" s="67"/>
    </row>
    <row r="18" spans="1:3" ht="12.75">
      <c r="A18" t="s">
        <v>2</v>
      </c>
      <c r="B18" s="2">
        <f>SUM(B7:B17)</f>
        <v>181.07999999999998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8.37</v>
      </c>
      <c r="C21" s="67"/>
    </row>
    <row r="22" spans="1:3" ht="12.75">
      <c r="A22" s="1" t="s">
        <v>19</v>
      </c>
      <c r="B22" s="7">
        <v>24.1</v>
      </c>
      <c r="C22" s="67"/>
    </row>
    <row r="23" spans="1:3" ht="12.75">
      <c r="A23" s="1" t="s">
        <v>20</v>
      </c>
      <c r="B23" s="7">
        <v>13.22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95.69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276.77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65.23000000000002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4.765263157894736</v>
      </c>
      <c r="C32" s="67"/>
    </row>
    <row r="33" spans="1:3" ht="12.75">
      <c r="A33" t="s">
        <v>23</v>
      </c>
      <c r="B33" s="2">
        <f>B25/B2</f>
        <v>2.518157894736842</v>
      </c>
      <c r="C33" s="67"/>
    </row>
    <row r="34" spans="1:3" ht="12.75">
      <c r="A34" t="s">
        <v>27</v>
      </c>
      <c r="B34" s="2">
        <f>B27/B2</f>
        <v>7.283421052631579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88</v>
      </c>
      <c r="C2" s="67"/>
    </row>
    <row r="3" spans="1:3" ht="12.75">
      <c r="A3" t="s">
        <v>135</v>
      </c>
      <c r="B3" s="12">
        <v>3.49</v>
      </c>
      <c r="C3" s="67"/>
    </row>
    <row r="4" spans="1:3" ht="12.75">
      <c r="A4" t="s">
        <v>28</v>
      </c>
      <c r="B4" s="2">
        <f>B2*B3</f>
        <v>307.12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</v>
      </c>
      <c r="C7" s="67"/>
    </row>
    <row r="8" spans="1:3" ht="12.75">
      <c r="A8" s="1" t="s">
        <v>9</v>
      </c>
      <c r="B8" s="11">
        <v>11.7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87.45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20.84</v>
      </c>
      <c r="C13" s="67"/>
    </row>
    <row r="14" spans="1:3" ht="12.75">
      <c r="A14" s="1" t="s">
        <v>14</v>
      </c>
      <c r="B14" s="11">
        <v>21.94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3.98</v>
      </c>
      <c r="C17" s="67"/>
    </row>
    <row r="18" spans="1:3" ht="12.75">
      <c r="A18" t="s">
        <v>2</v>
      </c>
      <c r="B18" s="2">
        <f>SUM(B7:B17)</f>
        <v>180.91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9.78</v>
      </c>
      <c r="C21" s="67"/>
    </row>
    <row r="22" spans="1:3" ht="12.75">
      <c r="A22" s="1" t="s">
        <v>19</v>
      </c>
      <c r="B22" s="7">
        <v>26.86</v>
      </c>
      <c r="C22" s="67"/>
    </row>
    <row r="23" spans="1:3" ht="12.75">
      <c r="A23" s="1" t="s">
        <v>20</v>
      </c>
      <c r="B23" s="7">
        <v>16.19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102.83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283.74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23.379999999999995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2.0557954545454544</v>
      </c>
      <c r="C32" s="67"/>
    </row>
    <row r="33" spans="1:3" ht="12.75">
      <c r="A33" t="s">
        <v>23</v>
      </c>
      <c r="B33" s="2">
        <f>B25/B2</f>
        <v>1.1685227272727272</v>
      </c>
      <c r="C33" s="67"/>
    </row>
    <row r="34" spans="1:3" ht="12.75">
      <c r="A34" t="s">
        <v>27</v>
      </c>
      <c r="B34" s="2">
        <f>B27/B2</f>
        <v>3.224318181818182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135</v>
      </c>
      <c r="B3" s="10">
        <v>0.22</v>
      </c>
      <c r="C3" s="67"/>
    </row>
    <row r="4" spans="1:3" ht="12.75">
      <c r="A4" t="s">
        <v>28</v>
      </c>
      <c r="B4" s="2">
        <f>B2*B3</f>
        <v>330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46.2</v>
      </c>
      <c r="C8" s="67" t="s">
        <v>130</v>
      </c>
    </row>
    <row r="9" spans="1:3" ht="12.75">
      <c r="A9" s="1" t="s">
        <v>24</v>
      </c>
      <c r="B9" s="11">
        <v>16</v>
      </c>
      <c r="C9" s="69" t="s">
        <v>150</v>
      </c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10.12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17.36</v>
      </c>
      <c r="C13" s="67"/>
    </row>
    <row r="14" spans="1:3" ht="12.75">
      <c r="A14" s="1" t="s">
        <v>14</v>
      </c>
      <c r="B14" s="11">
        <v>22.46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3.41</v>
      </c>
      <c r="C17" s="67"/>
    </row>
    <row r="18" spans="1:3" ht="12.75">
      <c r="A18" t="s">
        <v>2</v>
      </c>
      <c r="B18" s="2">
        <f>SUM(B7:B17)</f>
        <v>155.05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8.88</v>
      </c>
      <c r="C21" s="67"/>
    </row>
    <row r="22" spans="1:3" ht="12.75">
      <c r="A22" s="1" t="s">
        <v>19</v>
      </c>
      <c r="B22" s="7">
        <v>27.39</v>
      </c>
      <c r="C22" s="67"/>
    </row>
    <row r="23" spans="1:3" ht="12.75">
      <c r="A23" s="1" t="s">
        <v>20</v>
      </c>
      <c r="B23" s="7">
        <v>14.92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101.19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256.24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73.75999999999999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0.10336666666666668</v>
      </c>
      <c r="C32" s="67"/>
    </row>
    <row r="33" spans="1:3" ht="12.75">
      <c r="A33" t="s">
        <v>23</v>
      </c>
      <c r="B33" s="13">
        <f>B25/B2</f>
        <v>0.06745999999999999</v>
      </c>
      <c r="C33" s="67"/>
    </row>
    <row r="34" spans="1:3" ht="12.75">
      <c r="A34" t="s">
        <v>27</v>
      </c>
      <c r="B34" s="13">
        <f>B27/B2</f>
        <v>0.17082666666666668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900</v>
      </c>
      <c r="C2" s="67"/>
    </row>
    <row r="3" spans="1:3" ht="12.75">
      <c r="A3" t="s">
        <v>135</v>
      </c>
      <c r="B3" s="72">
        <v>0.45</v>
      </c>
      <c r="C3" s="67"/>
    </row>
    <row r="4" spans="1:3" ht="12.75">
      <c r="A4" t="s">
        <v>28</v>
      </c>
      <c r="B4" s="2">
        <f>B2*B3</f>
        <v>405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12.6</v>
      </c>
      <c r="C7" s="67"/>
    </row>
    <row r="8" spans="1:3" ht="12.75">
      <c r="A8" s="1" t="s">
        <v>9</v>
      </c>
      <c r="B8" s="11">
        <v>30.3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131</v>
      </c>
    </row>
    <row r="11" spans="1:3" ht="12.75">
      <c r="A11" s="1" t="s">
        <v>12</v>
      </c>
      <c r="B11" s="11">
        <v>13.46</v>
      </c>
      <c r="C11" s="67"/>
    </row>
    <row r="12" spans="1:3" ht="12.75">
      <c r="A12" s="1" t="s">
        <v>11</v>
      </c>
      <c r="B12" s="11">
        <v>16.5</v>
      </c>
      <c r="C12" s="69" t="s">
        <v>142</v>
      </c>
    </row>
    <row r="13" spans="1:3" ht="12.75">
      <c r="A13" s="1" t="s">
        <v>13</v>
      </c>
      <c r="B13" s="11">
        <v>16.24</v>
      </c>
      <c r="C13" s="67"/>
    </row>
    <row r="14" spans="1:3" ht="12.75">
      <c r="A14" s="1" t="s">
        <v>14</v>
      </c>
      <c r="B14" s="11">
        <v>19.87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2.62</v>
      </c>
      <c r="C17" s="67"/>
    </row>
    <row r="18" spans="1:3" ht="12.75">
      <c r="A18" t="s">
        <v>2</v>
      </c>
      <c r="B18" s="2">
        <f>SUM(B7:B17)</f>
        <v>119.09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8.41</v>
      </c>
      <c r="C21" s="67"/>
    </row>
    <row r="22" spans="1:3" ht="12.75">
      <c r="A22" s="1" t="s">
        <v>19</v>
      </c>
      <c r="B22" s="7">
        <v>22.93</v>
      </c>
      <c r="C22" s="67"/>
    </row>
    <row r="23" spans="1:3" ht="12.75">
      <c r="A23" s="1" t="s">
        <v>20</v>
      </c>
      <c r="B23" s="7">
        <v>14.15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95.49000000000001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214.58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190.42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0.13232222222222223</v>
      </c>
      <c r="C32" s="67"/>
    </row>
    <row r="33" spans="1:3" ht="12.75">
      <c r="A33" t="s">
        <v>23</v>
      </c>
      <c r="B33" s="13">
        <f>B25/B2</f>
        <v>0.10610000000000001</v>
      </c>
      <c r="C33" s="67"/>
    </row>
    <row r="34" spans="1:3" ht="12.75">
      <c r="A34" t="s">
        <v>27</v>
      </c>
      <c r="B34" s="13">
        <f>B27/B2</f>
        <v>0.23842222222222223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135</v>
      </c>
      <c r="B3" s="10">
        <v>0.313</v>
      </c>
      <c r="C3" s="67"/>
    </row>
    <row r="4" spans="1:3" ht="12.75">
      <c r="A4" t="s">
        <v>28</v>
      </c>
      <c r="B4" s="2">
        <f>B2*B3</f>
        <v>297.35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20.5</v>
      </c>
      <c r="C7" s="67"/>
    </row>
    <row r="8" spans="1:3" ht="12.75">
      <c r="A8" s="1" t="s">
        <v>9</v>
      </c>
      <c r="B8" s="11">
        <v>19.8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10.55</v>
      </c>
      <c r="C11" s="67"/>
    </row>
    <row r="12" spans="1:3" ht="12.75">
      <c r="A12" s="1" t="s">
        <v>11</v>
      </c>
      <c r="B12" s="11">
        <v>8</v>
      </c>
      <c r="C12" s="69" t="s">
        <v>143</v>
      </c>
    </row>
    <row r="13" spans="1:3" ht="12.75">
      <c r="A13" s="1" t="s">
        <v>13</v>
      </c>
      <c r="B13" s="11">
        <v>15.9</v>
      </c>
      <c r="C13" s="67"/>
    </row>
    <row r="14" spans="1:3" ht="12.75">
      <c r="A14" s="1" t="s">
        <v>14</v>
      </c>
      <c r="B14" s="11">
        <v>19.17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2.15</v>
      </c>
      <c r="C17" s="67"/>
    </row>
    <row r="18" spans="1:3" ht="12.75">
      <c r="A18" t="s">
        <v>2</v>
      </c>
      <c r="B18" s="2">
        <f>SUM(B7:B17)</f>
        <v>97.57000000000001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8.25</v>
      </c>
      <c r="C21" s="67"/>
    </row>
    <row r="22" spans="1:3" ht="12.75">
      <c r="A22" s="1" t="s">
        <v>19</v>
      </c>
      <c r="B22" s="7">
        <v>22.4</v>
      </c>
      <c r="C22" s="67"/>
    </row>
    <row r="23" spans="1:3" ht="12.75">
      <c r="A23" s="1" t="s">
        <v>20</v>
      </c>
      <c r="B23" s="7">
        <v>13.42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94.07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191.64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105.71000000000004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0.10270526315789474</v>
      </c>
      <c r="C32" s="67"/>
    </row>
    <row r="33" spans="1:3" ht="12.75">
      <c r="A33" t="s">
        <v>23</v>
      </c>
      <c r="B33" s="13">
        <f>B25/B2</f>
        <v>0.09902105263157894</v>
      </c>
      <c r="C33" s="67"/>
    </row>
    <row r="34" spans="1:3" ht="12.75">
      <c r="A34" t="s">
        <v>27</v>
      </c>
      <c r="B34" s="13">
        <f>B27/B2</f>
        <v>0.20172631578947367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135</v>
      </c>
      <c r="B3" s="10">
        <v>0.21</v>
      </c>
      <c r="C3" s="67"/>
    </row>
    <row r="4" spans="1:3" ht="12.75">
      <c r="A4" t="s">
        <v>28</v>
      </c>
      <c r="B4" s="2">
        <f>B2*B3</f>
        <v>273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17.5</v>
      </c>
      <c r="C7" s="67"/>
    </row>
    <row r="8" spans="1:3" ht="12.75">
      <c r="A8" s="1" t="s">
        <v>9</v>
      </c>
      <c r="B8" s="11">
        <v>10.6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8.77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16.88</v>
      </c>
      <c r="C13" s="67"/>
    </row>
    <row r="14" spans="1:3" ht="12.75">
      <c r="A14" s="1" t="s">
        <v>14</v>
      </c>
      <c r="B14" s="11">
        <v>20.15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1.7</v>
      </c>
      <c r="C17" s="67"/>
    </row>
    <row r="18" spans="1:3" ht="12.75">
      <c r="A18" t="s">
        <v>2</v>
      </c>
      <c r="B18" s="2">
        <f>SUM(B7:B17)</f>
        <v>77.10000000000001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</v>
      </c>
      <c r="C21" s="67"/>
    </row>
    <row r="22" spans="1:3" ht="12.75">
      <c r="A22" s="1" t="s">
        <v>19</v>
      </c>
      <c r="B22" s="7">
        <v>23.47</v>
      </c>
      <c r="C22" s="67"/>
    </row>
    <row r="23" spans="1:3" ht="12.75">
      <c r="A23" s="1" t="s">
        <v>20</v>
      </c>
      <c r="B23" s="7">
        <v>14.43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96.5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173.60000000000002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99.39999999999998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0.05930769230769231</v>
      </c>
      <c r="C32" s="67"/>
    </row>
    <row r="33" spans="1:3" ht="12.75">
      <c r="A33" t="s">
        <v>23</v>
      </c>
      <c r="B33" s="13">
        <f>B25/B2</f>
        <v>0.07423076923076923</v>
      </c>
      <c r="C33" s="67"/>
    </row>
    <row r="34" spans="1:3" ht="12.75">
      <c r="A34" t="s">
        <v>27</v>
      </c>
      <c r="B34" s="13">
        <f>B27/B2</f>
        <v>0.13353846153846155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56</v>
      </c>
      <c r="C2" s="67"/>
    </row>
    <row r="3" spans="1:3" ht="12.75">
      <c r="A3" t="s">
        <v>135</v>
      </c>
      <c r="B3" s="12">
        <v>6.39</v>
      </c>
      <c r="C3" s="67"/>
    </row>
    <row r="4" spans="1:3" ht="12.75">
      <c r="A4" t="s">
        <v>28</v>
      </c>
      <c r="B4" s="2">
        <f>B2*B3</f>
        <v>357.84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34.3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119.28</v>
      </c>
      <c r="C11" s="67"/>
    </row>
    <row r="12" spans="1:3" ht="12.75">
      <c r="A12" s="1" t="s">
        <v>11</v>
      </c>
      <c r="B12" s="11">
        <v>7.5</v>
      </c>
      <c r="C12" s="67"/>
    </row>
    <row r="13" spans="1:3" ht="12.75">
      <c r="A13" s="1" t="s">
        <v>13</v>
      </c>
      <c r="B13" s="11">
        <v>16.38</v>
      </c>
      <c r="C13" s="67"/>
    </row>
    <row r="14" spans="1:3" ht="12.75">
      <c r="A14" s="1" t="s">
        <v>14</v>
      </c>
      <c r="B14" s="11">
        <v>18.25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8.25</v>
      </c>
      <c r="C16" s="67"/>
    </row>
    <row r="17" spans="1:3" ht="12.75">
      <c r="A17" s="1" t="s">
        <v>17</v>
      </c>
      <c r="B17" s="12">
        <v>5.09</v>
      </c>
      <c r="C17" s="67"/>
    </row>
    <row r="18" spans="1:3" ht="12.75">
      <c r="A18" t="s">
        <v>2</v>
      </c>
      <c r="B18" s="2">
        <f>SUM(B7:B17)</f>
        <v>231.25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8.16</v>
      </c>
      <c r="C21" s="67"/>
    </row>
    <row r="22" spans="1:3" ht="12.75">
      <c r="A22" s="1" t="s">
        <v>19</v>
      </c>
      <c r="B22" s="7">
        <v>21.41</v>
      </c>
      <c r="C22" s="67"/>
    </row>
    <row r="23" spans="1:3" ht="12.75">
      <c r="A23" s="1" t="s">
        <v>20</v>
      </c>
      <c r="B23" s="7">
        <v>11.9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91.47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322.72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35.11999999999995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4.129464285714286</v>
      </c>
      <c r="C32" s="67"/>
    </row>
    <row r="33" spans="1:3" ht="12.75">
      <c r="A33" t="s">
        <v>23</v>
      </c>
      <c r="B33" s="2">
        <f>B25/B2</f>
        <v>1.633392857142857</v>
      </c>
      <c r="C33" s="67"/>
    </row>
    <row r="34" spans="1:3" ht="12.75">
      <c r="A34" t="s">
        <v>27</v>
      </c>
      <c r="B34" s="2">
        <f>B27/B2</f>
        <v>5.762857142857143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154</v>
      </c>
      <c r="C1" s="49" t="s">
        <v>117</v>
      </c>
      <c r="D1" s="49" t="s">
        <v>116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155</v>
      </c>
      <c r="C2" s="15" t="s">
        <v>155</v>
      </c>
      <c r="D2" s="44" t="s">
        <v>117</v>
      </c>
      <c r="E2" s="74" t="s">
        <v>76</v>
      </c>
      <c r="F2" s="15" t="s">
        <v>68</v>
      </c>
      <c r="G2" s="15" t="s">
        <v>156</v>
      </c>
      <c r="H2" s="52" t="s">
        <v>69</v>
      </c>
    </row>
    <row r="3" spans="1:8" ht="12.75">
      <c r="A3" s="37" t="s">
        <v>52</v>
      </c>
      <c r="B3" s="45">
        <f>HRSW!B4</f>
        <v>379.44</v>
      </c>
      <c r="C3" s="45">
        <f>HRSW!B18</f>
        <v>228.68999999999997</v>
      </c>
      <c r="D3" s="16">
        <f>B3-C3</f>
        <v>150.75000000000003</v>
      </c>
      <c r="E3" s="18">
        <v>1200</v>
      </c>
      <c r="F3" s="19">
        <f aca="true" t="shared" si="0" ref="F3:F20">B3*E3</f>
        <v>455328</v>
      </c>
      <c r="G3" s="19">
        <f aca="true" t="shared" si="1" ref="G3:G20">E3*C3</f>
        <v>274427.99999999994</v>
      </c>
      <c r="H3" s="30">
        <f>F3-G3</f>
        <v>180900.00000000006</v>
      </c>
    </row>
    <row r="4" spans="1:8" ht="12.75">
      <c r="A4" s="37" t="s">
        <v>53</v>
      </c>
      <c r="B4" s="45">
        <f>Durum!B4</f>
        <v>438.06</v>
      </c>
      <c r="C4" s="45">
        <f>Durum!B18</f>
        <v>241.16</v>
      </c>
      <c r="D4" s="16">
        <f aca="true" t="shared" si="2" ref="D4:D20">B4-C4</f>
        <v>196.9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440.3</v>
      </c>
      <c r="C5" s="45">
        <f>Barley!B18</f>
        <v>199.41</v>
      </c>
      <c r="D5" s="16">
        <f t="shared" si="2"/>
        <v>240.89000000000001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489.5</v>
      </c>
      <c r="C6" s="45">
        <f>Corn!B18</f>
        <v>331.50000000000006</v>
      </c>
      <c r="D6" s="16">
        <f t="shared" si="2"/>
        <v>157.99999999999994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363.2</v>
      </c>
      <c r="C7" s="45">
        <f>Soyb!B18</f>
        <v>173.29</v>
      </c>
      <c r="D7" s="16">
        <f t="shared" si="2"/>
        <v>189.91</v>
      </c>
      <c r="E7" s="18">
        <v>800</v>
      </c>
      <c r="F7" s="19">
        <f t="shared" si="0"/>
        <v>290560</v>
      </c>
      <c r="G7" s="19">
        <f t="shared" si="1"/>
        <v>138632</v>
      </c>
      <c r="H7" s="30">
        <f t="shared" si="3"/>
        <v>151928</v>
      </c>
    </row>
    <row r="8" spans="1:8" ht="12.75">
      <c r="A8" s="37" t="s">
        <v>82</v>
      </c>
      <c r="B8" s="45">
        <f>Drybean!B4</f>
        <v>514.8000000000001</v>
      </c>
      <c r="C8" s="45">
        <f>Drybean!B18</f>
        <v>231.17</v>
      </c>
      <c r="D8" s="16">
        <f t="shared" si="2"/>
        <v>283.6300000000001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420.81</v>
      </c>
      <c r="C9" s="45">
        <f>Oil_SF!B18</f>
        <v>193.08999999999997</v>
      </c>
      <c r="D9" s="16">
        <f t="shared" si="2"/>
        <v>227.72000000000003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460.67999999999995</v>
      </c>
      <c r="C10" s="45">
        <f>Conf_SF!B18</f>
        <v>204.35999999999999</v>
      </c>
      <c r="D10" s="16">
        <f t="shared" si="2"/>
        <v>256.31999999999994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501.12</v>
      </c>
      <c r="C11" s="45">
        <f>Canola!B18</f>
        <v>259.34999999999997</v>
      </c>
      <c r="D11" s="16">
        <f t="shared" si="2"/>
        <v>241.77000000000004</v>
      </c>
      <c r="E11" s="18">
        <v>400</v>
      </c>
      <c r="F11" s="19">
        <f t="shared" si="0"/>
        <v>200448</v>
      </c>
      <c r="G11" s="19">
        <f t="shared" si="1"/>
        <v>103739.99999999999</v>
      </c>
      <c r="H11" s="30">
        <f t="shared" si="3"/>
        <v>96708.00000000001</v>
      </c>
    </row>
    <row r="12" spans="1:8" ht="12.75">
      <c r="A12" s="37" t="s">
        <v>58</v>
      </c>
      <c r="B12" s="45">
        <f>Flax!B4</f>
        <v>306.46</v>
      </c>
      <c r="C12" s="45">
        <f>Flax!B18</f>
        <v>136.05</v>
      </c>
      <c r="D12" s="16">
        <f t="shared" si="2"/>
        <v>170.40999999999997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342</v>
      </c>
      <c r="C13" s="45">
        <f>Peas!B18</f>
        <v>181.07999999999998</v>
      </c>
      <c r="D13" s="16">
        <f t="shared" si="2"/>
        <v>160.92000000000002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307.12</v>
      </c>
      <c r="C14" s="45">
        <f>Oats!B18</f>
        <v>180.91</v>
      </c>
      <c r="D14" s="16">
        <f t="shared" si="2"/>
        <v>126.21000000000001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330</v>
      </c>
      <c r="C15" s="45">
        <f>Lentil!B18</f>
        <v>155.05</v>
      </c>
      <c r="D15" s="16">
        <f t="shared" si="2"/>
        <v>174.95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405</v>
      </c>
      <c r="C16" s="45">
        <f>Mustard!B18</f>
        <v>119.09</v>
      </c>
      <c r="D16" s="16">
        <f t="shared" si="2"/>
        <v>285.90999999999997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297.35</v>
      </c>
      <c r="C17" s="45">
        <f>Buckwht!B18</f>
        <v>97.57000000000001</v>
      </c>
      <c r="D17" s="16">
        <f t="shared" si="2"/>
        <v>199.78000000000003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273</v>
      </c>
      <c r="C18" s="45">
        <f>Millet!B18</f>
        <v>77.10000000000001</v>
      </c>
      <c r="D18" s="16">
        <f t="shared" si="2"/>
        <v>195.89999999999998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357.84</v>
      </c>
      <c r="C19" s="45">
        <f>'Wint.Wht'!B18</f>
        <v>231.25</v>
      </c>
      <c r="D19" s="16">
        <f t="shared" si="2"/>
        <v>126.58999999999997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309.58000000000004</v>
      </c>
      <c r="C20" s="45">
        <f>Rye!B18</f>
        <v>167.38</v>
      </c>
      <c r="D20" s="16">
        <f t="shared" si="2"/>
        <v>142.20000000000005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946336</v>
      </c>
      <c r="G21" s="20">
        <f>SUM(G3:G20)</f>
        <v>516799.99999999994</v>
      </c>
      <c r="H21" s="34">
        <f>SUM(H3:H20)</f>
        <v>429536.00000000006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5" t="s">
        <v>51</v>
      </c>
      <c r="D23" s="85"/>
      <c r="E23" s="85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6" t="s">
        <v>28</v>
      </c>
      <c r="B25" s="87"/>
      <c r="C25" s="19">
        <f>F21</f>
        <v>946336</v>
      </c>
      <c r="D25" s="4"/>
      <c r="E25" s="87" t="s">
        <v>72</v>
      </c>
      <c r="F25" s="87"/>
      <c r="G25" s="19">
        <f>G21</f>
        <v>516799.99999999994</v>
      </c>
      <c r="H25" s="54"/>
    </row>
    <row r="26" spans="1:8" ht="12.75">
      <c r="A26" s="88" t="s">
        <v>147</v>
      </c>
      <c r="B26" s="84"/>
      <c r="C26" s="18">
        <v>0</v>
      </c>
      <c r="D26" s="61" t="s">
        <v>74</v>
      </c>
      <c r="E26" s="84" t="s">
        <v>119</v>
      </c>
      <c r="F26" s="84"/>
      <c r="G26" s="18">
        <v>51300</v>
      </c>
      <c r="H26" s="62" t="s">
        <v>74</v>
      </c>
    </row>
    <row r="27" spans="1:11" ht="12.75">
      <c r="A27" s="79"/>
      <c r="B27" s="80"/>
      <c r="C27" s="18">
        <v>0</v>
      </c>
      <c r="D27" s="4"/>
      <c r="E27" s="84" t="s">
        <v>71</v>
      </c>
      <c r="F27" s="84"/>
      <c r="G27" s="18">
        <v>120000</v>
      </c>
      <c r="H27" s="56"/>
      <c r="K27" s="63"/>
    </row>
    <row r="28" spans="1:8" ht="12.75">
      <c r="A28" s="79"/>
      <c r="B28" s="80"/>
      <c r="C28" s="18">
        <v>0</v>
      </c>
      <c r="D28" s="4"/>
      <c r="E28" s="84" t="s">
        <v>120</v>
      </c>
      <c r="F28" s="84"/>
      <c r="G28" s="18">
        <v>0</v>
      </c>
      <c r="H28" s="56"/>
    </row>
    <row r="29" spans="1:8" ht="12.75">
      <c r="A29" s="79"/>
      <c r="B29" s="80"/>
      <c r="C29" s="18">
        <v>0</v>
      </c>
      <c r="D29" s="4"/>
      <c r="E29" s="84" t="s">
        <v>73</v>
      </c>
      <c r="F29" s="84"/>
      <c r="G29" s="18">
        <v>0</v>
      </c>
      <c r="H29" s="56"/>
    </row>
    <row r="30" spans="1:8" ht="12.75">
      <c r="A30" s="79"/>
      <c r="B30" s="80"/>
      <c r="C30" s="18">
        <v>0</v>
      </c>
      <c r="D30" s="4"/>
      <c r="E30" s="80" t="s">
        <v>146</v>
      </c>
      <c r="F30" s="80"/>
      <c r="G30" s="18">
        <v>0</v>
      </c>
      <c r="H30" s="56"/>
    </row>
    <row r="31" spans="1:8" ht="12.75">
      <c r="A31" s="79"/>
      <c r="B31" s="80"/>
      <c r="C31" s="18">
        <v>0</v>
      </c>
      <c r="D31" s="4"/>
      <c r="E31" s="80"/>
      <c r="F31" s="80"/>
      <c r="G31" s="18">
        <v>0</v>
      </c>
      <c r="H31" s="56"/>
    </row>
    <row r="32" spans="1:8" ht="12.75">
      <c r="A32" s="79" t="s">
        <v>81</v>
      </c>
      <c r="B32" s="80"/>
      <c r="C32" s="22">
        <v>0</v>
      </c>
      <c r="D32" s="55"/>
      <c r="E32" s="80" t="s">
        <v>80</v>
      </c>
      <c r="F32" s="80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946336</v>
      </c>
      <c r="D33" s="4"/>
      <c r="E33" s="4" t="s">
        <v>70</v>
      </c>
      <c r="F33" s="4"/>
      <c r="G33" s="28">
        <f>SUM(G25:G32)</f>
        <v>702400</v>
      </c>
      <c r="H33" s="54"/>
    </row>
    <row r="34" spans="1:8" ht="12.75">
      <c r="A34" s="38" t="s">
        <v>118</v>
      </c>
      <c r="B34" s="3"/>
      <c r="C34" s="3"/>
      <c r="D34" s="3"/>
      <c r="E34" s="3"/>
      <c r="F34" s="3"/>
      <c r="G34" s="64">
        <f>C33-G33</f>
        <v>243936</v>
      </c>
      <c r="H34" s="57"/>
    </row>
    <row r="35" ht="12.75">
      <c r="G35" s="6"/>
    </row>
    <row r="36" spans="1:8" ht="12.75">
      <c r="A36" s="47" t="s">
        <v>132</v>
      </c>
      <c r="B36" s="81"/>
      <c r="C36" s="81"/>
      <c r="D36" s="81"/>
      <c r="E36" s="81"/>
      <c r="F36" s="65" t="s">
        <v>123</v>
      </c>
      <c r="G36" s="82"/>
      <c r="H36" s="82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3" t="s">
        <v>124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ht="12.75">
      <c r="A40" t="s">
        <v>121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34680</v>
      </c>
      <c r="C42" s="28">
        <f>$E3*HRSW!$B8</f>
        <v>44040</v>
      </c>
      <c r="D42" s="28">
        <f>$E3*HRSW!$B9</f>
        <v>10800</v>
      </c>
      <c r="E42" s="28">
        <f>$E3*HRSW!$B10</f>
        <v>0</v>
      </c>
      <c r="F42" s="28">
        <f>$E3*HRSW!$B11</f>
        <v>122904</v>
      </c>
      <c r="G42" s="28">
        <f>$E3*HRSW!$B12</f>
        <v>9000</v>
      </c>
      <c r="H42" s="28">
        <f>$E3*HRSW!$B13</f>
        <v>20795.999999999996</v>
      </c>
      <c r="I42" s="28">
        <f>$E3*HRSW!$B14</f>
        <v>24372</v>
      </c>
      <c r="J42" s="28">
        <f>$E3*HRSW!$B15</f>
        <v>0</v>
      </c>
      <c r="K42" s="28">
        <f>$E3*HRSW!$B16</f>
        <v>1800</v>
      </c>
      <c r="L42" s="29">
        <f>$E3*HRSW!$B17</f>
        <v>6036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52640</v>
      </c>
      <c r="C46" s="19">
        <f>$E7*Soyb!$B8</f>
        <v>41600</v>
      </c>
      <c r="D46" s="19">
        <f>$E7*Soyb!$B9</f>
        <v>0</v>
      </c>
      <c r="E46" s="19">
        <f>$E7*Soyb!$B10</f>
        <v>0</v>
      </c>
      <c r="F46" s="19">
        <f>$E7*Soyb!$B11</f>
        <v>8944</v>
      </c>
      <c r="G46" s="19">
        <f>$E7*Soyb!$B12</f>
        <v>4000</v>
      </c>
      <c r="H46" s="19">
        <f>$E7*Soyb!$B13</f>
        <v>10824</v>
      </c>
      <c r="I46" s="19">
        <f>$E7*Soyb!$B14</f>
        <v>13576</v>
      </c>
      <c r="J46" s="19">
        <f>$E7*Soyb!$B15</f>
        <v>0</v>
      </c>
      <c r="K46" s="19">
        <f>$E7*Soyb!$B16</f>
        <v>4000</v>
      </c>
      <c r="L46" s="30">
        <f>$E7*Soyb!$B17</f>
        <v>3048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24800</v>
      </c>
      <c r="C50" s="19">
        <f>$E11*Canola!$B8</f>
        <v>12919.999999999998</v>
      </c>
      <c r="D50" s="19">
        <f>$E11*Canola!$B9</f>
        <v>0</v>
      </c>
      <c r="E50" s="19">
        <f>$E11*Canola!$B10</f>
        <v>0</v>
      </c>
      <c r="F50" s="19">
        <f>$E11*Canola!$B11</f>
        <v>45512</v>
      </c>
      <c r="G50" s="19">
        <f>$E11*Canola!$B12</f>
        <v>3200</v>
      </c>
      <c r="H50" s="19">
        <f>$E11*Canola!$B13</f>
        <v>6623.999999999999</v>
      </c>
      <c r="I50" s="19">
        <f>$E11*Canola!$B14</f>
        <v>7800</v>
      </c>
      <c r="J50" s="19">
        <f>$E11*Canola!$B15</f>
        <v>0</v>
      </c>
      <c r="K50" s="19">
        <f>$E11*Canola!$B16</f>
        <v>600</v>
      </c>
      <c r="L50" s="30">
        <f>$E11*Canola!$B17</f>
        <v>2284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112120</v>
      </c>
      <c r="C60" s="20">
        <f aca="true" t="shared" si="4" ref="C60:L60">SUM(C42:C59)</f>
        <v>98560</v>
      </c>
      <c r="D60" s="20">
        <f t="shared" si="4"/>
        <v>10800</v>
      </c>
      <c r="E60" s="20">
        <f t="shared" si="4"/>
        <v>0</v>
      </c>
      <c r="F60" s="20">
        <f t="shared" si="4"/>
        <v>177360</v>
      </c>
      <c r="G60" s="20">
        <f t="shared" si="4"/>
        <v>16200</v>
      </c>
      <c r="H60" s="20">
        <f t="shared" si="4"/>
        <v>38243.99999999999</v>
      </c>
      <c r="I60" s="20">
        <f t="shared" si="4"/>
        <v>45748</v>
      </c>
      <c r="J60" s="20">
        <f t="shared" si="4"/>
        <v>0</v>
      </c>
      <c r="K60" s="20">
        <f t="shared" si="4"/>
        <v>6400</v>
      </c>
      <c r="L60" s="34">
        <f t="shared" si="4"/>
        <v>11368</v>
      </c>
    </row>
    <row r="61" spans="1:12" ht="12.75">
      <c r="A61" s="33" t="s">
        <v>95</v>
      </c>
      <c r="B61" s="20"/>
      <c r="C61" s="34"/>
      <c r="D61" s="35">
        <f>SUM(B60:L60)</f>
        <v>516800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135</v>
      </c>
      <c r="B3" s="10">
        <v>6.73</v>
      </c>
      <c r="C3" s="67"/>
    </row>
    <row r="4" spans="1:3" ht="12.75">
      <c r="A4" t="s">
        <v>28</v>
      </c>
      <c r="B4">
        <f>B2*B3</f>
        <v>309.58000000000004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7.2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85.56</v>
      </c>
      <c r="C11" s="67"/>
    </row>
    <row r="12" spans="1:3" ht="12.75">
      <c r="A12" s="1" t="s">
        <v>11</v>
      </c>
      <c r="B12" s="11">
        <v>16</v>
      </c>
      <c r="C12" s="67"/>
    </row>
    <row r="13" spans="1:3" ht="12.75">
      <c r="A13" s="1" t="s">
        <v>13</v>
      </c>
      <c r="B13" s="11">
        <v>15.82</v>
      </c>
      <c r="C13" s="67"/>
    </row>
    <row r="14" spans="1:3" ht="12.75">
      <c r="A14" s="1" t="s">
        <v>14</v>
      </c>
      <c r="B14" s="11">
        <v>17.67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8.25</v>
      </c>
      <c r="C16" s="67"/>
    </row>
    <row r="17" spans="1:3" ht="12.75">
      <c r="A17" s="1" t="s">
        <v>17</v>
      </c>
      <c r="B17" s="12">
        <v>3.68</v>
      </c>
      <c r="C17" s="67"/>
    </row>
    <row r="18" spans="1:3" ht="12.75">
      <c r="A18" t="s">
        <v>2</v>
      </c>
      <c r="B18" s="2">
        <f>SUM(B7:B17)</f>
        <v>167.38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8.01</v>
      </c>
      <c r="C21" s="67"/>
    </row>
    <row r="22" spans="1:3" ht="12.75">
      <c r="A22" s="1" t="s">
        <v>19</v>
      </c>
      <c r="B22" s="7">
        <v>20.91</v>
      </c>
      <c r="C22" s="67"/>
    </row>
    <row r="23" spans="1:3" ht="12.75">
      <c r="A23" s="1" t="s">
        <v>20</v>
      </c>
      <c r="B23" s="7">
        <v>11.77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90.69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258.07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51.51000000000005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3.638695652173913</v>
      </c>
      <c r="C32" s="67"/>
    </row>
    <row r="33" spans="1:3" ht="12.75">
      <c r="A33" t="s">
        <v>23</v>
      </c>
      <c r="B33" s="2">
        <f>B25/B2</f>
        <v>1.9715217391304347</v>
      </c>
      <c r="C33" s="67"/>
    </row>
    <row r="34" spans="1:3" ht="12.75">
      <c r="A34" t="s">
        <v>27</v>
      </c>
      <c r="B34" s="2">
        <f>B27/B2</f>
        <v>5.610217391304348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135</v>
      </c>
      <c r="B3" s="12">
        <v>7.44</v>
      </c>
      <c r="C3" s="67"/>
    </row>
    <row r="4" spans="1:3" ht="12.75">
      <c r="A4" t="s">
        <v>28</v>
      </c>
      <c r="B4" s="2">
        <f>B2*B3</f>
        <v>379.44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28.9</v>
      </c>
      <c r="C7" s="67"/>
    </row>
    <row r="8" spans="1:3" ht="12.75">
      <c r="A8" s="1" t="s">
        <v>9</v>
      </c>
      <c r="B8" s="11">
        <v>36.7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102.42</v>
      </c>
      <c r="C11" s="67"/>
    </row>
    <row r="12" spans="1:3" ht="12.75">
      <c r="A12" s="1" t="s">
        <v>11</v>
      </c>
      <c r="B12" s="11">
        <v>7.5</v>
      </c>
      <c r="C12" s="67"/>
    </row>
    <row r="13" spans="1:3" ht="12.75">
      <c r="A13" s="1" t="s">
        <v>13</v>
      </c>
      <c r="B13" s="11">
        <v>17.33</v>
      </c>
      <c r="C13" s="67"/>
    </row>
    <row r="14" spans="1:3" ht="12.75">
      <c r="A14" s="1" t="s">
        <v>14</v>
      </c>
      <c r="B14" s="11">
        <v>20.31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5.03</v>
      </c>
      <c r="C17" s="67"/>
    </row>
    <row r="18" spans="1:3" ht="12.75">
      <c r="A18" t="s">
        <v>2</v>
      </c>
      <c r="B18" s="2">
        <f>SUM(B7:B17)</f>
        <v>228.68999999999997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8.69</v>
      </c>
      <c r="C21" s="67"/>
    </row>
    <row r="22" spans="1:3" ht="12.75">
      <c r="A22" s="1" t="s">
        <v>19</v>
      </c>
      <c r="B22" s="7">
        <v>23.34</v>
      </c>
      <c r="C22" s="67"/>
    </row>
    <row r="23" spans="1:3" ht="12.75">
      <c r="A23" s="1" t="s">
        <v>20</v>
      </c>
      <c r="B23" s="7">
        <v>13.87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95.9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324.59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75">
        <f>B4-B27</f>
        <v>54.85000000000002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4.484117647058823</v>
      </c>
      <c r="C32" s="67"/>
    </row>
    <row r="33" spans="1:3" ht="12.75">
      <c r="A33" t="s">
        <v>23</v>
      </c>
      <c r="B33" s="2">
        <f>B25/B2</f>
        <v>1.8803921568627453</v>
      </c>
      <c r="C33" s="67"/>
    </row>
    <row r="34" spans="1:3" ht="12.75">
      <c r="A34" t="s">
        <v>27</v>
      </c>
      <c r="B34" s="2">
        <f>B27/B2</f>
        <v>6.364509803921568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49</v>
      </c>
      <c r="C2" s="67"/>
    </row>
    <row r="3" spans="1:3" ht="12.75">
      <c r="A3" t="s">
        <v>135</v>
      </c>
      <c r="B3" s="10">
        <v>8.94</v>
      </c>
      <c r="C3" s="67" t="s">
        <v>140</v>
      </c>
    </row>
    <row r="4" spans="1:3" ht="12.75">
      <c r="A4" t="s">
        <v>28</v>
      </c>
      <c r="B4">
        <f>B2*B3</f>
        <v>438.06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38</v>
      </c>
      <c r="C7" s="67"/>
    </row>
    <row r="8" spans="1:3" ht="12.75">
      <c r="A8" s="1" t="s">
        <v>9</v>
      </c>
      <c r="B8" s="11">
        <v>36.7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95.68</v>
      </c>
      <c r="C11" s="67"/>
    </row>
    <row r="12" spans="1:3" ht="12.75">
      <c r="A12" s="1" t="s">
        <v>11</v>
      </c>
      <c r="B12" s="11">
        <v>9.5</v>
      </c>
      <c r="C12" s="67"/>
    </row>
    <row r="13" spans="1:3" ht="12.75">
      <c r="A13" s="1" t="s">
        <v>13</v>
      </c>
      <c r="B13" s="11">
        <v>17.21</v>
      </c>
      <c r="C13" s="67"/>
    </row>
    <row r="14" spans="1:3" ht="12.75">
      <c r="A14" s="1" t="s">
        <v>14</v>
      </c>
      <c r="B14" s="11">
        <v>20.26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5.31</v>
      </c>
      <c r="C17" s="67"/>
    </row>
    <row r="18" spans="1:3" ht="12.75">
      <c r="A18" t="s">
        <v>2</v>
      </c>
      <c r="B18" s="2">
        <f>SUM(B7:B17)</f>
        <v>241.16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8.66</v>
      </c>
      <c r="C21" s="67"/>
    </row>
    <row r="22" spans="1:3" ht="12.75">
      <c r="A22" s="1" t="s">
        <v>19</v>
      </c>
      <c r="B22" s="7">
        <v>23.23</v>
      </c>
      <c r="C22" s="67"/>
    </row>
    <row r="23" spans="1:3" ht="12.75">
      <c r="A23" s="1" t="s">
        <v>20</v>
      </c>
      <c r="B23" s="7">
        <v>13.81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336.86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101.19999999999999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4.921632653061224</v>
      </c>
      <c r="C32" s="67"/>
    </row>
    <row r="33" spans="1:3" ht="12.75">
      <c r="A33" t="s">
        <v>23</v>
      </c>
      <c r="B33" s="2">
        <f>B25/B2</f>
        <v>1.953061224489796</v>
      </c>
      <c r="C33" s="67"/>
    </row>
    <row r="34" spans="1:3" ht="12.75">
      <c r="A34" t="s">
        <v>27</v>
      </c>
      <c r="B34" s="2">
        <f>B27/B2</f>
        <v>6.874693877551021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74</v>
      </c>
      <c r="C2" s="67"/>
    </row>
    <row r="3" spans="1:3" ht="12.75">
      <c r="A3" t="s">
        <v>136</v>
      </c>
      <c r="B3" s="10">
        <v>5.95</v>
      </c>
      <c r="C3" s="69" t="s">
        <v>159</v>
      </c>
    </row>
    <row r="4" spans="1:3" ht="12.75">
      <c r="A4" t="s">
        <v>28</v>
      </c>
      <c r="B4" s="2">
        <f>B2*B3</f>
        <v>440.3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20.8</v>
      </c>
      <c r="C7" s="67"/>
    </row>
    <row r="8" spans="1:3" ht="12.75">
      <c r="A8" s="1" t="s">
        <v>9</v>
      </c>
      <c r="B8" s="11">
        <v>26.7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84.01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18.71</v>
      </c>
      <c r="C13" s="67"/>
    </row>
    <row r="14" spans="1:3" ht="12.75">
      <c r="A14" s="1" t="s">
        <v>14</v>
      </c>
      <c r="B14" s="11">
        <v>20.8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4.39</v>
      </c>
      <c r="C17" s="67"/>
    </row>
    <row r="18" spans="1:3" ht="12.75">
      <c r="A18" t="s">
        <v>2</v>
      </c>
      <c r="B18" s="2">
        <f>SUM(B7:B17)</f>
        <v>199.41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9.1</v>
      </c>
      <c r="C21" s="67"/>
    </row>
    <row r="22" spans="1:3" ht="12.75">
      <c r="A22" s="1" t="s">
        <v>19</v>
      </c>
      <c r="B22" s="7">
        <v>24.45</v>
      </c>
      <c r="C22" s="67"/>
    </row>
    <row r="23" spans="1:3" ht="12.75">
      <c r="A23" s="1" t="s">
        <v>20</v>
      </c>
      <c r="B23" s="7">
        <v>14.41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97.96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297.37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142.93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2.6947297297297297</v>
      </c>
      <c r="C32" s="67"/>
    </row>
    <row r="33" spans="1:3" ht="12.75">
      <c r="A33" t="s">
        <v>23</v>
      </c>
      <c r="B33" s="2">
        <f>B25/B2</f>
        <v>1.3237837837837838</v>
      </c>
      <c r="C33" s="67"/>
    </row>
    <row r="34" spans="1:3" ht="12.75">
      <c r="A34" t="s">
        <v>27</v>
      </c>
      <c r="B34" s="2">
        <f>B27/B2</f>
        <v>4.018513513513514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110</v>
      </c>
      <c r="C2" s="67"/>
    </row>
    <row r="3" spans="1:3" ht="12.75">
      <c r="A3" t="s">
        <v>135</v>
      </c>
      <c r="B3" s="12">
        <v>4.45</v>
      </c>
      <c r="C3" s="67"/>
    </row>
    <row r="4" spans="1:3" ht="12.75">
      <c r="A4" t="s">
        <v>28</v>
      </c>
      <c r="B4" s="2">
        <f>B2*B3</f>
        <v>489.5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78.01</v>
      </c>
      <c r="C7" s="67"/>
    </row>
    <row r="8" spans="1:3" ht="12.75">
      <c r="A8" s="1" t="s">
        <v>9</v>
      </c>
      <c r="B8" s="11">
        <v>47.5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116.64</v>
      </c>
      <c r="C11" s="67"/>
    </row>
    <row r="12" spans="1:3" ht="12.75">
      <c r="A12" s="1" t="s">
        <v>11</v>
      </c>
      <c r="B12" s="11">
        <v>10</v>
      </c>
      <c r="C12" s="69"/>
    </row>
    <row r="13" spans="1:3" ht="12.75">
      <c r="A13" s="1" t="s">
        <v>13</v>
      </c>
      <c r="B13" s="11">
        <v>25.26</v>
      </c>
      <c r="C13" s="67"/>
    </row>
    <row r="14" spans="1:3" ht="12.75">
      <c r="A14" s="1" t="s">
        <v>14</v>
      </c>
      <c r="B14" s="11">
        <v>25.5</v>
      </c>
      <c r="C14" s="67"/>
    </row>
    <row r="15" spans="1:3" ht="12.75">
      <c r="A15" s="1" t="s">
        <v>15</v>
      </c>
      <c r="B15" s="11">
        <v>19.8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7.29</v>
      </c>
      <c r="C17" s="67"/>
    </row>
    <row r="18" spans="1:3" ht="12.75">
      <c r="A18" t="s">
        <v>2</v>
      </c>
      <c r="B18" s="2">
        <f>SUM(B7:B17)</f>
        <v>331.50000000000006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11.4</v>
      </c>
      <c r="C21" s="67"/>
    </row>
    <row r="22" spans="1:3" ht="12.75">
      <c r="A22" s="1" t="s">
        <v>19</v>
      </c>
      <c r="B22" s="7">
        <v>37.63</v>
      </c>
      <c r="C22" s="67"/>
    </row>
    <row r="23" spans="1:3" ht="12.75">
      <c r="A23" s="1" t="s">
        <v>20</v>
      </c>
      <c r="B23" s="7">
        <v>21.06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120.09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451.59000000000003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37.90999999999997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3.013636363636364</v>
      </c>
      <c r="C32" s="67"/>
    </row>
    <row r="33" spans="1:3" ht="12.75">
      <c r="A33" t="s">
        <v>23</v>
      </c>
      <c r="B33" s="2">
        <f>B25/B2</f>
        <v>1.0917272727272727</v>
      </c>
      <c r="C33" s="67"/>
    </row>
    <row r="34" spans="1:3" ht="12.75">
      <c r="A34" t="s">
        <v>27</v>
      </c>
      <c r="B34" s="2">
        <f>B27/B2</f>
        <v>4.105363636363637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32</v>
      </c>
      <c r="C2" s="67"/>
    </row>
    <row r="3" spans="1:3" ht="12.75">
      <c r="A3" t="s">
        <v>135</v>
      </c>
      <c r="B3" s="10">
        <v>11.35</v>
      </c>
      <c r="C3" s="67"/>
    </row>
    <row r="4" spans="1:3" ht="12.75">
      <c r="A4" t="s">
        <v>28</v>
      </c>
      <c r="B4">
        <f>B2*B3</f>
        <v>363.2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65.8</v>
      </c>
      <c r="C7" s="67" t="s">
        <v>141</v>
      </c>
    </row>
    <row r="8" spans="1:3" ht="12.75">
      <c r="A8" s="1" t="s">
        <v>9</v>
      </c>
      <c r="B8" s="11">
        <v>52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148</v>
      </c>
    </row>
    <row r="11" spans="1:3" ht="12.75">
      <c r="A11" s="1" t="s">
        <v>12</v>
      </c>
      <c r="B11" s="11">
        <v>11.18</v>
      </c>
      <c r="C11" s="67"/>
    </row>
    <row r="12" spans="1:3" ht="12.75">
      <c r="A12" s="1" t="s">
        <v>11</v>
      </c>
      <c r="B12" s="11">
        <v>5</v>
      </c>
      <c r="C12" s="67"/>
    </row>
    <row r="13" spans="1:3" ht="12.75">
      <c r="A13" s="1" t="s">
        <v>13</v>
      </c>
      <c r="B13" s="11">
        <v>13.53</v>
      </c>
      <c r="C13" s="67"/>
    </row>
    <row r="14" spans="1:3" ht="12.75">
      <c r="A14" s="1" t="s">
        <v>14</v>
      </c>
      <c r="B14" s="11">
        <v>16.97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</v>
      </c>
      <c r="C16" s="67"/>
    </row>
    <row r="17" spans="1:3" ht="12.75">
      <c r="A17" s="1" t="s">
        <v>17</v>
      </c>
      <c r="B17" s="12">
        <v>3.81</v>
      </c>
      <c r="C17" s="67"/>
    </row>
    <row r="18" spans="1:3" ht="12.75">
      <c r="A18" t="s">
        <v>2</v>
      </c>
      <c r="B18" s="2">
        <f>SUM(B7:B17)</f>
        <v>173.29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7.81</v>
      </c>
      <c r="C21" s="67"/>
    </row>
    <row r="22" spans="1:3" ht="12.75">
      <c r="A22" s="1" t="s">
        <v>19</v>
      </c>
      <c r="B22" s="7">
        <v>20.9</v>
      </c>
      <c r="C22" s="67"/>
    </row>
    <row r="23" spans="1:3" ht="12.75">
      <c r="A23" s="1" t="s">
        <v>20</v>
      </c>
      <c r="B23" s="7">
        <v>11.59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90.3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263.59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99.61000000000001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5.4153125</v>
      </c>
      <c r="C32" s="67"/>
    </row>
    <row r="33" spans="1:3" ht="12.75">
      <c r="A33" t="s">
        <v>23</v>
      </c>
      <c r="B33" s="2">
        <f>B25/B2</f>
        <v>2.821875</v>
      </c>
      <c r="C33" s="67"/>
    </row>
    <row r="34" spans="1:3" ht="12.75">
      <c r="A34" t="s">
        <v>27</v>
      </c>
      <c r="B34" s="2">
        <f>B27/B2</f>
        <v>8.2371875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1560</v>
      </c>
      <c r="C2" s="67"/>
    </row>
    <row r="3" spans="1:3" ht="12.75">
      <c r="A3" t="s">
        <v>135</v>
      </c>
      <c r="B3" s="10">
        <v>0.33</v>
      </c>
      <c r="C3" s="67"/>
    </row>
    <row r="4" spans="1:3" ht="12.75">
      <c r="A4" t="s">
        <v>28</v>
      </c>
      <c r="B4" s="2">
        <f>B2*B3</f>
        <v>514.8000000000001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61.88</v>
      </c>
      <c r="C7" s="67"/>
    </row>
    <row r="8" spans="1:3" ht="12.75">
      <c r="A8" s="1" t="s">
        <v>9</v>
      </c>
      <c r="B8" s="11">
        <v>46.9</v>
      </c>
      <c r="C8" s="67" t="s">
        <v>125</v>
      </c>
    </row>
    <row r="9" spans="1:3" ht="12.75">
      <c r="A9" s="1" t="s">
        <v>24</v>
      </c>
      <c r="B9" s="11">
        <v>20</v>
      </c>
      <c r="C9" s="69" t="s">
        <v>149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29.51</v>
      </c>
      <c r="C11" s="67"/>
    </row>
    <row r="12" spans="1:3" ht="12.75">
      <c r="A12" s="1" t="s">
        <v>11</v>
      </c>
      <c r="B12" s="11">
        <v>13</v>
      </c>
      <c r="C12" s="67"/>
    </row>
    <row r="13" spans="1:3" ht="12.75">
      <c r="A13" s="1" t="s">
        <v>13</v>
      </c>
      <c r="B13" s="11">
        <v>19.01</v>
      </c>
      <c r="C13" s="67"/>
    </row>
    <row r="14" spans="1:3" ht="12.75">
      <c r="A14" s="1" t="s">
        <v>14</v>
      </c>
      <c r="B14" s="11">
        <v>22.28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13.5</v>
      </c>
      <c r="C16" s="67"/>
    </row>
    <row r="17" spans="1:3" ht="12.75">
      <c r="A17" s="1" t="s">
        <v>17</v>
      </c>
      <c r="B17" s="12">
        <v>5.09</v>
      </c>
      <c r="C17" s="67"/>
    </row>
    <row r="18" spans="1:3" ht="12.75">
      <c r="A18" t="s">
        <v>2</v>
      </c>
      <c r="B18" s="2">
        <f>SUM(B7:B17)</f>
        <v>231.17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9.07</v>
      </c>
      <c r="C21" s="67"/>
    </row>
    <row r="22" spans="1:3" ht="12.75">
      <c r="A22" s="1" t="s">
        <v>19</v>
      </c>
      <c r="B22" s="7">
        <v>27.76</v>
      </c>
      <c r="C22" s="67"/>
    </row>
    <row r="23" spans="1:3" ht="12.75">
      <c r="A23" s="1" t="s">
        <v>20</v>
      </c>
      <c r="B23" s="7">
        <v>15.99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102.82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333.99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180.81000000000006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0.14818589743589744</v>
      </c>
      <c r="C32" s="67"/>
    </row>
    <row r="33" spans="1:3" ht="12.75">
      <c r="A33" t="s">
        <v>23</v>
      </c>
      <c r="B33" s="13">
        <f>B25/B2</f>
        <v>0.06591025641025641</v>
      </c>
      <c r="C33" s="67"/>
    </row>
    <row r="34" spans="1:3" ht="12.75">
      <c r="A34" t="s">
        <v>27</v>
      </c>
      <c r="B34" s="13">
        <f>B27/B2</f>
        <v>0.21409615384615385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1690</v>
      </c>
      <c r="C2" s="67"/>
    </row>
    <row r="3" spans="1:3" ht="12.75">
      <c r="A3" t="s">
        <v>135</v>
      </c>
      <c r="B3" s="10">
        <v>0.249</v>
      </c>
      <c r="C3" s="67"/>
    </row>
    <row r="4" spans="1:3" ht="12.75">
      <c r="A4" t="s">
        <v>28</v>
      </c>
      <c r="B4">
        <f>B2*B3</f>
        <v>420.81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32.55</v>
      </c>
      <c r="C7" s="69"/>
    </row>
    <row r="8" spans="1:3" ht="12.75">
      <c r="A8" s="1" t="s">
        <v>9</v>
      </c>
      <c r="B8" s="11">
        <v>44.2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5</v>
      </c>
      <c r="C10" s="69" t="s">
        <v>127</v>
      </c>
    </row>
    <row r="11" spans="1:3" ht="12.75">
      <c r="A11" s="1" t="s">
        <v>12</v>
      </c>
      <c r="B11" s="11">
        <v>45.24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18.2</v>
      </c>
      <c r="C13" s="67"/>
    </row>
    <row r="14" spans="1:3" ht="12.75">
      <c r="A14" s="1" t="s">
        <v>14</v>
      </c>
      <c r="B14" s="11">
        <v>20.14</v>
      </c>
      <c r="C14" s="67"/>
    </row>
    <row r="15" spans="1:3" ht="12.75">
      <c r="A15" s="1" t="s">
        <v>15</v>
      </c>
      <c r="B15" s="11">
        <v>5.01</v>
      </c>
      <c r="C15" s="67"/>
    </row>
    <row r="16" spans="1:3" ht="12.75">
      <c r="A16" s="1" t="s">
        <v>16</v>
      </c>
      <c r="B16" s="11">
        <v>10</v>
      </c>
      <c r="C16" s="67" t="s">
        <v>133</v>
      </c>
    </row>
    <row r="17" spans="1:3" ht="12.75">
      <c r="A17" s="1" t="s">
        <v>17</v>
      </c>
      <c r="B17" s="12">
        <v>4.25</v>
      </c>
      <c r="C17" s="67"/>
    </row>
    <row r="18" spans="1:3" ht="12.75">
      <c r="A18" t="s">
        <v>2</v>
      </c>
      <c r="B18" s="2">
        <f>SUM(B7:B17)</f>
        <v>193.08999999999997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9.16</v>
      </c>
      <c r="C21" s="67"/>
    </row>
    <row r="22" spans="1:3" ht="12.75">
      <c r="A22" s="1" t="s">
        <v>19</v>
      </c>
      <c r="B22" s="7">
        <v>25.31</v>
      </c>
      <c r="C22" s="67"/>
    </row>
    <row r="23" spans="1:3" ht="12.75">
      <c r="A23" s="1" t="s">
        <v>20</v>
      </c>
      <c r="B23" s="7">
        <v>15.34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99.81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292.9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127.91000000000003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0.11425443786982246</v>
      </c>
      <c r="C32" s="67"/>
    </row>
    <row r="33" spans="1:3" ht="12.75">
      <c r="A33" t="s">
        <v>23</v>
      </c>
      <c r="B33" s="13">
        <f>B25/B2</f>
        <v>0.05905917159763314</v>
      </c>
      <c r="C33" s="67"/>
    </row>
    <row r="34" spans="1:3" ht="12.75">
      <c r="A34" t="s">
        <v>27</v>
      </c>
      <c r="B34" s="13">
        <f>B27/B2</f>
        <v>0.1733136094674556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2014-12-17T02:51:27Z</cp:lastPrinted>
  <dcterms:created xsi:type="dcterms:W3CDTF">2005-01-10T15:34:54Z</dcterms:created>
  <dcterms:modified xsi:type="dcterms:W3CDTF">2022-02-06T20:03:06Z</dcterms:modified>
  <cp:category/>
  <cp:version/>
  <cp:contentType/>
  <cp:contentStatus/>
</cp:coreProperties>
</file>