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720" yWindow="255" windowWidth="11100" windowHeight="9120" tabRatio="953" activeTab="2"/>
  </bookViews>
  <sheets>
    <sheet name="Intro" sheetId="1" r:id="rId1"/>
    <sheet name="Cashflow" sheetId="2" r:id="rId2"/>
    <sheet name="HRSW" sheetId="3" r:id="rId3"/>
    <sheet name="Durum" sheetId="4" r:id="rId4"/>
    <sheet name="Barley" sheetId="5" r:id="rId5"/>
    <sheet name="Corn" sheetId="6" r:id="rId6"/>
    <sheet name="Soyb" sheetId="7" r:id="rId7"/>
    <sheet name="Drybean" sheetId="8" r:id="rId8"/>
    <sheet name="Oil_SF" sheetId="9" r:id="rId9"/>
    <sheet name="Conf_SF" sheetId="10" r:id="rId10"/>
    <sheet name="Canola" sheetId="11" r:id="rId11"/>
    <sheet name="Flax" sheetId="12" r:id="rId12"/>
    <sheet name="Peas" sheetId="13" r:id="rId13"/>
    <sheet name="Oats" sheetId="14" r:id="rId14"/>
    <sheet name="Mustard" sheetId="15" r:id="rId15"/>
    <sheet name="Wint.Wht" sheetId="16" r:id="rId16"/>
  </sheets>
  <definedNames>
    <definedName name="_xlnm.Print_Area" localSheetId="1">'Cashflow'!$A$1:$L$56</definedName>
    <definedName name="_xlnm.Print_Area" localSheetId="0">'Intro'!$A$1:$J$30</definedName>
  </definedNames>
  <calcPr fullCalcOnLoad="1"/>
</workbook>
</file>

<file path=xl/sharedStrings.xml><?xml version="1.0" encoding="utf-8"?>
<sst xmlns="http://schemas.openxmlformats.org/spreadsheetml/2006/main" count="571" uniqueCount="144">
  <si>
    <t>Per Acre</t>
  </si>
  <si>
    <t>DIRECT COSTS</t>
  </si>
  <si>
    <t>SUM OF LISTED DIRECT COSTS</t>
  </si>
  <si>
    <t>INDIRECT (FIXED) COSTS</t>
  </si>
  <si>
    <t>SUM OF LISTED INDIRECT COSTS</t>
  </si>
  <si>
    <t>SUM OF ALL LISTED COSTS</t>
  </si>
  <si>
    <t>LISTED COSTS PER BUDGET UNIT</t>
  </si>
  <si>
    <t>(bu) :</t>
  </si>
  <si>
    <t xml:space="preserve"> -Seed</t>
  </si>
  <si>
    <t xml:space="preserve"> -Herbicides</t>
  </si>
  <si>
    <t xml:space="preserve"> -Insecticides</t>
  </si>
  <si>
    <t xml:space="preserve"> -Crop Insurance</t>
  </si>
  <si>
    <t xml:space="preserve"> -Fertilizer</t>
  </si>
  <si>
    <t xml:space="preserve"> -Fuel &amp; Lubrication</t>
  </si>
  <si>
    <t xml:space="preserve"> -Repairs</t>
  </si>
  <si>
    <t xml:space="preserve"> -Drying</t>
  </si>
  <si>
    <t xml:space="preserve"> -Miscellaneous</t>
  </si>
  <si>
    <t xml:space="preserve"> -Operating Interest</t>
  </si>
  <si>
    <t xml:space="preserve"> -Misc. Overhead</t>
  </si>
  <si>
    <t xml:space="preserve"> -Machinery Depreciation</t>
  </si>
  <si>
    <t xml:space="preserve"> -Machinery Investment</t>
  </si>
  <si>
    <t xml:space="preserve"> -Land Charge</t>
  </si>
  <si>
    <t xml:space="preserve"> -Direct Costs</t>
  </si>
  <si>
    <t xml:space="preserve"> -Indirect Costs</t>
  </si>
  <si>
    <t xml:space="preserve"> -Fungicides</t>
  </si>
  <si>
    <t>Soybeans</t>
  </si>
  <si>
    <t>Corn</t>
  </si>
  <si>
    <t xml:space="preserve"> -Total Listed Costs</t>
  </si>
  <si>
    <t>Market Revenue</t>
  </si>
  <si>
    <t xml:space="preserve">  Market Yield</t>
  </si>
  <si>
    <t>Notes:</t>
  </si>
  <si>
    <t>HARD RED SPRING WHEAT</t>
  </si>
  <si>
    <t>RETURN TO LABOR &amp; MGMT</t>
  </si>
  <si>
    <t>DURUM</t>
  </si>
  <si>
    <t>BARLEY</t>
  </si>
  <si>
    <t>CORN</t>
  </si>
  <si>
    <t>SOYBEANS</t>
  </si>
  <si>
    <t>DRYBEANS</t>
  </si>
  <si>
    <t>(lb) :</t>
  </si>
  <si>
    <t>OIL SUNFLOWER</t>
  </si>
  <si>
    <t>CONFECTIONERY SUNFLOWERS</t>
  </si>
  <si>
    <t>CANOLA</t>
  </si>
  <si>
    <t>FLAX</t>
  </si>
  <si>
    <t>FIELD PEAS</t>
  </si>
  <si>
    <t>OATS</t>
  </si>
  <si>
    <t>YELLOW MUSTARD</t>
  </si>
  <si>
    <t>CASHFLOW SUMMARY</t>
  </si>
  <si>
    <t>HRSW</t>
  </si>
  <si>
    <t>Durum</t>
  </si>
  <si>
    <t>Barley</t>
  </si>
  <si>
    <t>Oil_SF</t>
  </si>
  <si>
    <t>Conf. SF</t>
  </si>
  <si>
    <t>Canola</t>
  </si>
  <si>
    <t>Flax</t>
  </si>
  <si>
    <t>Mustard</t>
  </si>
  <si>
    <t>Buckwht</t>
  </si>
  <si>
    <t>Peas</t>
  </si>
  <si>
    <t>Oats</t>
  </si>
  <si>
    <t>CROP</t>
  </si>
  <si>
    <t>Revenue</t>
  </si>
  <si>
    <t>RODC</t>
  </si>
  <si>
    <t>Total</t>
  </si>
  <si>
    <t>Land Rent</t>
  </si>
  <si>
    <t>Direct Costs</t>
  </si>
  <si>
    <t>Land Taxes</t>
  </si>
  <si>
    <t>&lt;-enter</t>
  </si>
  <si>
    <t>Enter</t>
  </si>
  <si>
    <t>Acres</t>
  </si>
  <si>
    <t>INFLOWS, Total for Farm</t>
  </si>
  <si>
    <t>OUTFLOWS, Total for Farm</t>
  </si>
  <si>
    <t>Totals</t>
  </si>
  <si>
    <t>Other Cash Outflow</t>
  </si>
  <si>
    <t>Other Cash Inflow</t>
  </si>
  <si>
    <t>Drybeans</t>
  </si>
  <si>
    <t>Crop</t>
  </si>
  <si>
    <t>Seed</t>
  </si>
  <si>
    <t>Herbicide</t>
  </si>
  <si>
    <t>Fungicide</t>
  </si>
  <si>
    <t>Insecticide</t>
  </si>
  <si>
    <t>Fertilizer</t>
  </si>
  <si>
    <t>Crop Insur.</t>
  </si>
  <si>
    <t>Fuel</t>
  </si>
  <si>
    <t>Repairs</t>
  </si>
  <si>
    <t>Drying</t>
  </si>
  <si>
    <t>Misc.</t>
  </si>
  <si>
    <t>Oper.Int.</t>
  </si>
  <si>
    <t>Grand Total Direct Cost</t>
  </si>
  <si>
    <t>Ret. Over</t>
  </si>
  <si>
    <t>Dir. Costs</t>
  </si>
  <si>
    <t>Land P &amp; I Pmts</t>
  </si>
  <si>
    <t>Machinery P &amp; I Pmts</t>
  </si>
  <si>
    <t>Direct Cost Summary</t>
  </si>
  <si>
    <t>**NDSU and its entities makes no warranties, either expressed or implied, concerning this program.**</t>
  </si>
  <si>
    <t>Budgets:</t>
  </si>
  <si>
    <t xml:space="preserve">Use the tabs at the bottom of this screen to select a crop budget.  Point and click on the very right edge of the </t>
  </si>
  <si>
    <t xml:space="preserve">last crop tab if all of the crop tabs are not visible.  The next tab should then appear.  Each budget displays </t>
  </si>
  <si>
    <t xml:space="preserve">the projected revenue, direct and indirect costs, and profit as defined by return to unpaid operator labor and </t>
  </si>
  <si>
    <t xml:space="preserve">management.  The budgets can be edited.  Please enter your own numbers.  The budgets do not include </t>
  </si>
  <si>
    <t xml:space="preserve">publication of the crop budgets or the PDF file on the NDSU website for a full explanation of the crop budgets. </t>
  </si>
  <si>
    <t>Whole Farm Cash Flow:</t>
  </si>
  <si>
    <t xml:space="preserve">revenue, direct costs, and return over direct costs for each crop. (These items are linked from the individual </t>
  </si>
  <si>
    <t xml:space="preserve">principal payments are a cash outflow but not an expense.)  Cash outflows, other than direct costs, must be </t>
  </si>
  <si>
    <t xml:space="preserve">entered in the Cashflow Summary table.  Decoupled government payments must also be entered in this table. </t>
  </si>
  <si>
    <t>Caution:</t>
  </si>
  <si>
    <t>The budgets do not provide a pure "apples-to-apples" comparison between crops.  Differences in unpaid</t>
  </si>
  <si>
    <r>
      <t>operator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 xml:space="preserve">labor and management requirements, production risk and marketing risk are not considered.  </t>
    </r>
  </si>
  <si>
    <t xml:space="preserve">Rotational advantages and disadvantages such as nitrogen credits for soybeans and pulse crops, and the </t>
  </si>
  <si>
    <r>
      <t>potential some crops have for disease buildup, respectively, are also not considered</t>
    </r>
    <r>
      <rPr>
        <sz val="10"/>
        <rFont val="Courier New"/>
        <family val="3"/>
      </rPr>
      <t xml:space="preserve">.   </t>
    </r>
  </si>
  <si>
    <t xml:space="preserve">The &lt;Cashflow&gt; tab, next to the &lt;Intro&gt; tab at the bottom of this screen can be selected to estimate  </t>
  </si>
  <si>
    <t>crop budgets and must be edited from those budgets).  Enter the number of acres of each crop you expect</t>
  </si>
  <si>
    <t xml:space="preserve">calculated the same as profit. For example, depreciation is included in profit calculation but not cash flow, and </t>
  </si>
  <si>
    <t>A table itemizing direct costs and providing totals by crop is available at the bottom of this worksheet.</t>
  </si>
  <si>
    <t>Cash available for family living, SE &amp; income taxes and investment</t>
  </si>
  <si>
    <t>Wint.Wht</t>
  </si>
  <si>
    <t>Winter Wheat</t>
  </si>
  <si>
    <t>Milling quality price, large risk of quality discounts</t>
  </si>
  <si>
    <r>
      <t xml:space="preserve">to grow. </t>
    </r>
    <r>
      <rPr>
        <sz val="10"/>
        <color indexed="10"/>
        <rFont val="Arial"/>
        <family val="2"/>
      </rPr>
      <t xml:space="preserve"> </t>
    </r>
    <r>
      <rPr>
        <b/>
        <u val="single"/>
        <sz val="10"/>
        <color indexed="10"/>
        <rFont val="Arial"/>
        <family val="2"/>
      </rPr>
      <t>The indirect costs in the budgets are not linked to the cash flow worksheet</t>
    </r>
    <r>
      <rPr>
        <sz val="10"/>
        <rFont val="Arial"/>
        <family val="2"/>
      </rPr>
      <t xml:space="preserve">.  (Cashflow is not </t>
    </r>
  </si>
  <si>
    <t>Date:</t>
  </si>
  <si>
    <t>See direct cost summary below.</t>
  </si>
  <si>
    <t>Soybean aphid and/or spider mite insecticide</t>
  </si>
  <si>
    <t>Spraying head feeding insects</t>
  </si>
  <si>
    <t>Two sprayings for head feeding insects</t>
  </si>
  <si>
    <t>White mold fungicide would cost about $18</t>
  </si>
  <si>
    <t>Insecticide seed treatment for flea beetles</t>
  </si>
  <si>
    <t>Name:</t>
  </si>
  <si>
    <t xml:space="preserve">  Market Price</t>
  </si>
  <si>
    <t>Wheat midge &amp; cereal grain aphid insect would cost $6 each</t>
  </si>
  <si>
    <t>Fungicide for rust would cost $4 plus application</t>
  </si>
  <si>
    <t>seed treatment</t>
  </si>
  <si>
    <t>inoculant, rock roller rent, soil testing</t>
  </si>
  <si>
    <t>Cost includes $8 for inoculant and fungicide seed treatment</t>
  </si>
  <si>
    <t xml:space="preserve">the whole farm cashflow.  This worksheet consists of three tables.  The first table lists the market </t>
  </si>
  <si>
    <t>Insurance is not available in this region</t>
  </si>
  <si>
    <t>decoupled Price Loss Coverage (PLC) and Agricultural Risk Coverage (ARC) government payments because</t>
  </si>
  <si>
    <t>they are tied to program base acres, not to current crop selection or production.  Refer to the paper</t>
  </si>
  <si>
    <t>Hired Labor</t>
  </si>
  <si>
    <t>Gov't Pmts (ARC/PLC)</t>
  </si>
  <si>
    <t>Fungicide for white mold. A second treatment may be needed.</t>
  </si>
  <si>
    <t>Mkt Rev.</t>
  </si>
  <si>
    <t>per Acre</t>
  </si>
  <si>
    <t xml:space="preserve">Dir. Costs </t>
  </si>
  <si>
    <t>Developed by: Ronald Haugen, NDSU Extension Service</t>
  </si>
  <si>
    <t>North Dakota 2022 Projected Crop Budgets - North Red River Valley</t>
  </si>
  <si>
    <t>Malt price, feed quality est. is $4.00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</si>
</sst>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_);[Red]\(0\)"/>
    <numFmt numFmtId="166" formatCode="0.0"/>
    <numFmt numFmtId="167" formatCode="0.00_);\(0.00\)"/>
  </numFmts>
  <fonts count="5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9"/>
      <name val="Arial"/>
      <family val="2"/>
    </font>
    <font>
      <u val="single"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0"/>
      <name val="Courier New"/>
      <family val="3"/>
    </font>
    <font>
      <sz val="10"/>
      <color indexed="10"/>
      <name val="Arial"/>
      <family val="2"/>
    </font>
    <font>
      <b/>
      <u val="single"/>
      <sz val="10"/>
      <color indexed="10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2"/>
      <name val="Arial"/>
      <family val="2"/>
    </font>
    <font>
      <sz val="9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FF"/>
      <name val="Arial"/>
      <family val="2"/>
    </font>
    <font>
      <sz val="10"/>
      <color rgb="FF0000FF"/>
      <name val="Arial"/>
      <family val="2"/>
    </font>
    <font>
      <sz val="9"/>
      <color rgb="FF0000F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Alignment="1" quotePrefix="1">
      <alignment/>
    </xf>
    <xf numFmtId="2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2" fontId="4" fillId="0" borderId="0" xfId="0" applyNumberFormat="1" applyFont="1" applyFill="1" applyAlignment="1" applyProtection="1">
      <alignment/>
      <protection locked="0"/>
    </xf>
    <xf numFmtId="2" fontId="4" fillId="0" borderId="0" xfId="0" applyNumberFormat="1" applyFont="1" applyFill="1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2" fontId="4" fillId="0" borderId="0" xfId="0" applyNumberFormat="1" applyFont="1" applyAlignment="1" applyProtection="1">
      <alignment/>
      <protection locked="0"/>
    </xf>
    <xf numFmtId="2" fontId="4" fillId="0" borderId="0" xfId="0" applyNumberFormat="1" applyFont="1" applyBorder="1" applyAlignment="1" applyProtection="1">
      <alignment/>
      <protection locked="0"/>
    </xf>
    <xf numFmtId="164" fontId="0" fillId="0" borderId="0" xfId="0" applyNumberFormat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 horizontal="center"/>
    </xf>
    <xf numFmtId="1" fontId="0" fillId="0" borderId="0" xfId="0" applyNumberFormat="1" applyBorder="1" applyAlignment="1">
      <alignment/>
    </xf>
    <xf numFmtId="0" fontId="0" fillId="0" borderId="0" xfId="0" applyFont="1" applyAlignment="1">
      <alignment/>
    </xf>
    <xf numFmtId="3" fontId="4" fillId="0" borderId="0" xfId="0" applyNumberFormat="1" applyFont="1" applyBorder="1" applyAlignment="1" applyProtection="1">
      <alignment/>
      <protection locked="0"/>
    </xf>
    <xf numFmtId="3" fontId="0" fillId="0" borderId="0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0" xfId="0" applyNumberFormat="1" applyAlignment="1">
      <alignment/>
    </xf>
    <xf numFmtId="3" fontId="4" fillId="0" borderId="10" xfId="0" applyNumberFormat="1" applyFont="1" applyBorder="1" applyAlignment="1" applyProtection="1">
      <alignment/>
      <protection locked="0"/>
    </xf>
    <xf numFmtId="0" fontId="0" fillId="0" borderId="0" xfId="0" applyAlignment="1" applyProtection="1">
      <alignment horizontal="right"/>
      <protection locked="0"/>
    </xf>
    <xf numFmtId="2" fontId="0" fillId="0" borderId="0" xfId="0" applyNumberFormat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3" fontId="0" fillId="0" borderId="15" xfId="0" applyNumberFormat="1" applyBorder="1" applyAlignment="1">
      <alignment/>
    </xf>
    <xf numFmtId="3" fontId="0" fillId="0" borderId="16" xfId="0" applyNumberFormat="1" applyBorder="1" applyAlignment="1">
      <alignment/>
    </xf>
    <xf numFmtId="0" fontId="0" fillId="0" borderId="17" xfId="0" applyBorder="1" applyAlignment="1">
      <alignment/>
    </xf>
    <xf numFmtId="3" fontId="0" fillId="0" borderId="18" xfId="0" applyNumberFormat="1" applyBorder="1" applyAlignment="1">
      <alignment/>
    </xf>
    <xf numFmtId="0" fontId="0" fillId="0" borderId="12" xfId="0" applyBorder="1" applyAlignment="1">
      <alignment/>
    </xf>
    <xf numFmtId="3" fontId="0" fillId="0" borderId="13" xfId="0" applyNumberFormat="1" applyBorder="1" applyAlignment="1">
      <alignment/>
    </xf>
    <xf numFmtId="3" fontId="0" fillId="0" borderId="19" xfId="0" applyNumberFormat="1" applyBorder="1" applyAlignment="1">
      <alignment/>
    </xf>
    <xf numFmtId="1" fontId="0" fillId="0" borderId="0" xfId="0" applyNumberFormat="1" applyBorder="1" applyAlignment="1" applyProtection="1">
      <alignment/>
      <protection/>
    </xf>
    <xf numFmtId="1" fontId="0" fillId="0" borderId="10" xfId="0" applyNumberFormat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 quotePrefix="1">
      <alignment horizontal="left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 quotePrefix="1">
      <alignment horizontal="center"/>
    </xf>
    <xf numFmtId="0" fontId="50" fillId="0" borderId="10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50" fillId="0" borderId="15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0" fillId="0" borderId="14" xfId="0" applyBorder="1" applyAlignment="1" applyProtection="1">
      <alignment horizontal="center"/>
      <protection locked="0"/>
    </xf>
    <xf numFmtId="0" fontId="0" fillId="0" borderId="16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3" xfId="0" applyBorder="1" applyAlignment="1">
      <alignment/>
    </xf>
    <xf numFmtId="0" fontId="0" fillId="0" borderId="18" xfId="0" applyBorder="1" applyAlignment="1">
      <alignment/>
    </xf>
    <xf numFmtId="0" fontId="51" fillId="0" borderId="0" xfId="0" applyFont="1" applyBorder="1" applyAlignment="1" quotePrefix="1">
      <alignment/>
    </xf>
    <xf numFmtId="0" fontId="51" fillId="0" borderId="18" xfId="0" applyFont="1" applyBorder="1" applyAlignment="1" quotePrefix="1">
      <alignment/>
    </xf>
    <xf numFmtId="0" fontId="0" fillId="0" borderId="18" xfId="0" applyBorder="1" applyAlignment="1" quotePrefix="1">
      <alignment/>
    </xf>
    <xf numFmtId="0" fontId="0" fillId="0" borderId="0" xfId="0" applyBorder="1" applyAlignment="1" quotePrefix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0" xfId="0" applyFill="1" applyAlignment="1">
      <alignment/>
    </xf>
    <xf numFmtId="3" fontId="0" fillId="33" borderId="19" xfId="0" applyNumberFormat="1" applyFont="1" applyFill="1" applyBorder="1" applyAlignment="1">
      <alignment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0" borderId="0" xfId="0" applyFont="1" applyAlignment="1" applyProtection="1">
      <alignment horizontal="center"/>
      <protection locked="0"/>
    </xf>
    <xf numFmtId="167" fontId="0" fillId="0" borderId="0" xfId="0" applyNumberFormat="1" applyAlignment="1">
      <alignment/>
    </xf>
    <xf numFmtId="0" fontId="7" fillId="0" borderId="0" xfId="0" applyFont="1" applyAlignment="1">
      <alignment horizontal="center"/>
    </xf>
    <xf numFmtId="0" fontId="0" fillId="0" borderId="0" xfId="0" applyFont="1" applyAlignment="1" quotePrefix="1">
      <alignment horizontal="center"/>
    </xf>
    <xf numFmtId="0" fontId="0" fillId="0" borderId="0" xfId="0" applyFont="1" applyAlignment="1" quotePrefix="1">
      <alignment horizontal="center"/>
    </xf>
    <xf numFmtId="0" fontId="51" fillId="0" borderId="0" xfId="0" applyFont="1" applyAlignment="1" applyProtection="1">
      <alignment/>
      <protection locked="0"/>
    </xf>
    <xf numFmtId="0" fontId="52" fillId="0" borderId="10" xfId="0" applyFont="1" applyBorder="1" applyAlignment="1" applyProtection="1">
      <alignment horizontal="center"/>
      <protection locked="0"/>
    </xf>
    <xf numFmtId="0" fontId="51" fillId="0" borderId="10" xfId="0" applyFont="1" applyBorder="1" applyAlignment="1" applyProtection="1">
      <alignment/>
      <protection locked="0"/>
    </xf>
    <xf numFmtId="0" fontId="51" fillId="0" borderId="17" xfId="0" applyFont="1" applyBorder="1" applyAlignment="1" applyProtection="1">
      <alignment/>
      <protection locked="0"/>
    </xf>
    <xf numFmtId="0" fontId="51" fillId="0" borderId="0" xfId="0" applyFont="1" applyBorder="1" applyAlignment="1" applyProtection="1">
      <alignment/>
      <protection locked="0"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7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30</xdr:row>
      <xdr:rowOff>133350</xdr:rowOff>
    </xdr:from>
    <xdr:to>
      <xdr:col>10</xdr:col>
      <xdr:colOff>190500</xdr:colOff>
      <xdr:row>57</xdr:row>
      <xdr:rowOff>104775</xdr:rowOff>
    </xdr:to>
    <xdr:pic>
      <xdr:nvPicPr>
        <xdr:cNvPr id="1" name="Picture 1" descr="ND Map for Budget Region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029200"/>
          <a:ext cx="6305550" cy="434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9"/>
  <sheetViews>
    <sheetView showGridLines="0" zoomScalePageLayoutView="0" workbookViewId="0" topLeftCell="A1">
      <selection activeCell="A1" sqref="A1:J1"/>
    </sheetView>
  </sheetViews>
  <sheetFormatPr defaultColWidth="9.140625" defaultRowHeight="12.75"/>
  <cols>
    <col min="10" max="10" width="9.8515625" style="0" customWidth="1"/>
  </cols>
  <sheetData>
    <row r="1" spans="1:10" ht="15.75">
      <c r="A1" s="74" t="s">
        <v>142</v>
      </c>
      <c r="B1" s="74"/>
      <c r="C1" s="74"/>
      <c r="D1" s="74"/>
      <c r="E1" s="74"/>
      <c r="F1" s="74"/>
      <c r="G1" s="74"/>
      <c r="H1" s="74"/>
      <c r="I1" s="74"/>
      <c r="J1" s="74"/>
    </row>
    <row r="2" spans="1:10" ht="12.75" customHeight="1">
      <c r="A2" s="75" t="s">
        <v>141</v>
      </c>
      <c r="B2" s="76"/>
      <c r="C2" s="76"/>
      <c r="D2" s="76"/>
      <c r="E2" s="76"/>
      <c r="F2" s="76"/>
      <c r="G2" s="76"/>
      <c r="H2" s="76"/>
      <c r="I2" s="76"/>
      <c r="J2" s="76"/>
    </row>
    <row r="3" spans="1:8" ht="12.75" customHeight="1">
      <c r="A3" s="40"/>
      <c r="B3" s="39"/>
      <c r="C3" s="41"/>
      <c r="D3" s="41"/>
      <c r="E3" s="41"/>
      <c r="F3" s="39"/>
      <c r="G3" s="39"/>
      <c r="H3" s="39"/>
    </row>
    <row r="4" spans="1:8" ht="12.75" customHeight="1">
      <c r="A4" s="66" t="s">
        <v>93</v>
      </c>
      <c r="B4" s="42"/>
      <c r="C4" s="42"/>
      <c r="D4" s="42"/>
      <c r="E4" s="42"/>
      <c r="F4" s="42"/>
      <c r="G4" s="42"/>
      <c r="H4" s="42"/>
    </row>
    <row r="5" spans="1:8" ht="12.75" customHeight="1">
      <c r="A5" s="17" t="s">
        <v>94</v>
      </c>
      <c r="B5" s="42"/>
      <c r="C5" s="42"/>
      <c r="D5" s="42"/>
      <c r="E5" s="42"/>
      <c r="F5" s="42"/>
      <c r="G5" s="42"/>
      <c r="H5" s="42"/>
    </row>
    <row r="6" spans="1:8" ht="12.75" customHeight="1">
      <c r="A6" s="17" t="s">
        <v>95</v>
      </c>
      <c r="B6" s="42"/>
      <c r="C6" s="42"/>
      <c r="D6" s="42"/>
      <c r="E6" s="42"/>
      <c r="F6" s="42"/>
      <c r="G6" s="42"/>
      <c r="H6" s="42"/>
    </row>
    <row r="7" spans="1:8" ht="12.75" customHeight="1">
      <c r="A7" s="17" t="s">
        <v>96</v>
      </c>
      <c r="B7" s="42"/>
      <c r="C7" s="42"/>
      <c r="D7" s="42"/>
      <c r="E7" s="42"/>
      <c r="F7" s="42"/>
      <c r="G7" s="42"/>
      <c r="H7" s="42"/>
    </row>
    <row r="8" spans="1:8" ht="12.75" customHeight="1">
      <c r="A8" s="17" t="s">
        <v>97</v>
      </c>
      <c r="B8" s="42"/>
      <c r="C8" s="42"/>
      <c r="D8" s="42"/>
      <c r="E8" s="42"/>
      <c r="F8" s="42"/>
      <c r="G8" s="42"/>
      <c r="H8" s="42"/>
    </row>
    <row r="9" spans="1:8" ht="12.75" customHeight="1">
      <c r="A9" s="17" t="s">
        <v>133</v>
      </c>
      <c r="B9" s="42"/>
      <c r="C9" s="42"/>
      <c r="D9" s="42"/>
      <c r="E9" s="42"/>
      <c r="F9" s="42"/>
      <c r="G9" s="42"/>
      <c r="H9" s="42"/>
    </row>
    <row r="10" spans="1:8" ht="12.75" customHeight="1">
      <c r="A10" s="17" t="s">
        <v>134</v>
      </c>
      <c r="B10" s="42"/>
      <c r="C10" s="42"/>
      <c r="D10" s="42"/>
      <c r="E10" s="42"/>
      <c r="F10" s="42"/>
      <c r="G10" s="42"/>
      <c r="H10" s="42"/>
    </row>
    <row r="11" spans="1:8" ht="12.75" customHeight="1">
      <c r="A11" s="17" t="s">
        <v>98</v>
      </c>
      <c r="B11" s="42"/>
      <c r="C11" s="42"/>
      <c r="D11" s="42"/>
      <c r="E11" s="42"/>
      <c r="F11" s="42"/>
      <c r="G11" s="42"/>
      <c r="H11" s="42"/>
    </row>
    <row r="12" spans="1:8" ht="12.75" customHeight="1">
      <c r="A12" s="17"/>
      <c r="B12" s="42"/>
      <c r="C12" s="42"/>
      <c r="D12" s="42"/>
      <c r="E12" s="42"/>
      <c r="F12" s="42"/>
      <c r="G12" s="42"/>
      <c r="H12" s="42"/>
    </row>
    <row r="13" spans="1:8" ht="12.75" customHeight="1">
      <c r="A13" s="66" t="s">
        <v>99</v>
      </c>
      <c r="B13" s="43"/>
      <c r="C13" s="43"/>
      <c r="D13" s="42"/>
      <c r="E13" s="42"/>
      <c r="F13" s="42"/>
      <c r="G13" s="42"/>
      <c r="H13" s="42"/>
    </row>
    <row r="14" spans="1:8" ht="12.75" customHeight="1">
      <c r="A14" s="17" t="s">
        <v>108</v>
      </c>
      <c r="B14" s="42"/>
      <c r="C14" s="42"/>
      <c r="D14" s="42"/>
      <c r="E14" s="42"/>
      <c r="F14" s="42"/>
      <c r="G14" s="42"/>
      <c r="H14" s="42"/>
    </row>
    <row r="15" spans="1:8" ht="12.75" customHeight="1">
      <c r="A15" s="67" t="s">
        <v>131</v>
      </c>
      <c r="B15" s="42"/>
      <c r="C15" s="42"/>
      <c r="D15" s="42"/>
      <c r="E15" s="42"/>
      <c r="F15" s="42"/>
      <c r="G15" s="42"/>
      <c r="H15" s="42"/>
    </row>
    <row r="16" spans="1:8" ht="12.75" customHeight="1">
      <c r="A16" s="17" t="s">
        <v>100</v>
      </c>
      <c r="B16" s="42"/>
      <c r="C16" s="42"/>
      <c r="D16" s="42"/>
      <c r="E16" s="42"/>
      <c r="F16" s="42"/>
      <c r="G16" s="42"/>
      <c r="H16" s="42"/>
    </row>
    <row r="17" spans="1:8" ht="12.75" customHeight="1">
      <c r="A17" s="17" t="s">
        <v>109</v>
      </c>
      <c r="B17" s="42"/>
      <c r="C17" s="42"/>
      <c r="D17" s="42"/>
      <c r="E17" s="42"/>
      <c r="F17" s="42"/>
      <c r="G17" s="42"/>
      <c r="H17" s="42"/>
    </row>
    <row r="18" spans="1:8" ht="12.75" customHeight="1">
      <c r="A18" s="17" t="s">
        <v>116</v>
      </c>
      <c r="B18" s="42"/>
      <c r="C18" s="42"/>
      <c r="D18" s="42"/>
      <c r="E18" s="42"/>
      <c r="F18" s="42"/>
      <c r="G18" s="42"/>
      <c r="H18" s="42"/>
    </row>
    <row r="19" spans="1:8" ht="12.75" customHeight="1">
      <c r="A19" s="17" t="s">
        <v>110</v>
      </c>
      <c r="B19" s="42"/>
      <c r="C19" s="42"/>
      <c r="E19" s="42"/>
      <c r="F19" s="42"/>
      <c r="G19" s="42"/>
      <c r="H19" s="42"/>
    </row>
    <row r="20" spans="1:8" ht="12.75" customHeight="1">
      <c r="A20" s="17" t="s">
        <v>101</v>
      </c>
      <c r="B20" s="42"/>
      <c r="C20" s="42"/>
      <c r="D20" s="42"/>
      <c r="E20" s="42"/>
      <c r="F20" s="42"/>
      <c r="G20" s="42"/>
      <c r="H20" s="42"/>
    </row>
    <row r="21" spans="1:8" ht="12.75" customHeight="1">
      <c r="A21" s="17" t="s">
        <v>102</v>
      </c>
      <c r="B21" s="42"/>
      <c r="C21" s="42"/>
      <c r="D21" s="42"/>
      <c r="E21" s="42"/>
      <c r="F21" s="42"/>
      <c r="G21" s="42"/>
      <c r="H21" s="42"/>
    </row>
    <row r="22" spans="1:8" ht="12.75" customHeight="1">
      <c r="A22" s="17" t="s">
        <v>111</v>
      </c>
      <c r="B22" s="42"/>
      <c r="C22" s="42"/>
      <c r="D22" s="42"/>
      <c r="E22" s="42"/>
      <c r="F22" s="42"/>
      <c r="G22" s="42"/>
      <c r="H22" s="42"/>
    </row>
    <row r="23" spans="2:8" ht="12.75" customHeight="1">
      <c r="B23" s="42"/>
      <c r="C23" s="42"/>
      <c r="D23" s="42"/>
      <c r="E23" s="42"/>
      <c r="F23" s="42"/>
      <c r="G23" s="42"/>
      <c r="H23" s="42"/>
    </row>
    <row r="24" spans="1:8" ht="12.75" customHeight="1">
      <c r="A24" s="66" t="s">
        <v>103</v>
      </c>
      <c r="B24" s="42"/>
      <c r="C24" s="42"/>
      <c r="D24" s="42"/>
      <c r="E24" s="42"/>
      <c r="F24" s="42"/>
      <c r="G24" s="42"/>
      <c r="H24" s="42"/>
    </row>
    <row r="25" spans="1:8" ht="12.75" customHeight="1">
      <c r="A25" s="17" t="s">
        <v>104</v>
      </c>
      <c r="B25" s="42"/>
      <c r="C25" s="42"/>
      <c r="D25" s="42"/>
      <c r="E25" s="42"/>
      <c r="F25" s="42"/>
      <c r="G25" s="42"/>
      <c r="H25" s="42"/>
    </row>
    <row r="26" spans="1:8" ht="12.75" customHeight="1">
      <c r="A26" s="17" t="s">
        <v>105</v>
      </c>
      <c r="B26" s="42"/>
      <c r="C26" s="42"/>
      <c r="D26" s="42"/>
      <c r="E26" s="42"/>
      <c r="F26" s="42"/>
      <c r="G26" s="42"/>
      <c r="H26" s="42"/>
    </row>
    <row r="27" spans="1:8" ht="12.75" customHeight="1">
      <c r="A27" s="17" t="s">
        <v>106</v>
      </c>
      <c r="B27" s="42"/>
      <c r="C27" s="42"/>
      <c r="D27" s="42"/>
      <c r="E27" s="42"/>
      <c r="F27" s="42"/>
      <c r="G27" s="42"/>
      <c r="H27" s="42"/>
    </row>
    <row r="28" spans="1:8" ht="12.75" customHeight="1">
      <c r="A28" s="17" t="s">
        <v>107</v>
      </c>
      <c r="B28" s="42"/>
      <c r="C28" s="42"/>
      <c r="D28" s="42"/>
      <c r="E28" s="42"/>
      <c r="F28" s="42"/>
      <c r="G28" s="42"/>
      <c r="H28" s="42"/>
    </row>
    <row r="29" spans="1:8" ht="12.75" customHeight="1">
      <c r="A29" s="39"/>
      <c r="B29" s="39"/>
      <c r="C29" s="39"/>
      <c r="D29" s="39"/>
      <c r="E29" s="39"/>
      <c r="F29" s="39"/>
      <c r="G29" s="39"/>
      <c r="H29" s="39"/>
    </row>
    <row r="30" spans="1:8" ht="12.75" customHeight="1">
      <c r="A30" s="39" t="s">
        <v>92</v>
      </c>
      <c r="B30" s="39"/>
      <c r="C30" s="39"/>
      <c r="D30" s="39"/>
      <c r="E30" s="39"/>
      <c r="F30" s="39"/>
      <c r="G30" s="39"/>
      <c r="H30" s="39"/>
    </row>
    <row r="31" spans="1:8" ht="12.75">
      <c r="A31" s="39"/>
      <c r="B31" s="39"/>
      <c r="C31" s="39"/>
      <c r="D31" s="39"/>
      <c r="E31" s="39"/>
      <c r="F31" s="39"/>
      <c r="G31" s="39"/>
      <c r="H31" s="39"/>
    </row>
    <row r="32" spans="1:12" ht="12.75">
      <c r="A32" s="67"/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</row>
    <row r="33" spans="1:12" ht="12.75">
      <c r="A33" s="67"/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</row>
    <row r="34" spans="1:12" ht="12.75">
      <c r="A34" s="67"/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</row>
    <row r="35" spans="1:12" ht="12.75">
      <c r="A35" s="67"/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</row>
    <row r="36" spans="1:12" ht="12.75">
      <c r="A36" s="67"/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</row>
    <row r="37" spans="1:12" ht="12.75">
      <c r="A37" s="67"/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</row>
    <row r="38" spans="1:12" ht="12.75">
      <c r="A38" s="67"/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</row>
    <row r="39" spans="1:12" ht="12.75">
      <c r="A39" s="67"/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</row>
    <row r="40" spans="1:12" ht="12.75">
      <c r="A40" s="67"/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</row>
    <row r="41" spans="1:12" ht="12.75">
      <c r="A41" s="67"/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</row>
    <row r="42" spans="1:12" ht="12.75">
      <c r="A42" s="67"/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</row>
    <row r="43" spans="1:12" ht="12.75">
      <c r="A43" s="67"/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</row>
    <row r="44" spans="1:12" ht="12.75">
      <c r="A44" s="67"/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</row>
    <row r="45" spans="1:12" ht="12.75">
      <c r="A45" s="67"/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</row>
    <row r="46" spans="1:12" ht="12.75">
      <c r="A46" s="67"/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</row>
    <row r="47" spans="1:12" ht="12.75">
      <c r="A47" s="67"/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</row>
    <row r="48" spans="1:12" ht="12.75">
      <c r="A48" s="67"/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</row>
    <row r="49" spans="1:12" ht="12.75">
      <c r="A49" s="67"/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</row>
    <row r="50" spans="1:12" ht="12.7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</row>
    <row r="51" spans="1:12" ht="12.75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</row>
    <row r="52" spans="1:12" ht="12.7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</row>
    <row r="53" spans="1:12" ht="12.7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</row>
    <row r="54" spans="1:12" ht="12.75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</row>
    <row r="55" spans="1:12" ht="12.75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</row>
    <row r="56" spans="1:12" ht="12.75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</row>
    <row r="57" spans="1:12" ht="12.75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</row>
    <row r="58" spans="1:12" ht="12.75">
      <c r="A58" s="67"/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</row>
    <row r="59" spans="1:12" ht="12.75">
      <c r="A59" s="67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</row>
  </sheetData>
  <sheetProtection sheet="1" selectLockedCells="1"/>
  <mergeCells count="2">
    <mergeCell ref="A1:J1"/>
    <mergeCell ref="A2:J2"/>
  </mergeCells>
  <printOptions/>
  <pageMargins left="0.75" right="0.75" top="1" bottom="1" header="0.5" footer="0.5"/>
  <pageSetup fitToHeight="1" fitToWidth="1" horizontalDpi="600" verticalDpi="600" orientation="portrait" scale="98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25" sqref="C25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40</v>
      </c>
      <c r="B1" s="23" t="s">
        <v>0</v>
      </c>
      <c r="C1" s="70" t="s">
        <v>30</v>
      </c>
    </row>
    <row r="2" spans="1:3" ht="12.75">
      <c r="A2" t="s">
        <v>29</v>
      </c>
      <c r="B2" s="9">
        <v>1320</v>
      </c>
      <c r="C2" s="68"/>
    </row>
    <row r="3" spans="1:3" ht="12.75">
      <c r="A3" t="s">
        <v>125</v>
      </c>
      <c r="B3" s="10">
        <v>0.353</v>
      </c>
      <c r="C3" s="68"/>
    </row>
    <row r="4" spans="1:3" ht="12.75">
      <c r="A4" t="s">
        <v>28</v>
      </c>
      <c r="B4" s="2">
        <f>B2*B3</f>
        <v>465.96</v>
      </c>
      <c r="C4" s="68"/>
    </row>
    <row r="5" ht="12.75">
      <c r="C5" s="68"/>
    </row>
    <row r="6" spans="1:3" ht="12.75">
      <c r="A6" t="s">
        <v>1</v>
      </c>
      <c r="C6" s="68"/>
    </row>
    <row r="7" spans="1:3" ht="12.75">
      <c r="A7" s="1" t="s">
        <v>8</v>
      </c>
      <c r="B7" s="11">
        <v>55</v>
      </c>
      <c r="C7" s="69"/>
    </row>
    <row r="8" spans="1:3" ht="12.75">
      <c r="A8" s="1" t="s">
        <v>9</v>
      </c>
      <c r="B8" s="11">
        <v>38.9</v>
      </c>
      <c r="C8" s="68"/>
    </row>
    <row r="9" spans="1:3" ht="12.75">
      <c r="A9" s="1" t="s">
        <v>24</v>
      </c>
      <c r="B9" s="11">
        <v>0</v>
      </c>
      <c r="C9" s="68" t="s">
        <v>127</v>
      </c>
    </row>
    <row r="10" spans="1:3" ht="12.75">
      <c r="A10" s="1" t="s">
        <v>10</v>
      </c>
      <c r="B10" s="11">
        <v>10</v>
      </c>
      <c r="C10" s="68" t="s">
        <v>121</v>
      </c>
    </row>
    <row r="11" spans="1:3" ht="12.75">
      <c r="A11" s="1" t="s">
        <v>12</v>
      </c>
      <c r="B11" s="11">
        <v>19.93</v>
      </c>
      <c r="C11" s="68"/>
    </row>
    <row r="12" spans="1:3" ht="12.75">
      <c r="A12" s="1" t="s">
        <v>11</v>
      </c>
      <c r="B12" s="11">
        <v>17.5</v>
      </c>
      <c r="C12" s="68"/>
    </row>
    <row r="13" spans="1:3" ht="12.75">
      <c r="A13" s="1" t="s">
        <v>13</v>
      </c>
      <c r="B13" s="11">
        <v>19.24</v>
      </c>
      <c r="C13" s="68"/>
    </row>
    <row r="14" spans="1:3" ht="12.75">
      <c r="A14" s="1" t="s">
        <v>14</v>
      </c>
      <c r="B14" s="11">
        <v>20.23</v>
      </c>
      <c r="C14" s="68"/>
    </row>
    <row r="15" spans="1:3" ht="12.75">
      <c r="A15" s="1" t="s">
        <v>15</v>
      </c>
      <c r="B15" s="11">
        <v>3.6</v>
      </c>
      <c r="C15" s="68"/>
    </row>
    <row r="16" spans="1:3" ht="12.75">
      <c r="A16" s="1" t="s">
        <v>16</v>
      </c>
      <c r="B16" s="11">
        <v>25.25</v>
      </c>
      <c r="C16" s="68"/>
    </row>
    <row r="17" spans="1:3" ht="12.75">
      <c r="A17" s="1" t="s">
        <v>17</v>
      </c>
      <c r="B17" s="12">
        <v>4.72</v>
      </c>
      <c r="C17" s="68"/>
    </row>
    <row r="18" spans="1:3" ht="12.75">
      <c r="A18" t="s">
        <v>2</v>
      </c>
      <c r="B18" s="2">
        <f>SUM(B7:B17)</f>
        <v>214.37</v>
      </c>
      <c r="C18" s="68"/>
    </row>
    <row r="19" spans="2:3" ht="12.75">
      <c r="B19" s="2"/>
      <c r="C19" s="68"/>
    </row>
    <row r="20" spans="1:3" ht="12.75">
      <c r="A20" t="s">
        <v>3</v>
      </c>
      <c r="B20" s="2"/>
      <c r="C20" s="68"/>
    </row>
    <row r="21" spans="1:3" ht="12.75">
      <c r="A21" s="1" t="s">
        <v>18</v>
      </c>
      <c r="B21" s="7">
        <v>9.27</v>
      </c>
      <c r="C21" s="68"/>
    </row>
    <row r="22" spans="1:3" ht="12.75">
      <c r="A22" s="1" t="s">
        <v>19</v>
      </c>
      <c r="B22" s="7">
        <v>26.36</v>
      </c>
      <c r="C22" s="68"/>
    </row>
    <row r="23" spans="1:3" ht="12.75">
      <c r="A23" s="1" t="s">
        <v>20</v>
      </c>
      <c r="B23" s="7">
        <v>16.11</v>
      </c>
      <c r="C23" s="68"/>
    </row>
    <row r="24" spans="1:3" ht="12.75">
      <c r="A24" s="1" t="s">
        <v>21</v>
      </c>
      <c r="B24" s="8">
        <v>88</v>
      </c>
      <c r="C24" s="68"/>
    </row>
    <row r="25" spans="1:3" ht="12.75">
      <c r="A25" t="s">
        <v>4</v>
      </c>
      <c r="B25" s="2">
        <f>SUM(B21:B24)</f>
        <v>139.74</v>
      </c>
      <c r="C25" s="68"/>
    </row>
    <row r="26" spans="2:3" ht="12.75">
      <c r="B26" s="2"/>
      <c r="C26" s="68"/>
    </row>
    <row r="27" spans="1:3" ht="12.75">
      <c r="A27" t="s">
        <v>5</v>
      </c>
      <c r="B27" s="2">
        <f>B18+B25</f>
        <v>354.11</v>
      </c>
      <c r="C27" s="68"/>
    </row>
    <row r="28" spans="2:3" ht="12.75">
      <c r="B28" s="2"/>
      <c r="C28" s="68"/>
    </row>
    <row r="29" spans="1:3" ht="12.75">
      <c r="A29" t="s">
        <v>32</v>
      </c>
      <c r="B29" s="73">
        <f>B4-B27</f>
        <v>111.84999999999997</v>
      </c>
      <c r="C29" s="68"/>
    </row>
    <row r="30" spans="2:3" ht="12.75">
      <c r="B30" s="2"/>
      <c r="C30" s="68"/>
    </row>
    <row r="31" spans="1:3" ht="12.75">
      <c r="A31" t="s">
        <v>6</v>
      </c>
      <c r="B31" s="24" t="s">
        <v>38</v>
      </c>
      <c r="C31" s="68"/>
    </row>
    <row r="32" spans="1:3" ht="12.75">
      <c r="A32" s="1" t="s">
        <v>22</v>
      </c>
      <c r="B32" s="13">
        <f>B18/B2</f>
        <v>0.16240151515151516</v>
      </c>
      <c r="C32" s="68"/>
    </row>
    <row r="33" spans="1:3" ht="12.75">
      <c r="A33" t="s">
        <v>23</v>
      </c>
      <c r="B33" s="13">
        <f>B25/B2</f>
        <v>0.10586363636363637</v>
      </c>
      <c r="C33" s="68"/>
    </row>
    <row r="34" spans="1:3" ht="12.75">
      <c r="A34" t="s">
        <v>27</v>
      </c>
      <c r="B34" s="13">
        <f>B27/B2</f>
        <v>0.2682651515151515</v>
      </c>
      <c r="C34" s="68"/>
    </row>
  </sheetData>
  <sheetProtection sheet="1" selectLockedCells="1"/>
  <printOptions/>
  <pageMargins left="0.75" right="0.5" top="1" bottom="1" header="0.5" footer="0.5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B24" sqref="B24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41</v>
      </c>
      <c r="B1" s="23" t="s">
        <v>0</v>
      </c>
      <c r="C1" s="70" t="s">
        <v>30</v>
      </c>
    </row>
    <row r="2" spans="1:3" ht="12.75">
      <c r="A2" t="s">
        <v>29</v>
      </c>
      <c r="B2" s="9">
        <v>1980</v>
      </c>
      <c r="C2" s="68"/>
    </row>
    <row r="3" spans="1:3" ht="12.75">
      <c r="A3" t="s">
        <v>125</v>
      </c>
      <c r="B3" s="10">
        <v>0.252</v>
      </c>
      <c r="C3" s="68"/>
    </row>
    <row r="4" spans="1:3" ht="12.75">
      <c r="A4" t="s">
        <v>28</v>
      </c>
      <c r="B4" s="2">
        <f>B2*B3</f>
        <v>498.96</v>
      </c>
      <c r="C4" s="68"/>
    </row>
    <row r="5" ht="12.75">
      <c r="C5" s="68"/>
    </row>
    <row r="6" spans="1:3" ht="12.75">
      <c r="A6" t="s">
        <v>1</v>
      </c>
      <c r="C6" s="68"/>
    </row>
    <row r="7" spans="1:3" ht="12.75">
      <c r="A7" s="1" t="s">
        <v>8</v>
      </c>
      <c r="B7" s="11">
        <v>62</v>
      </c>
      <c r="C7" s="68"/>
    </row>
    <row r="8" spans="1:3" ht="12.75">
      <c r="A8" s="1" t="s">
        <v>9</v>
      </c>
      <c r="B8" s="11">
        <v>32.3</v>
      </c>
      <c r="C8" s="68"/>
    </row>
    <row r="9" spans="1:3" ht="12.75">
      <c r="A9" s="1" t="s">
        <v>24</v>
      </c>
      <c r="B9" s="11">
        <v>0</v>
      </c>
      <c r="C9" s="68" t="s">
        <v>122</v>
      </c>
    </row>
    <row r="10" spans="1:3" ht="12.75">
      <c r="A10" s="1" t="s">
        <v>10</v>
      </c>
      <c r="B10" s="11">
        <v>0</v>
      </c>
      <c r="C10" s="68"/>
    </row>
    <row r="11" spans="1:3" ht="12.75">
      <c r="A11" s="1" t="s">
        <v>12</v>
      </c>
      <c r="B11" s="11">
        <v>115.01</v>
      </c>
      <c r="C11" s="68"/>
    </row>
    <row r="12" spans="1:3" ht="12.75">
      <c r="A12" s="1" t="s">
        <v>11</v>
      </c>
      <c r="B12" s="11">
        <v>10.5</v>
      </c>
      <c r="C12" s="68"/>
    </row>
    <row r="13" spans="1:3" ht="12.75">
      <c r="A13" s="1" t="s">
        <v>13</v>
      </c>
      <c r="B13" s="11">
        <v>17.99</v>
      </c>
      <c r="C13" s="68"/>
    </row>
    <row r="14" spans="1:3" ht="12.75">
      <c r="A14" s="1" t="s">
        <v>14</v>
      </c>
      <c r="B14" s="11">
        <v>19.67</v>
      </c>
      <c r="C14" s="68"/>
    </row>
    <row r="15" spans="1:3" ht="12.75">
      <c r="A15" s="1" t="s">
        <v>15</v>
      </c>
      <c r="B15" s="11">
        <v>0</v>
      </c>
      <c r="C15" s="68"/>
    </row>
    <row r="16" spans="1:3" ht="12.75">
      <c r="A16" s="1" t="s">
        <v>16</v>
      </c>
      <c r="B16" s="11">
        <v>8.25</v>
      </c>
      <c r="C16" s="68"/>
    </row>
    <row r="17" spans="1:3" ht="12.75">
      <c r="A17" s="1" t="s">
        <v>17</v>
      </c>
      <c r="B17" s="12">
        <v>5.98</v>
      </c>
      <c r="C17" s="68"/>
    </row>
    <row r="18" spans="1:3" ht="12.75">
      <c r="A18" t="s">
        <v>2</v>
      </c>
      <c r="B18" s="2">
        <f>SUM(B7:B17)</f>
        <v>271.70000000000005</v>
      </c>
      <c r="C18" s="68"/>
    </row>
    <row r="19" spans="2:3" ht="12.75">
      <c r="B19" s="2"/>
      <c r="C19" s="68"/>
    </row>
    <row r="20" spans="1:3" ht="12.75">
      <c r="A20" t="s">
        <v>3</v>
      </c>
      <c r="B20" s="2"/>
      <c r="C20" s="68"/>
    </row>
    <row r="21" spans="1:3" ht="12.75">
      <c r="A21" s="1" t="s">
        <v>18</v>
      </c>
      <c r="B21" s="7">
        <v>8.38</v>
      </c>
      <c r="C21" s="68"/>
    </row>
    <row r="22" spans="1:3" ht="12.75">
      <c r="A22" s="1" t="s">
        <v>19</v>
      </c>
      <c r="B22" s="7">
        <v>23.76</v>
      </c>
      <c r="C22" s="68"/>
    </row>
    <row r="23" spans="1:3" ht="12.75">
      <c r="A23" s="1" t="s">
        <v>20</v>
      </c>
      <c r="B23" s="7">
        <v>13.29</v>
      </c>
      <c r="C23" s="68"/>
    </row>
    <row r="24" spans="1:3" ht="12.75">
      <c r="A24" s="1" t="s">
        <v>21</v>
      </c>
      <c r="B24" s="8">
        <v>88</v>
      </c>
      <c r="C24" s="68"/>
    </row>
    <row r="25" spans="1:3" ht="12.75">
      <c r="A25" t="s">
        <v>4</v>
      </c>
      <c r="B25" s="2">
        <f>SUM(B21:B24)</f>
        <v>133.43</v>
      </c>
      <c r="C25" s="68"/>
    </row>
    <row r="26" spans="2:3" ht="12.75">
      <c r="B26" s="2"/>
      <c r="C26" s="68"/>
    </row>
    <row r="27" spans="1:3" ht="12.75">
      <c r="A27" t="s">
        <v>5</v>
      </c>
      <c r="B27" s="2">
        <f>B18+B25</f>
        <v>405.13000000000005</v>
      </c>
      <c r="C27" s="68"/>
    </row>
    <row r="28" spans="2:3" ht="12.75">
      <c r="B28" s="2"/>
      <c r="C28" s="68"/>
    </row>
    <row r="29" spans="1:3" ht="12.75">
      <c r="A29" t="s">
        <v>32</v>
      </c>
      <c r="B29" s="73">
        <f>B4-B27</f>
        <v>93.82999999999993</v>
      </c>
      <c r="C29" s="68"/>
    </row>
    <row r="30" spans="2:3" ht="12.75">
      <c r="B30" s="2"/>
      <c r="C30" s="68"/>
    </row>
    <row r="31" spans="1:3" ht="12.75">
      <c r="A31" t="s">
        <v>6</v>
      </c>
      <c r="B31" s="24" t="s">
        <v>38</v>
      </c>
      <c r="C31" s="68"/>
    </row>
    <row r="32" spans="1:3" ht="12.75">
      <c r="A32" s="1" t="s">
        <v>22</v>
      </c>
      <c r="B32" s="13">
        <f>B18/B2</f>
        <v>0.13722222222222225</v>
      </c>
      <c r="C32" s="68"/>
    </row>
    <row r="33" spans="1:3" ht="12.75">
      <c r="A33" t="s">
        <v>23</v>
      </c>
      <c r="B33" s="13">
        <f>B25/B2</f>
        <v>0.06738888888888889</v>
      </c>
      <c r="C33" s="68"/>
    </row>
    <row r="34" spans="1:3" ht="12.75">
      <c r="A34" t="s">
        <v>27</v>
      </c>
      <c r="B34" s="13">
        <f>B27/B2</f>
        <v>0.20461111111111113</v>
      </c>
      <c r="C34" s="68"/>
    </row>
  </sheetData>
  <sheetProtection sheet="1" selectLockedCells="1"/>
  <printOptions/>
  <pageMargins left="0.75" right="0.5" top="1" bottom="1" header="0.5" footer="0.5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25" sqref="C25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42</v>
      </c>
      <c r="B1" s="23" t="s">
        <v>0</v>
      </c>
      <c r="C1" s="70" t="s">
        <v>30</v>
      </c>
    </row>
    <row r="2" spans="1:3" ht="12.75">
      <c r="A2" t="s">
        <v>29</v>
      </c>
      <c r="B2" s="9">
        <v>23</v>
      </c>
      <c r="C2" s="68"/>
    </row>
    <row r="3" spans="1:3" ht="12.75">
      <c r="A3" t="s">
        <v>125</v>
      </c>
      <c r="B3" s="10">
        <v>14.15</v>
      </c>
      <c r="C3" s="68"/>
    </row>
    <row r="4" spans="1:3" ht="12.75">
      <c r="A4" t="s">
        <v>28</v>
      </c>
      <c r="B4" s="2">
        <f>B2*B3</f>
        <v>325.45</v>
      </c>
      <c r="C4" s="68"/>
    </row>
    <row r="5" ht="12.75">
      <c r="C5" s="68"/>
    </row>
    <row r="6" spans="1:3" ht="12.75">
      <c r="A6" t="s">
        <v>1</v>
      </c>
      <c r="C6" s="68"/>
    </row>
    <row r="7" spans="1:3" ht="12.75">
      <c r="A7" s="1" t="s">
        <v>8</v>
      </c>
      <c r="B7" s="11">
        <v>27</v>
      </c>
      <c r="C7" s="68"/>
    </row>
    <row r="8" spans="1:3" ht="12.75">
      <c r="A8" s="1" t="s">
        <v>9</v>
      </c>
      <c r="B8" s="11">
        <v>34.6</v>
      </c>
      <c r="C8" s="68"/>
    </row>
    <row r="9" spans="1:3" ht="12.75">
      <c r="A9" s="1" t="s">
        <v>24</v>
      </c>
      <c r="B9" s="11">
        <v>0</v>
      </c>
      <c r="C9" s="68"/>
    </row>
    <row r="10" spans="1:3" ht="12.75">
      <c r="A10" s="1" t="s">
        <v>10</v>
      </c>
      <c r="B10" s="11">
        <v>0</v>
      </c>
      <c r="C10" s="68"/>
    </row>
    <row r="11" spans="1:3" ht="12.75">
      <c r="A11" s="1" t="s">
        <v>12</v>
      </c>
      <c r="B11" s="11">
        <v>22.56</v>
      </c>
      <c r="C11" s="68"/>
    </row>
    <row r="12" spans="1:3" ht="12.75">
      <c r="A12" s="1" t="s">
        <v>11</v>
      </c>
      <c r="B12" s="11">
        <v>15</v>
      </c>
      <c r="C12" s="68"/>
    </row>
    <row r="13" spans="1:3" ht="12.75">
      <c r="A13" s="1" t="s">
        <v>13</v>
      </c>
      <c r="B13" s="11">
        <v>20.03</v>
      </c>
      <c r="C13" s="68"/>
    </row>
    <row r="14" spans="1:3" ht="12.75">
      <c r="A14" s="1" t="s">
        <v>14</v>
      </c>
      <c r="B14" s="11">
        <v>22.2</v>
      </c>
      <c r="C14" s="68"/>
    </row>
    <row r="15" spans="1:3" ht="12.75">
      <c r="A15" s="1" t="s">
        <v>15</v>
      </c>
      <c r="B15" s="11">
        <v>0</v>
      </c>
      <c r="C15" s="68"/>
    </row>
    <row r="16" spans="1:3" ht="12.75">
      <c r="A16" s="1" t="s">
        <v>16</v>
      </c>
      <c r="B16" s="11">
        <v>1.5</v>
      </c>
      <c r="C16" s="68"/>
    </row>
    <row r="17" spans="1:3" ht="12.75">
      <c r="A17" s="1" t="s">
        <v>17</v>
      </c>
      <c r="B17" s="12">
        <v>3.21</v>
      </c>
      <c r="C17" s="68"/>
    </row>
    <row r="18" spans="1:3" ht="12.75">
      <c r="A18" t="s">
        <v>2</v>
      </c>
      <c r="B18" s="2">
        <f>SUM(B7:B17)</f>
        <v>146.1</v>
      </c>
      <c r="C18" s="68"/>
    </row>
    <row r="19" spans="2:3" ht="12.75">
      <c r="B19" s="2"/>
      <c r="C19" s="68"/>
    </row>
    <row r="20" spans="1:3" ht="12.75">
      <c r="A20" t="s">
        <v>3</v>
      </c>
      <c r="B20" s="2"/>
      <c r="C20" s="68"/>
    </row>
    <row r="21" spans="1:3" ht="12.75">
      <c r="A21" s="1" t="s">
        <v>18</v>
      </c>
      <c r="B21" s="7">
        <v>8.8</v>
      </c>
      <c r="C21" s="68"/>
    </row>
    <row r="22" spans="1:3" ht="12.75">
      <c r="A22" s="1" t="s">
        <v>19</v>
      </c>
      <c r="B22" s="7">
        <v>25.55</v>
      </c>
      <c r="C22" s="68"/>
    </row>
    <row r="23" spans="1:3" ht="12.75">
      <c r="A23" s="1" t="s">
        <v>20</v>
      </c>
      <c r="B23" s="7">
        <v>15.19</v>
      </c>
      <c r="C23" s="68"/>
    </row>
    <row r="24" spans="1:3" ht="12.75">
      <c r="A24" s="1" t="s">
        <v>21</v>
      </c>
      <c r="B24" s="8">
        <v>88</v>
      </c>
      <c r="C24" s="68"/>
    </row>
    <row r="25" spans="1:3" ht="12.75">
      <c r="A25" t="s">
        <v>4</v>
      </c>
      <c r="B25" s="2">
        <f>SUM(B21:B24)</f>
        <v>137.54</v>
      </c>
      <c r="C25" s="68"/>
    </row>
    <row r="26" spans="2:3" ht="12.75">
      <c r="B26" s="2"/>
      <c r="C26" s="68"/>
    </row>
    <row r="27" spans="1:3" ht="12.75">
      <c r="A27" t="s">
        <v>5</v>
      </c>
      <c r="B27" s="2">
        <f>B18+B25</f>
        <v>283.64</v>
      </c>
      <c r="C27" s="68"/>
    </row>
    <row r="28" spans="2:3" ht="12.75">
      <c r="B28" s="2"/>
      <c r="C28" s="68"/>
    </row>
    <row r="29" spans="1:3" ht="12.75">
      <c r="A29" t="s">
        <v>32</v>
      </c>
      <c r="B29" s="73">
        <f>B4-B27</f>
        <v>41.81</v>
      </c>
      <c r="C29" s="68"/>
    </row>
    <row r="30" spans="2:3" ht="12.75">
      <c r="B30" s="2"/>
      <c r="C30" s="68"/>
    </row>
    <row r="31" spans="1:3" ht="12.75">
      <c r="A31" t="s">
        <v>6</v>
      </c>
      <c r="B31" s="24" t="s">
        <v>7</v>
      </c>
      <c r="C31" s="68"/>
    </row>
    <row r="32" spans="1:3" ht="12.75">
      <c r="A32" s="1" t="s">
        <v>22</v>
      </c>
      <c r="B32" s="2">
        <f>B18/B2</f>
        <v>6.352173913043478</v>
      </c>
      <c r="C32" s="68"/>
    </row>
    <row r="33" spans="1:3" ht="12.75">
      <c r="A33" t="s">
        <v>23</v>
      </c>
      <c r="B33" s="2">
        <f>B25/B2</f>
        <v>5.9799999999999995</v>
      </c>
      <c r="C33" s="68"/>
    </row>
    <row r="34" spans="1:3" ht="12.75">
      <c r="A34" t="s">
        <v>27</v>
      </c>
      <c r="B34" s="2">
        <f>B27/B2</f>
        <v>12.332173913043478</v>
      </c>
      <c r="C34" s="68"/>
    </row>
  </sheetData>
  <sheetProtection sheet="1" selectLockedCells="1"/>
  <printOptions/>
  <pageMargins left="0.75" right="0.5" top="1" bottom="1" header="0.5" footer="0.5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25" sqref="C25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43</v>
      </c>
      <c r="B1" s="23" t="s">
        <v>0</v>
      </c>
      <c r="C1" s="70" t="s">
        <v>30</v>
      </c>
    </row>
    <row r="2" spans="1:3" ht="12.75">
      <c r="A2" t="s">
        <v>29</v>
      </c>
      <c r="B2" s="9">
        <v>42</v>
      </c>
      <c r="C2" s="68"/>
    </row>
    <row r="3" spans="1:3" ht="12.75">
      <c r="A3" t="s">
        <v>125</v>
      </c>
      <c r="B3" s="12">
        <v>9</v>
      </c>
      <c r="C3" s="68"/>
    </row>
    <row r="4" spans="1:3" ht="12.75">
      <c r="A4" t="s">
        <v>28</v>
      </c>
      <c r="B4" s="2">
        <f>B2*B3</f>
        <v>378</v>
      </c>
      <c r="C4" s="68"/>
    </row>
    <row r="5" ht="12.75">
      <c r="C5" s="68"/>
    </row>
    <row r="6" spans="1:3" ht="12.75">
      <c r="A6" t="s">
        <v>1</v>
      </c>
      <c r="C6" s="68"/>
    </row>
    <row r="7" spans="1:3" ht="12.75">
      <c r="A7" s="1" t="s">
        <v>8</v>
      </c>
      <c r="B7" s="11">
        <v>60</v>
      </c>
      <c r="C7" s="68"/>
    </row>
    <row r="8" spans="1:3" ht="12.75">
      <c r="A8" s="1" t="s">
        <v>9</v>
      </c>
      <c r="B8" s="11">
        <v>42</v>
      </c>
      <c r="C8" s="68"/>
    </row>
    <row r="9" spans="1:3" ht="12.75">
      <c r="A9" s="1" t="s">
        <v>24</v>
      </c>
      <c r="B9" s="11">
        <v>1.5</v>
      </c>
      <c r="C9" s="68" t="s">
        <v>128</v>
      </c>
    </row>
    <row r="10" spans="1:3" ht="12.75">
      <c r="A10" s="1" t="s">
        <v>10</v>
      </c>
      <c r="B10" s="11">
        <v>0</v>
      </c>
      <c r="C10" s="68"/>
    </row>
    <row r="11" spans="1:3" ht="12.75">
      <c r="A11" s="1" t="s">
        <v>12</v>
      </c>
      <c r="B11" s="11">
        <v>12.59</v>
      </c>
      <c r="C11" s="68"/>
    </row>
    <row r="12" spans="1:3" ht="12.75">
      <c r="A12" s="1" t="s">
        <v>11</v>
      </c>
      <c r="B12" s="11">
        <v>10</v>
      </c>
      <c r="C12" s="68"/>
    </row>
    <row r="13" spans="1:3" ht="12.75">
      <c r="A13" s="1" t="s">
        <v>13</v>
      </c>
      <c r="B13" s="11">
        <v>19.9</v>
      </c>
      <c r="C13" s="68"/>
    </row>
    <row r="14" spans="1:3" ht="12.75">
      <c r="A14" s="1" t="s">
        <v>14</v>
      </c>
      <c r="B14" s="11">
        <v>22.22</v>
      </c>
      <c r="C14" s="68"/>
    </row>
    <row r="15" spans="1:3" ht="12.75">
      <c r="A15" s="1" t="s">
        <v>15</v>
      </c>
      <c r="B15" s="11">
        <v>0</v>
      </c>
      <c r="C15" s="68"/>
    </row>
    <row r="16" spans="1:3" ht="12.75">
      <c r="A16" s="1" t="s">
        <v>16</v>
      </c>
      <c r="B16" s="11">
        <v>6</v>
      </c>
      <c r="C16" s="68" t="s">
        <v>129</v>
      </c>
    </row>
    <row r="17" spans="1:3" ht="12.75">
      <c r="A17" s="1" t="s">
        <v>17</v>
      </c>
      <c r="B17" s="12">
        <v>3.92</v>
      </c>
      <c r="C17" s="68"/>
    </row>
    <row r="18" spans="1:3" ht="12.75">
      <c r="A18" t="s">
        <v>2</v>
      </c>
      <c r="B18" s="2">
        <f>SUM(B7:B17)</f>
        <v>178.13</v>
      </c>
      <c r="C18" s="68"/>
    </row>
    <row r="19" spans="2:3" ht="12.75">
      <c r="B19" s="2"/>
      <c r="C19" s="68"/>
    </row>
    <row r="20" spans="1:3" ht="12.75">
      <c r="A20" t="s">
        <v>3</v>
      </c>
      <c r="B20" s="2"/>
      <c r="C20" s="68"/>
    </row>
    <row r="21" spans="1:3" ht="12.75">
      <c r="A21" s="1" t="s">
        <v>18</v>
      </c>
      <c r="B21" s="7">
        <v>9.03</v>
      </c>
      <c r="C21" s="68"/>
    </row>
    <row r="22" spans="1:3" ht="12.75">
      <c r="A22" s="1" t="s">
        <v>19</v>
      </c>
      <c r="B22" s="7">
        <v>26.5</v>
      </c>
      <c r="C22" s="68"/>
    </row>
    <row r="23" spans="1:3" ht="12.75">
      <c r="A23" s="1" t="s">
        <v>20</v>
      </c>
      <c r="B23" s="7">
        <v>15.3</v>
      </c>
      <c r="C23" s="68"/>
    </row>
    <row r="24" spans="1:3" ht="12.75">
      <c r="A24" s="1" t="s">
        <v>21</v>
      </c>
      <c r="B24" s="8">
        <v>88</v>
      </c>
      <c r="C24" s="68"/>
    </row>
    <row r="25" spans="1:3" ht="12.75">
      <c r="A25" t="s">
        <v>4</v>
      </c>
      <c r="B25" s="2">
        <f>SUM(B21:B24)</f>
        <v>138.82999999999998</v>
      </c>
      <c r="C25" s="68"/>
    </row>
    <row r="26" spans="2:3" ht="12.75">
      <c r="B26" s="2"/>
      <c r="C26" s="68"/>
    </row>
    <row r="27" spans="1:3" ht="12.75">
      <c r="A27" t="s">
        <v>5</v>
      </c>
      <c r="B27" s="2">
        <f>B18+B25</f>
        <v>316.96</v>
      </c>
      <c r="C27" s="68"/>
    </row>
    <row r="28" spans="2:3" ht="12.75">
      <c r="B28" s="2"/>
      <c r="C28" s="68"/>
    </row>
    <row r="29" spans="1:3" ht="12.75">
      <c r="A29" t="s">
        <v>32</v>
      </c>
      <c r="B29" s="73">
        <f>B4-B27</f>
        <v>61.04000000000002</v>
      </c>
      <c r="C29" s="68"/>
    </row>
    <row r="30" spans="2:3" ht="12.75">
      <c r="B30" s="2"/>
      <c r="C30" s="68"/>
    </row>
    <row r="31" spans="1:3" ht="12.75">
      <c r="A31" t="s">
        <v>6</v>
      </c>
      <c r="B31" s="24" t="s">
        <v>7</v>
      </c>
      <c r="C31" s="68"/>
    </row>
    <row r="32" spans="1:3" ht="12.75">
      <c r="A32" s="1" t="s">
        <v>22</v>
      </c>
      <c r="B32" s="2">
        <f>B18/B2</f>
        <v>4.241190476190476</v>
      </c>
      <c r="C32" s="68"/>
    </row>
    <row r="33" spans="1:3" ht="12.75">
      <c r="A33" t="s">
        <v>23</v>
      </c>
      <c r="B33" s="2">
        <f>B25/B2</f>
        <v>3.30547619047619</v>
      </c>
      <c r="C33" s="68"/>
    </row>
    <row r="34" spans="1:3" ht="12.75">
      <c r="A34" t="s">
        <v>27</v>
      </c>
      <c r="B34" s="2">
        <f>B27/B2</f>
        <v>7.546666666666666</v>
      </c>
      <c r="C34" s="68"/>
    </row>
  </sheetData>
  <sheetProtection sheet="1" selectLockedCells="1"/>
  <printOptions/>
  <pageMargins left="0.75" right="0.5" top="1" bottom="1" header="0.5" footer="0.5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26" sqref="C26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44</v>
      </c>
      <c r="B1" s="23" t="s">
        <v>0</v>
      </c>
      <c r="C1" s="70" t="s">
        <v>30</v>
      </c>
    </row>
    <row r="2" spans="1:3" ht="12.75">
      <c r="A2" t="s">
        <v>29</v>
      </c>
      <c r="B2" s="9">
        <v>107</v>
      </c>
      <c r="C2" s="68"/>
    </row>
    <row r="3" spans="1:3" ht="12.75">
      <c r="A3" t="s">
        <v>125</v>
      </c>
      <c r="B3" s="12">
        <v>3.54</v>
      </c>
      <c r="C3" s="68"/>
    </row>
    <row r="4" spans="1:3" ht="12.75">
      <c r="A4" t="s">
        <v>28</v>
      </c>
      <c r="B4" s="2">
        <f>B2*B3</f>
        <v>378.78000000000003</v>
      </c>
      <c r="C4" s="68"/>
    </row>
    <row r="5" ht="12.75">
      <c r="C5" s="68"/>
    </row>
    <row r="6" spans="1:3" ht="12.75">
      <c r="A6" t="s">
        <v>1</v>
      </c>
      <c r="C6" s="68"/>
    </row>
    <row r="7" spans="1:3" ht="12.75">
      <c r="A7" s="1" t="s">
        <v>8</v>
      </c>
      <c r="B7" s="11">
        <v>20</v>
      </c>
      <c r="C7" s="68"/>
    </row>
    <row r="8" spans="1:3" ht="12.75">
      <c r="A8" s="1" t="s">
        <v>9</v>
      </c>
      <c r="B8" s="11">
        <v>5.9</v>
      </c>
      <c r="C8" s="68"/>
    </row>
    <row r="9" spans="1:3" ht="12.75">
      <c r="A9" s="1" t="s">
        <v>24</v>
      </c>
      <c r="B9" s="11">
        <v>0</v>
      </c>
      <c r="C9" s="68"/>
    </row>
    <row r="10" spans="1:3" ht="12.75">
      <c r="A10" s="1" t="s">
        <v>10</v>
      </c>
      <c r="B10" s="11">
        <v>0</v>
      </c>
      <c r="C10" s="68"/>
    </row>
    <row r="11" spans="1:3" ht="12.75">
      <c r="A11" s="1" t="s">
        <v>12</v>
      </c>
      <c r="B11" s="11">
        <v>117.05</v>
      </c>
      <c r="C11" s="68"/>
    </row>
    <row r="12" spans="1:3" ht="12.75">
      <c r="A12" s="1" t="s">
        <v>11</v>
      </c>
      <c r="B12" s="11">
        <v>18</v>
      </c>
      <c r="C12" s="68"/>
    </row>
    <row r="13" spans="1:3" ht="12.75">
      <c r="A13" s="1" t="s">
        <v>13</v>
      </c>
      <c r="B13" s="11">
        <v>25.3</v>
      </c>
      <c r="C13" s="68"/>
    </row>
    <row r="14" spans="1:3" ht="12.75">
      <c r="A14" s="1" t="s">
        <v>14</v>
      </c>
      <c r="B14" s="11">
        <v>23.63</v>
      </c>
      <c r="C14" s="68"/>
    </row>
    <row r="15" spans="1:3" ht="12.75">
      <c r="A15" s="1" t="s">
        <v>15</v>
      </c>
      <c r="B15" s="11">
        <v>0</v>
      </c>
      <c r="C15" s="68"/>
    </row>
    <row r="16" spans="1:3" ht="12.75">
      <c r="A16" s="1" t="s">
        <v>16</v>
      </c>
      <c r="B16" s="11">
        <v>8.25</v>
      </c>
      <c r="C16" s="68"/>
    </row>
    <row r="17" spans="1:3" ht="12.75">
      <c r="A17" s="1" t="s">
        <v>17</v>
      </c>
      <c r="B17" s="12">
        <v>4.91</v>
      </c>
      <c r="C17" s="68"/>
    </row>
    <row r="18" spans="1:3" ht="12.75">
      <c r="A18" t="s">
        <v>2</v>
      </c>
      <c r="B18" s="2">
        <f>SUM(B7:B17)</f>
        <v>223.04</v>
      </c>
      <c r="C18" s="68"/>
    </row>
    <row r="19" spans="2:3" ht="12.75">
      <c r="B19" s="2"/>
      <c r="C19" s="68"/>
    </row>
    <row r="20" spans="1:3" ht="12.75">
      <c r="A20" t="s">
        <v>3</v>
      </c>
      <c r="B20" s="2"/>
      <c r="C20" s="68"/>
    </row>
    <row r="21" spans="1:3" ht="12.75">
      <c r="A21" s="1" t="s">
        <v>18</v>
      </c>
      <c r="B21" s="7">
        <v>10.29</v>
      </c>
      <c r="C21" s="68"/>
    </row>
    <row r="22" spans="1:3" ht="12.75">
      <c r="A22" s="1" t="s">
        <v>19</v>
      </c>
      <c r="B22" s="7">
        <v>28.92</v>
      </c>
      <c r="C22" s="68"/>
    </row>
    <row r="23" spans="1:3" ht="12.75">
      <c r="A23" s="1" t="s">
        <v>20</v>
      </c>
      <c r="B23" s="7">
        <v>17.23</v>
      </c>
      <c r="C23" s="68"/>
    </row>
    <row r="24" spans="1:3" ht="12.75">
      <c r="A24" s="1" t="s">
        <v>21</v>
      </c>
      <c r="B24" s="8">
        <v>88</v>
      </c>
      <c r="C24" s="68"/>
    </row>
    <row r="25" spans="1:3" ht="12.75">
      <c r="A25" t="s">
        <v>4</v>
      </c>
      <c r="B25" s="2">
        <f>SUM(B21:B24)</f>
        <v>144.44</v>
      </c>
      <c r="C25" s="68"/>
    </row>
    <row r="26" spans="2:3" ht="12.75">
      <c r="B26" s="2"/>
      <c r="C26" s="68"/>
    </row>
    <row r="27" spans="1:3" ht="12.75">
      <c r="A27" t="s">
        <v>5</v>
      </c>
      <c r="B27" s="2">
        <f>B18+B25</f>
        <v>367.48</v>
      </c>
      <c r="C27" s="68"/>
    </row>
    <row r="28" spans="2:3" ht="12.75">
      <c r="B28" s="2"/>
      <c r="C28" s="68"/>
    </row>
    <row r="29" spans="1:3" ht="12.75">
      <c r="A29" t="s">
        <v>32</v>
      </c>
      <c r="B29" s="73">
        <f>B4-B27</f>
        <v>11.300000000000011</v>
      </c>
      <c r="C29" s="68"/>
    </row>
    <row r="30" spans="2:3" ht="12.75">
      <c r="B30" s="2"/>
      <c r="C30" s="68"/>
    </row>
    <row r="31" spans="1:3" ht="12.75">
      <c r="A31" t="s">
        <v>6</v>
      </c>
      <c r="B31" s="24" t="s">
        <v>7</v>
      </c>
      <c r="C31" s="68"/>
    </row>
    <row r="32" spans="1:3" ht="12.75">
      <c r="A32" s="1" t="s">
        <v>22</v>
      </c>
      <c r="B32" s="2">
        <f>B18/B2</f>
        <v>2.0844859813084113</v>
      </c>
      <c r="C32" s="68"/>
    </row>
    <row r="33" spans="1:3" ht="12.75">
      <c r="A33" t="s">
        <v>23</v>
      </c>
      <c r="B33" s="2">
        <f>B25/B2</f>
        <v>1.3499065420560747</v>
      </c>
      <c r="C33" s="68"/>
    </row>
    <row r="34" spans="1:3" ht="12.75">
      <c r="A34" t="s">
        <v>27</v>
      </c>
      <c r="B34" s="2">
        <f>B27/B2</f>
        <v>3.4343925233644863</v>
      </c>
      <c r="C34" s="68"/>
    </row>
  </sheetData>
  <sheetProtection sheet="1" selectLockedCells="1"/>
  <printOptions/>
  <pageMargins left="0.75" right="0.5" top="1" bottom="1" header="0.5" footer="0.5"/>
  <pageSetup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B24" sqref="B24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45</v>
      </c>
      <c r="B1" s="23" t="s">
        <v>0</v>
      </c>
      <c r="C1" s="70" t="s">
        <v>30</v>
      </c>
    </row>
    <row r="2" spans="1:3" ht="12.75">
      <c r="A2" t="s">
        <v>29</v>
      </c>
      <c r="B2" s="9">
        <v>900</v>
      </c>
      <c r="C2" s="68"/>
    </row>
    <row r="3" spans="1:3" ht="12.75">
      <c r="A3" t="s">
        <v>125</v>
      </c>
      <c r="B3" s="10">
        <v>0.45</v>
      </c>
      <c r="C3" s="68"/>
    </row>
    <row r="4" spans="1:3" ht="12.75">
      <c r="A4" t="s">
        <v>28</v>
      </c>
      <c r="B4" s="2">
        <f>B2*B3</f>
        <v>405</v>
      </c>
      <c r="C4" s="68"/>
    </row>
    <row r="5" ht="12.75">
      <c r="C5" s="68"/>
    </row>
    <row r="6" spans="1:3" ht="12.75">
      <c r="A6" t="s">
        <v>1</v>
      </c>
      <c r="C6" s="68"/>
    </row>
    <row r="7" spans="1:3" ht="12.75">
      <c r="A7" s="1" t="s">
        <v>8</v>
      </c>
      <c r="B7" s="11">
        <v>10.8</v>
      </c>
      <c r="C7" s="68"/>
    </row>
    <row r="8" spans="1:3" ht="12.75">
      <c r="A8" s="1" t="s">
        <v>9</v>
      </c>
      <c r="B8" s="11">
        <v>21</v>
      </c>
      <c r="C8" s="68"/>
    </row>
    <row r="9" spans="1:3" ht="12.75">
      <c r="A9" s="1" t="s">
        <v>24</v>
      </c>
      <c r="B9" s="11">
        <v>0</v>
      </c>
      <c r="C9" s="68"/>
    </row>
    <row r="10" spans="1:3" ht="12.75">
      <c r="A10" s="1" t="s">
        <v>10</v>
      </c>
      <c r="B10" s="11">
        <v>6</v>
      </c>
      <c r="C10" s="68" t="s">
        <v>123</v>
      </c>
    </row>
    <row r="11" spans="1:3" ht="12.75">
      <c r="A11" s="1" t="s">
        <v>12</v>
      </c>
      <c r="B11" s="11">
        <v>12.24</v>
      </c>
      <c r="C11" s="68"/>
    </row>
    <row r="12" spans="1:3" ht="12.75">
      <c r="A12" s="1" t="s">
        <v>11</v>
      </c>
      <c r="B12" s="11">
        <v>0</v>
      </c>
      <c r="C12" s="68" t="s">
        <v>132</v>
      </c>
    </row>
    <row r="13" spans="1:3" ht="12.75">
      <c r="A13" s="1" t="s">
        <v>13</v>
      </c>
      <c r="B13" s="11">
        <v>16.6</v>
      </c>
      <c r="C13" s="68"/>
    </row>
    <row r="14" spans="1:3" ht="12.75">
      <c r="A14" s="1" t="s">
        <v>14</v>
      </c>
      <c r="B14" s="11">
        <v>19.04</v>
      </c>
      <c r="C14" s="68"/>
    </row>
    <row r="15" spans="1:3" ht="12.75">
      <c r="A15" s="1" t="s">
        <v>15</v>
      </c>
      <c r="B15" s="11">
        <v>0</v>
      </c>
      <c r="C15" s="68"/>
    </row>
    <row r="16" spans="1:3" ht="12.75">
      <c r="A16" s="1" t="s">
        <v>16</v>
      </c>
      <c r="B16" s="11">
        <v>1.5</v>
      </c>
      <c r="C16" s="68"/>
    </row>
    <row r="17" spans="1:3" ht="12.75">
      <c r="A17" s="1" t="s">
        <v>17</v>
      </c>
      <c r="B17" s="12">
        <v>1.96</v>
      </c>
      <c r="C17" s="68"/>
    </row>
    <row r="18" spans="1:3" ht="12.75">
      <c r="A18" t="s">
        <v>2</v>
      </c>
      <c r="B18" s="2">
        <f>SUM(B7:B17)</f>
        <v>89.14</v>
      </c>
      <c r="C18" s="68"/>
    </row>
    <row r="19" spans="2:3" ht="12.75">
      <c r="B19" s="2"/>
      <c r="C19" s="68"/>
    </row>
    <row r="20" spans="1:3" ht="12.75">
      <c r="A20" t="s">
        <v>3</v>
      </c>
      <c r="B20" s="2"/>
      <c r="C20" s="68"/>
    </row>
    <row r="21" spans="1:3" ht="12.75">
      <c r="A21" s="1" t="s">
        <v>18</v>
      </c>
      <c r="B21" s="7">
        <v>8.11</v>
      </c>
      <c r="C21" s="68"/>
    </row>
    <row r="22" spans="1:3" ht="12.75">
      <c r="A22" s="1" t="s">
        <v>19</v>
      </c>
      <c r="B22" s="7">
        <v>22</v>
      </c>
      <c r="C22" s="68"/>
    </row>
    <row r="23" spans="1:3" ht="12.75">
      <c r="A23" s="1" t="s">
        <v>20</v>
      </c>
      <c r="B23" s="7">
        <v>13.15</v>
      </c>
      <c r="C23" s="68"/>
    </row>
    <row r="24" spans="1:3" ht="12.75">
      <c r="A24" s="1" t="s">
        <v>21</v>
      </c>
      <c r="B24" s="8">
        <v>88</v>
      </c>
      <c r="C24" s="68"/>
    </row>
    <row r="25" spans="1:3" ht="12.75">
      <c r="A25" t="s">
        <v>4</v>
      </c>
      <c r="B25" s="2">
        <f>SUM(B21:B24)</f>
        <v>131.26</v>
      </c>
      <c r="C25" s="68"/>
    </row>
    <row r="26" spans="2:3" ht="12.75">
      <c r="B26" s="2"/>
      <c r="C26" s="68"/>
    </row>
    <row r="27" spans="1:3" ht="12.75">
      <c r="A27" t="s">
        <v>5</v>
      </c>
      <c r="B27" s="2">
        <f>B18+B25</f>
        <v>220.39999999999998</v>
      </c>
      <c r="C27" s="68"/>
    </row>
    <row r="28" spans="2:3" ht="12.75">
      <c r="B28" s="2"/>
      <c r="C28" s="68"/>
    </row>
    <row r="29" spans="1:3" ht="12.75">
      <c r="A29" t="s">
        <v>32</v>
      </c>
      <c r="B29" s="73">
        <f>B4-B27</f>
        <v>184.60000000000002</v>
      </c>
      <c r="C29" s="68"/>
    </row>
    <row r="30" spans="2:3" ht="12.75">
      <c r="B30" s="2"/>
      <c r="C30" s="68"/>
    </row>
    <row r="31" spans="1:3" ht="12.75">
      <c r="A31" t="s">
        <v>6</v>
      </c>
      <c r="B31" s="24" t="s">
        <v>38</v>
      </c>
      <c r="C31" s="68"/>
    </row>
    <row r="32" spans="1:3" ht="12.75">
      <c r="A32" s="1" t="s">
        <v>22</v>
      </c>
      <c r="B32" s="13">
        <f>B18/B2</f>
        <v>0.09904444444444445</v>
      </c>
      <c r="C32" s="68"/>
    </row>
    <row r="33" spans="1:3" ht="12.75">
      <c r="A33" t="s">
        <v>23</v>
      </c>
      <c r="B33" s="13">
        <f>B25/B2</f>
        <v>0.14584444444444444</v>
      </c>
      <c r="C33" s="68"/>
    </row>
    <row r="34" spans="1:3" ht="12.75">
      <c r="A34" t="s">
        <v>27</v>
      </c>
      <c r="B34" s="13">
        <f>B27/B2</f>
        <v>0.24488888888888885</v>
      </c>
      <c r="C34" s="68"/>
    </row>
  </sheetData>
  <sheetProtection sheet="1" selectLockedCells="1"/>
  <printOptions/>
  <pageMargins left="0.75" right="0.5" top="1" bottom="1" header="0.5" footer="0.5"/>
  <pageSetup horizontalDpi="600" verticalDpi="6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B24" sqref="B24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114</v>
      </c>
      <c r="B1" s="23" t="s">
        <v>0</v>
      </c>
      <c r="C1" s="70" t="s">
        <v>30</v>
      </c>
    </row>
    <row r="2" spans="1:3" ht="12.75">
      <c r="A2" t="s">
        <v>29</v>
      </c>
      <c r="B2" s="9">
        <v>60</v>
      </c>
      <c r="C2" s="68"/>
    </row>
    <row r="3" spans="1:3" ht="12.75">
      <c r="A3" t="s">
        <v>125</v>
      </c>
      <c r="B3" s="10">
        <v>6.65</v>
      </c>
      <c r="C3" s="68"/>
    </row>
    <row r="4" spans="1:3" ht="12.75">
      <c r="A4" t="s">
        <v>28</v>
      </c>
      <c r="B4" s="2">
        <f>B2*B3</f>
        <v>399</v>
      </c>
      <c r="C4" s="68"/>
    </row>
    <row r="5" ht="12.75">
      <c r="C5" s="68"/>
    </row>
    <row r="6" spans="1:3" ht="12.75">
      <c r="A6" t="s">
        <v>1</v>
      </c>
      <c r="C6" s="68"/>
    </row>
    <row r="7" spans="1:3" ht="12.75">
      <c r="A7" s="1" t="s">
        <v>8</v>
      </c>
      <c r="B7" s="11">
        <v>15.6</v>
      </c>
      <c r="C7" s="68"/>
    </row>
    <row r="8" spans="1:3" ht="12.75">
      <c r="A8" s="1" t="s">
        <v>9</v>
      </c>
      <c r="B8" s="11">
        <v>34.3</v>
      </c>
      <c r="C8" s="68"/>
    </row>
    <row r="9" spans="1:3" ht="12.75">
      <c r="A9" s="1" t="s">
        <v>24</v>
      </c>
      <c r="B9" s="11">
        <v>9</v>
      </c>
      <c r="C9" s="68"/>
    </row>
    <row r="10" spans="1:3" ht="12.75">
      <c r="A10" s="1" t="s">
        <v>10</v>
      </c>
      <c r="B10" s="11">
        <v>0</v>
      </c>
      <c r="C10" s="68"/>
    </row>
    <row r="11" spans="1:3" ht="12.75">
      <c r="A11" s="1" t="s">
        <v>12</v>
      </c>
      <c r="B11" s="11">
        <v>129.06</v>
      </c>
      <c r="C11" s="68"/>
    </row>
    <row r="12" spans="1:3" ht="12.75">
      <c r="A12" s="1" t="s">
        <v>11</v>
      </c>
      <c r="B12" s="11">
        <v>7.5</v>
      </c>
      <c r="C12" s="68"/>
    </row>
    <row r="13" spans="1:3" ht="12.75">
      <c r="A13" s="1" t="s">
        <v>13</v>
      </c>
      <c r="B13" s="11">
        <v>19.18</v>
      </c>
      <c r="C13" s="68"/>
    </row>
    <row r="14" spans="1:3" ht="12.75">
      <c r="A14" s="1" t="s">
        <v>14</v>
      </c>
      <c r="B14" s="11">
        <v>20.21</v>
      </c>
      <c r="C14" s="68"/>
    </row>
    <row r="15" spans="1:3" ht="12.75">
      <c r="A15" s="1" t="s">
        <v>15</v>
      </c>
      <c r="B15" s="11">
        <v>0</v>
      </c>
      <c r="C15" s="68"/>
    </row>
    <row r="16" spans="1:3" ht="12.75">
      <c r="A16" s="1" t="s">
        <v>16</v>
      </c>
      <c r="B16" s="11">
        <v>8.25</v>
      </c>
      <c r="C16" s="68"/>
    </row>
    <row r="17" spans="1:3" ht="12.75">
      <c r="A17" s="1" t="s">
        <v>17</v>
      </c>
      <c r="B17" s="12">
        <v>5.47</v>
      </c>
      <c r="C17" s="68"/>
    </row>
    <row r="18" spans="1:3" ht="12.75">
      <c r="A18" t="s">
        <v>2</v>
      </c>
      <c r="B18" s="2">
        <f>SUM(B7:B17)</f>
        <v>248.57000000000002</v>
      </c>
      <c r="C18" s="68"/>
    </row>
    <row r="19" spans="2:3" ht="12.75">
      <c r="B19" s="2"/>
      <c r="C19" s="68"/>
    </row>
    <row r="20" spans="1:3" ht="12.75">
      <c r="A20" t="s">
        <v>3</v>
      </c>
      <c r="B20" s="2"/>
      <c r="C20" s="68"/>
    </row>
    <row r="21" spans="1:3" ht="12.75">
      <c r="A21" s="1" t="s">
        <v>18</v>
      </c>
      <c r="B21" s="7">
        <v>8.75</v>
      </c>
      <c r="C21" s="68"/>
    </row>
    <row r="22" spans="1:3" ht="12.75">
      <c r="A22" s="1" t="s">
        <v>19</v>
      </c>
      <c r="B22" s="7">
        <v>23.92</v>
      </c>
      <c r="C22" s="68"/>
    </row>
    <row r="23" spans="1:3" ht="12.75">
      <c r="A23" s="1" t="s">
        <v>20</v>
      </c>
      <c r="B23" s="7">
        <v>13.75</v>
      </c>
      <c r="C23" s="68"/>
    </row>
    <row r="24" spans="1:3" ht="12.75">
      <c r="A24" s="1" t="s">
        <v>21</v>
      </c>
      <c r="B24" s="8">
        <v>88</v>
      </c>
      <c r="C24" s="68"/>
    </row>
    <row r="25" spans="1:3" ht="12.75">
      <c r="A25" t="s">
        <v>4</v>
      </c>
      <c r="B25" s="2">
        <f>SUM(B21:B24)</f>
        <v>134.42000000000002</v>
      </c>
      <c r="C25" s="68"/>
    </row>
    <row r="26" spans="2:3" ht="12.75">
      <c r="B26" s="2"/>
      <c r="C26" s="68"/>
    </row>
    <row r="27" spans="1:3" ht="12.75">
      <c r="A27" t="s">
        <v>5</v>
      </c>
      <c r="B27" s="2">
        <f>B18+B25</f>
        <v>382.99</v>
      </c>
      <c r="C27" s="68"/>
    </row>
    <row r="28" spans="2:3" ht="12.75">
      <c r="B28" s="2"/>
      <c r="C28" s="68"/>
    </row>
    <row r="29" spans="1:3" ht="12.75">
      <c r="A29" t="s">
        <v>32</v>
      </c>
      <c r="B29" s="73">
        <f>B4-B27</f>
        <v>16.00999999999999</v>
      </c>
      <c r="C29" s="68"/>
    </row>
    <row r="30" spans="2:3" ht="12.75">
      <c r="B30" s="2"/>
      <c r="C30" s="68"/>
    </row>
    <row r="31" spans="1:3" ht="12.75">
      <c r="A31" t="s">
        <v>6</v>
      </c>
      <c r="B31" s="24" t="s">
        <v>38</v>
      </c>
      <c r="C31" s="68"/>
    </row>
    <row r="32" spans="1:3" ht="12.75">
      <c r="A32" s="1" t="s">
        <v>22</v>
      </c>
      <c r="B32" s="13">
        <f>B18/B2</f>
        <v>4.142833333333334</v>
      </c>
      <c r="C32" s="68"/>
    </row>
    <row r="33" spans="1:3" ht="12.75">
      <c r="A33" t="s">
        <v>23</v>
      </c>
      <c r="B33" s="13">
        <f>B25/B2</f>
        <v>2.2403333333333335</v>
      </c>
      <c r="C33" s="68"/>
    </row>
    <row r="34" spans="1:3" ht="12.75">
      <c r="A34" t="s">
        <v>27</v>
      </c>
      <c r="B34" s="13">
        <f>B27/B2</f>
        <v>6.383166666666667</v>
      </c>
      <c r="C34" s="68"/>
    </row>
  </sheetData>
  <sheetProtection sheet="1" selectLockedCells="1"/>
  <printOptions/>
  <pageMargins left="0.75" right="0.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6"/>
  <sheetViews>
    <sheetView showGridLines="0" zoomScalePageLayoutView="0" workbookViewId="0" topLeftCell="A1">
      <selection activeCell="H29" sqref="H29"/>
    </sheetView>
  </sheetViews>
  <sheetFormatPr defaultColWidth="9.140625" defaultRowHeight="12.75"/>
  <cols>
    <col min="1" max="8" width="9.7109375" style="0" customWidth="1"/>
    <col min="9" max="12" width="8.421875" style="0" customWidth="1"/>
  </cols>
  <sheetData>
    <row r="1" spans="1:8" ht="12.75">
      <c r="A1" s="49"/>
      <c r="B1" s="46" t="s">
        <v>138</v>
      </c>
      <c r="C1" s="46" t="s">
        <v>88</v>
      </c>
      <c r="D1" s="46" t="s">
        <v>87</v>
      </c>
      <c r="E1" s="47" t="s">
        <v>66</v>
      </c>
      <c r="F1" s="46" t="s">
        <v>61</v>
      </c>
      <c r="G1" s="46" t="s">
        <v>61</v>
      </c>
      <c r="H1" s="50" t="s">
        <v>61</v>
      </c>
    </row>
    <row r="2" spans="1:8" ht="12.75">
      <c r="A2" s="51" t="s">
        <v>58</v>
      </c>
      <c r="B2" s="15" t="s">
        <v>139</v>
      </c>
      <c r="C2" s="15" t="s">
        <v>139</v>
      </c>
      <c r="D2" s="38" t="s">
        <v>88</v>
      </c>
      <c r="E2" s="45" t="s">
        <v>67</v>
      </c>
      <c r="F2" s="15" t="s">
        <v>59</v>
      </c>
      <c r="G2" s="15" t="s">
        <v>140</v>
      </c>
      <c r="H2" s="52" t="s">
        <v>60</v>
      </c>
    </row>
    <row r="3" spans="1:8" ht="12.75">
      <c r="A3" s="31" t="s">
        <v>47</v>
      </c>
      <c r="B3" s="36">
        <f>HRSW!B4</f>
        <v>462.38</v>
      </c>
      <c r="C3" s="36">
        <f>HRSW!B18</f>
        <v>280.33</v>
      </c>
      <c r="D3" s="16">
        <f>B3-C3</f>
        <v>182.05</v>
      </c>
      <c r="E3" s="18">
        <v>1000</v>
      </c>
      <c r="F3" s="19">
        <f aca="true" t="shared" si="0" ref="F3:F16">B3*E3</f>
        <v>462380</v>
      </c>
      <c r="G3" s="19">
        <f aca="true" t="shared" si="1" ref="G3:G16">E3*C3</f>
        <v>280330</v>
      </c>
      <c r="H3" s="32">
        <f>F3-G3</f>
        <v>182050</v>
      </c>
    </row>
    <row r="4" spans="1:8" ht="12.75">
      <c r="A4" s="31" t="s">
        <v>48</v>
      </c>
      <c r="B4" s="36">
        <f>Durum!B4</f>
        <v>545.4</v>
      </c>
      <c r="C4" s="36">
        <f>Durum!B18</f>
        <v>285.59</v>
      </c>
      <c r="D4" s="16">
        <f aca="true" t="shared" si="2" ref="D4:D16">B4-C4</f>
        <v>259.81</v>
      </c>
      <c r="E4" s="18">
        <v>0</v>
      </c>
      <c r="F4" s="19">
        <f t="shared" si="0"/>
        <v>0</v>
      </c>
      <c r="G4" s="19">
        <f t="shared" si="1"/>
        <v>0</v>
      </c>
      <c r="H4" s="32">
        <f aca="true" t="shared" si="3" ref="H4:H16">F4-G4</f>
        <v>0</v>
      </c>
    </row>
    <row r="5" spans="1:8" ht="12.75">
      <c r="A5" s="31" t="s">
        <v>49</v>
      </c>
      <c r="B5" s="36">
        <f>Barley!B4</f>
        <v>435.08</v>
      </c>
      <c r="C5" s="36">
        <f>Barley!B18</f>
        <v>206.63000000000002</v>
      </c>
      <c r="D5" s="16">
        <f t="shared" si="2"/>
        <v>228.44999999999996</v>
      </c>
      <c r="E5" s="18">
        <v>0</v>
      </c>
      <c r="F5" s="19">
        <f t="shared" si="0"/>
        <v>0</v>
      </c>
      <c r="G5" s="19">
        <f t="shared" si="1"/>
        <v>0</v>
      </c>
      <c r="H5" s="32">
        <f t="shared" si="3"/>
        <v>0</v>
      </c>
    </row>
    <row r="6" spans="1:8" ht="12.75">
      <c r="A6" s="31" t="s">
        <v>26</v>
      </c>
      <c r="B6" s="36">
        <f>Corn!B4</f>
        <v>614.1</v>
      </c>
      <c r="C6" s="36">
        <f>Corn!B18</f>
        <v>407.09999999999997</v>
      </c>
      <c r="D6" s="16">
        <f t="shared" si="2"/>
        <v>207.00000000000006</v>
      </c>
      <c r="E6" s="18">
        <v>0</v>
      </c>
      <c r="F6" s="19">
        <f t="shared" si="0"/>
        <v>0</v>
      </c>
      <c r="G6" s="19">
        <f t="shared" si="1"/>
        <v>0</v>
      </c>
      <c r="H6" s="32">
        <f t="shared" si="3"/>
        <v>0</v>
      </c>
    </row>
    <row r="7" spans="1:8" ht="12.75">
      <c r="A7" s="31" t="s">
        <v>25</v>
      </c>
      <c r="B7" s="36">
        <f>Soyb!B4</f>
        <v>391.68</v>
      </c>
      <c r="C7" s="36">
        <f>Soyb!B18</f>
        <v>179.73999999999998</v>
      </c>
      <c r="D7" s="16">
        <f t="shared" si="2"/>
        <v>211.94000000000003</v>
      </c>
      <c r="E7" s="18">
        <v>1000</v>
      </c>
      <c r="F7" s="19">
        <f t="shared" si="0"/>
        <v>391680</v>
      </c>
      <c r="G7" s="19">
        <f t="shared" si="1"/>
        <v>179739.99999999997</v>
      </c>
      <c r="H7" s="32">
        <f t="shared" si="3"/>
        <v>211940.00000000003</v>
      </c>
    </row>
    <row r="8" spans="1:8" ht="12.75">
      <c r="A8" s="31" t="s">
        <v>73</v>
      </c>
      <c r="B8" s="36">
        <f>Drybean!B4</f>
        <v>557.7</v>
      </c>
      <c r="C8" s="36">
        <f>Drybean!B18</f>
        <v>264.34999999999997</v>
      </c>
      <c r="D8" s="16">
        <f t="shared" si="2"/>
        <v>293.3500000000001</v>
      </c>
      <c r="E8" s="18">
        <v>0</v>
      </c>
      <c r="F8" s="19">
        <f t="shared" si="0"/>
        <v>0</v>
      </c>
      <c r="G8" s="19">
        <f t="shared" si="1"/>
        <v>0</v>
      </c>
      <c r="H8" s="32">
        <f t="shared" si="3"/>
        <v>0</v>
      </c>
    </row>
    <row r="9" spans="1:8" ht="12.75">
      <c r="A9" s="31" t="s">
        <v>50</v>
      </c>
      <c r="B9" s="36">
        <f>Oil_SF!B4</f>
        <v>425.88</v>
      </c>
      <c r="C9" s="36">
        <f>Oil_SF!B18</f>
        <v>201.32000000000002</v>
      </c>
      <c r="D9" s="16">
        <f t="shared" si="2"/>
        <v>224.55999999999997</v>
      </c>
      <c r="E9" s="18">
        <v>0</v>
      </c>
      <c r="F9" s="19">
        <f t="shared" si="0"/>
        <v>0</v>
      </c>
      <c r="G9" s="19">
        <f t="shared" si="1"/>
        <v>0</v>
      </c>
      <c r="H9" s="32">
        <f t="shared" si="3"/>
        <v>0</v>
      </c>
    </row>
    <row r="10" spans="1:8" ht="12.75">
      <c r="A10" s="31" t="s">
        <v>51</v>
      </c>
      <c r="B10" s="36">
        <f>Conf_SF!B4</f>
        <v>465.96</v>
      </c>
      <c r="C10" s="36">
        <f>Conf_SF!B18</f>
        <v>214.37</v>
      </c>
      <c r="D10" s="16">
        <f t="shared" si="2"/>
        <v>251.58999999999997</v>
      </c>
      <c r="E10" s="18">
        <v>0</v>
      </c>
      <c r="F10" s="19">
        <f t="shared" si="0"/>
        <v>0</v>
      </c>
      <c r="G10" s="19">
        <f t="shared" si="1"/>
        <v>0</v>
      </c>
      <c r="H10" s="32">
        <f t="shared" si="3"/>
        <v>0</v>
      </c>
    </row>
    <row r="11" spans="1:8" ht="12.75">
      <c r="A11" s="31" t="s">
        <v>52</v>
      </c>
      <c r="B11" s="36">
        <f>Canola!B4</f>
        <v>498.96</v>
      </c>
      <c r="C11" s="36">
        <f>Canola!B18</f>
        <v>271.70000000000005</v>
      </c>
      <c r="D11" s="16">
        <f t="shared" si="2"/>
        <v>227.25999999999993</v>
      </c>
      <c r="E11" s="18">
        <v>0</v>
      </c>
      <c r="F11" s="19">
        <f t="shared" si="0"/>
        <v>0</v>
      </c>
      <c r="G11" s="19">
        <f t="shared" si="1"/>
        <v>0</v>
      </c>
      <c r="H11" s="32">
        <f t="shared" si="3"/>
        <v>0</v>
      </c>
    </row>
    <row r="12" spans="1:8" ht="12.75">
      <c r="A12" s="31" t="s">
        <v>53</v>
      </c>
      <c r="B12" s="36">
        <f>Flax!B4</f>
        <v>325.45</v>
      </c>
      <c r="C12" s="36">
        <f>Flax!B18</f>
        <v>146.1</v>
      </c>
      <c r="D12" s="16">
        <f t="shared" si="2"/>
        <v>179.35</v>
      </c>
      <c r="E12" s="18">
        <v>0</v>
      </c>
      <c r="F12" s="19">
        <f t="shared" si="0"/>
        <v>0</v>
      </c>
      <c r="G12" s="19">
        <f t="shared" si="1"/>
        <v>0</v>
      </c>
      <c r="H12" s="32">
        <f t="shared" si="3"/>
        <v>0</v>
      </c>
    </row>
    <row r="13" spans="1:8" ht="12.75">
      <c r="A13" s="31" t="s">
        <v>56</v>
      </c>
      <c r="B13" s="36">
        <f>Peas!B4</f>
        <v>378</v>
      </c>
      <c r="C13" s="36">
        <f>Peas!B18</f>
        <v>178.13</v>
      </c>
      <c r="D13" s="16">
        <f t="shared" si="2"/>
        <v>199.87</v>
      </c>
      <c r="E13" s="18">
        <v>0</v>
      </c>
      <c r="F13" s="19">
        <f t="shared" si="0"/>
        <v>0</v>
      </c>
      <c r="G13" s="19">
        <f t="shared" si="1"/>
        <v>0</v>
      </c>
      <c r="H13" s="32">
        <f t="shared" si="3"/>
        <v>0</v>
      </c>
    </row>
    <row r="14" spans="1:8" ht="12.75">
      <c r="A14" s="31" t="s">
        <v>57</v>
      </c>
      <c r="B14" s="36">
        <f>Oats!B4</f>
        <v>378.78000000000003</v>
      </c>
      <c r="C14" s="36">
        <f>Oats!B18</f>
        <v>223.04</v>
      </c>
      <c r="D14" s="16">
        <f t="shared" si="2"/>
        <v>155.74000000000004</v>
      </c>
      <c r="E14" s="18">
        <v>0</v>
      </c>
      <c r="F14" s="19">
        <f t="shared" si="0"/>
        <v>0</v>
      </c>
      <c r="G14" s="19">
        <f t="shared" si="1"/>
        <v>0</v>
      </c>
      <c r="H14" s="32">
        <f t="shared" si="3"/>
        <v>0</v>
      </c>
    </row>
    <row r="15" spans="1:8" ht="12.75">
      <c r="A15" s="31" t="s">
        <v>54</v>
      </c>
      <c r="B15" s="36">
        <f>Mustard!B4</f>
        <v>405</v>
      </c>
      <c r="C15" s="36">
        <f>Mustard!B18</f>
        <v>89.14</v>
      </c>
      <c r="D15" s="16">
        <f t="shared" si="2"/>
        <v>315.86</v>
      </c>
      <c r="E15" s="18">
        <v>0</v>
      </c>
      <c r="F15" s="19">
        <f t="shared" si="0"/>
        <v>0</v>
      </c>
      <c r="G15" s="19">
        <f t="shared" si="1"/>
        <v>0</v>
      </c>
      <c r="H15" s="32">
        <f t="shared" si="3"/>
        <v>0</v>
      </c>
    </row>
    <row r="16" spans="1:8" ht="12.75">
      <c r="A16" s="31" t="s">
        <v>113</v>
      </c>
      <c r="B16" s="36">
        <f>'Wint.Wht'!B4</f>
        <v>399</v>
      </c>
      <c r="C16" s="36">
        <f>'Wint.Wht'!B18</f>
        <v>248.57000000000002</v>
      </c>
      <c r="D16" s="37">
        <f t="shared" si="2"/>
        <v>150.42999999999998</v>
      </c>
      <c r="E16" s="18">
        <v>0</v>
      </c>
      <c r="F16" s="19">
        <f t="shared" si="0"/>
        <v>0</v>
      </c>
      <c r="G16" s="19">
        <f t="shared" si="1"/>
        <v>0</v>
      </c>
      <c r="H16" s="32">
        <f t="shared" si="3"/>
        <v>0</v>
      </c>
    </row>
    <row r="17" spans="1:8" ht="12.75">
      <c r="A17" s="33" t="s">
        <v>70</v>
      </c>
      <c r="B17" s="14"/>
      <c r="C17" s="14"/>
      <c r="D17" s="14"/>
      <c r="E17" s="20">
        <f>SUM(E3:E16)</f>
        <v>2000</v>
      </c>
      <c r="F17" s="20">
        <f>SUM(F3:F16)</f>
        <v>854060</v>
      </c>
      <c r="G17" s="20">
        <f>SUM(G3:G16)</f>
        <v>460070</v>
      </c>
      <c r="H17" s="34">
        <f>SUM(H3:H16)</f>
        <v>393990</v>
      </c>
    </row>
    <row r="18" spans="1:7" ht="12.75">
      <c r="A18" s="4"/>
      <c r="B18" s="4"/>
      <c r="C18" s="4"/>
      <c r="D18" s="4"/>
      <c r="E18" s="16"/>
      <c r="F18" s="16"/>
      <c r="G18" s="16"/>
    </row>
    <row r="19" spans="1:8" ht="12.75">
      <c r="A19" s="3"/>
      <c r="B19" s="3"/>
      <c r="C19" s="84" t="s">
        <v>46</v>
      </c>
      <c r="D19" s="84"/>
      <c r="E19" s="84"/>
      <c r="F19" s="3"/>
      <c r="G19" s="3"/>
      <c r="H19" s="3"/>
    </row>
    <row r="20" spans="1:8" ht="12.75">
      <c r="A20" s="53" t="s">
        <v>68</v>
      </c>
      <c r="B20" s="54"/>
      <c r="C20" s="54"/>
      <c r="D20" s="55"/>
      <c r="E20" s="54" t="s">
        <v>69</v>
      </c>
      <c r="F20" s="54"/>
      <c r="G20" s="54"/>
      <c r="H20" s="56"/>
    </row>
    <row r="21" spans="1:14" ht="12.75">
      <c r="A21" s="85" t="s">
        <v>28</v>
      </c>
      <c r="B21" s="82"/>
      <c r="C21" s="19">
        <f>F17</f>
        <v>854060</v>
      </c>
      <c r="D21" s="4"/>
      <c r="E21" s="82" t="s">
        <v>63</v>
      </c>
      <c r="F21" s="82"/>
      <c r="G21" s="19">
        <f>G17</f>
        <v>460070</v>
      </c>
      <c r="H21" s="57"/>
      <c r="N21" s="4"/>
    </row>
    <row r="22" spans="1:8" ht="12.75">
      <c r="A22" s="86" t="s">
        <v>136</v>
      </c>
      <c r="B22" s="83"/>
      <c r="C22" s="18">
        <v>0</v>
      </c>
      <c r="D22" s="58" t="s">
        <v>65</v>
      </c>
      <c r="E22" s="83" t="s">
        <v>90</v>
      </c>
      <c r="F22" s="83"/>
      <c r="G22" s="18">
        <v>51300</v>
      </c>
      <c r="H22" s="59" t="s">
        <v>65</v>
      </c>
    </row>
    <row r="23" spans="1:11" ht="12.75">
      <c r="A23" s="80"/>
      <c r="B23" s="81"/>
      <c r="C23" s="18">
        <v>0</v>
      </c>
      <c r="D23" s="4"/>
      <c r="E23" s="83" t="s">
        <v>62</v>
      </c>
      <c r="F23" s="83"/>
      <c r="G23" s="18">
        <v>176000</v>
      </c>
      <c r="H23" s="60"/>
      <c r="K23" s="64"/>
    </row>
    <row r="24" spans="1:8" ht="12.75">
      <c r="A24" s="80"/>
      <c r="B24" s="81"/>
      <c r="C24" s="18">
        <v>0</v>
      </c>
      <c r="D24" s="4"/>
      <c r="E24" s="83" t="s">
        <v>89</v>
      </c>
      <c r="F24" s="83"/>
      <c r="G24" s="18">
        <v>0</v>
      </c>
      <c r="H24" s="60"/>
    </row>
    <row r="25" spans="1:8" ht="12.75">
      <c r="A25" s="80"/>
      <c r="B25" s="81"/>
      <c r="C25" s="18">
        <v>0</v>
      </c>
      <c r="D25" s="4"/>
      <c r="E25" s="83" t="s">
        <v>64</v>
      </c>
      <c r="F25" s="83"/>
      <c r="G25" s="18">
        <v>0</v>
      </c>
      <c r="H25" s="60"/>
    </row>
    <row r="26" spans="1:8" ht="12.75">
      <c r="A26" s="80"/>
      <c r="B26" s="81"/>
      <c r="C26" s="18">
        <v>0</v>
      </c>
      <c r="D26" s="4"/>
      <c r="E26" s="81" t="s">
        <v>135</v>
      </c>
      <c r="F26" s="81"/>
      <c r="G26" s="18">
        <v>0</v>
      </c>
      <c r="H26" s="60"/>
    </row>
    <row r="27" spans="1:8" ht="12.75">
      <c r="A27" s="80"/>
      <c r="B27" s="81"/>
      <c r="C27" s="18">
        <v>0</v>
      </c>
      <c r="D27" s="4"/>
      <c r="E27" s="81"/>
      <c r="F27" s="81"/>
      <c r="G27" s="18">
        <v>0</v>
      </c>
      <c r="H27" s="60"/>
    </row>
    <row r="28" spans="1:8" ht="12.75">
      <c r="A28" s="80" t="s">
        <v>72</v>
      </c>
      <c r="B28" s="81"/>
      <c r="C28" s="22">
        <v>0</v>
      </c>
      <c r="D28" s="61"/>
      <c r="E28" s="81" t="s">
        <v>71</v>
      </c>
      <c r="F28" s="81"/>
      <c r="G28" s="22">
        <v>14300</v>
      </c>
      <c r="H28" s="60"/>
    </row>
    <row r="29" spans="1:8" ht="12.75">
      <c r="A29" s="31" t="s">
        <v>61</v>
      </c>
      <c r="B29" s="4"/>
      <c r="C29" s="19">
        <f>SUM(C21:C28)</f>
        <v>854060</v>
      </c>
      <c r="D29" s="4"/>
      <c r="E29" s="4" t="s">
        <v>61</v>
      </c>
      <c r="F29" s="4"/>
      <c r="G29" s="29">
        <f>SUM(G21:G28)</f>
        <v>701670</v>
      </c>
      <c r="H29" s="57"/>
    </row>
    <row r="30" spans="1:8" ht="12.75">
      <c r="A30" s="62" t="s">
        <v>112</v>
      </c>
      <c r="B30" s="3"/>
      <c r="C30" s="3"/>
      <c r="D30" s="3"/>
      <c r="E30" s="3"/>
      <c r="F30" s="3"/>
      <c r="G30" s="65">
        <f>C29-G29</f>
        <v>152390</v>
      </c>
      <c r="H30" s="63"/>
    </row>
    <row r="31" ht="12.75">
      <c r="G31" s="6"/>
    </row>
    <row r="32" spans="1:8" ht="12.75">
      <c r="A32" s="67" t="s">
        <v>124</v>
      </c>
      <c r="B32" s="79"/>
      <c r="C32" s="79"/>
      <c r="D32" s="79"/>
      <c r="E32" s="79"/>
      <c r="F32" s="48" t="s">
        <v>117</v>
      </c>
      <c r="G32" s="78"/>
      <c r="H32" s="78"/>
    </row>
    <row r="33" spans="3:6" ht="12.75">
      <c r="C33" s="44"/>
      <c r="D33" s="44"/>
      <c r="E33" s="44"/>
      <c r="F33" s="44"/>
    </row>
    <row r="34" spans="1:12" ht="12.75">
      <c r="A34" t="s">
        <v>30</v>
      </c>
      <c r="B34" s="77" t="s">
        <v>118</v>
      </c>
      <c r="C34" s="77"/>
      <c r="D34" s="77"/>
      <c r="E34" s="77"/>
      <c r="F34" s="77"/>
      <c r="G34" s="77"/>
      <c r="H34" s="77"/>
      <c r="I34" s="77"/>
      <c r="J34" s="77"/>
      <c r="K34" s="77"/>
      <c r="L34" s="77"/>
    </row>
    <row r="35" spans="2:12" ht="12.75"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</row>
    <row r="36" spans="2:12" ht="12.75"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</row>
    <row r="37" spans="2:12" ht="12.75"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</row>
    <row r="38" spans="2:12" ht="12.75"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</row>
    <row r="39" ht="12.75">
      <c r="A39" t="s">
        <v>91</v>
      </c>
    </row>
    <row r="40" spans="1:12" ht="12.75">
      <c r="A40" s="25" t="s">
        <v>74</v>
      </c>
      <c r="B40" s="26" t="s">
        <v>75</v>
      </c>
      <c r="C40" s="26" t="s">
        <v>76</v>
      </c>
      <c r="D40" s="26" t="s">
        <v>77</v>
      </c>
      <c r="E40" s="26" t="s">
        <v>78</v>
      </c>
      <c r="F40" s="26" t="s">
        <v>79</v>
      </c>
      <c r="G40" s="26" t="s">
        <v>80</v>
      </c>
      <c r="H40" s="26" t="s">
        <v>81</v>
      </c>
      <c r="I40" s="26" t="s">
        <v>82</v>
      </c>
      <c r="J40" s="26" t="s">
        <v>83</v>
      </c>
      <c r="K40" s="26" t="s">
        <v>84</v>
      </c>
      <c r="L40" s="27" t="s">
        <v>85</v>
      </c>
    </row>
    <row r="41" spans="1:12" ht="12.75">
      <c r="A41" s="28" t="s">
        <v>47</v>
      </c>
      <c r="B41" s="29">
        <f>$E3*HRSW!$B7</f>
        <v>34000</v>
      </c>
      <c r="C41" s="29">
        <f>$E3*HRSW!$B8</f>
        <v>31500</v>
      </c>
      <c r="D41" s="29">
        <f>$E3*HRSW!$B9</f>
        <v>17000</v>
      </c>
      <c r="E41" s="29">
        <f>$E3*HRSW!$B10</f>
        <v>0</v>
      </c>
      <c r="F41" s="29">
        <f>$E3*HRSW!$B11</f>
        <v>132320</v>
      </c>
      <c r="G41" s="29">
        <f>$E3*HRSW!$B12</f>
        <v>8000</v>
      </c>
      <c r="H41" s="29">
        <f>$E3*HRSW!$B13</f>
        <v>21260</v>
      </c>
      <c r="I41" s="29">
        <f>$E3*HRSW!$B14</f>
        <v>21830</v>
      </c>
      <c r="J41" s="29">
        <f>$E3*HRSW!$B15</f>
        <v>0</v>
      </c>
      <c r="K41" s="29">
        <f>$E3*HRSW!$B16</f>
        <v>8250</v>
      </c>
      <c r="L41" s="30">
        <f>$E3*HRSW!$B17</f>
        <v>6170</v>
      </c>
    </row>
    <row r="42" spans="1:12" ht="12.75">
      <c r="A42" s="31" t="s">
        <v>48</v>
      </c>
      <c r="B42" s="19">
        <f>$E4*Durum!$B7</f>
        <v>0</v>
      </c>
      <c r="C42" s="19">
        <f>$E4*Durum!$B8</f>
        <v>0</v>
      </c>
      <c r="D42" s="19">
        <f>$E4*Durum!$B9</f>
        <v>0</v>
      </c>
      <c r="E42" s="19">
        <f>$E4*Durum!$B10</f>
        <v>0</v>
      </c>
      <c r="F42" s="19">
        <f>$E4*Durum!$B11</f>
        <v>0</v>
      </c>
      <c r="G42" s="19">
        <f>$E4*Durum!$B12</f>
        <v>0</v>
      </c>
      <c r="H42" s="19">
        <f>$E4*Durum!$B13</f>
        <v>0</v>
      </c>
      <c r="I42" s="19">
        <f>$E4*Durum!$B14</f>
        <v>0</v>
      </c>
      <c r="J42" s="19">
        <f>$E4*Durum!$B15</f>
        <v>0</v>
      </c>
      <c r="K42" s="19">
        <f>$E4*Durum!$B16</f>
        <v>0</v>
      </c>
      <c r="L42" s="32">
        <f>$E4*Durum!$B17</f>
        <v>0</v>
      </c>
    </row>
    <row r="43" spans="1:12" ht="12.75">
      <c r="A43" s="31" t="s">
        <v>49</v>
      </c>
      <c r="B43" s="19">
        <f>$E5*Barley!$B7</f>
        <v>0</v>
      </c>
      <c r="C43" s="19">
        <f>$E5*Barley!$B8</f>
        <v>0</v>
      </c>
      <c r="D43" s="19">
        <f>$E5*Barley!$B9</f>
        <v>0</v>
      </c>
      <c r="E43" s="19">
        <f>$E5*Barley!$B10</f>
        <v>0</v>
      </c>
      <c r="F43" s="19">
        <f>$E5*Barley!$B11</f>
        <v>0</v>
      </c>
      <c r="G43" s="19">
        <f>$E5*Barley!$B12</f>
        <v>0</v>
      </c>
      <c r="H43" s="19">
        <f>$E5*Barley!$B13</f>
        <v>0</v>
      </c>
      <c r="I43" s="19">
        <f>$E5*Barley!$B14</f>
        <v>0</v>
      </c>
      <c r="J43" s="19">
        <f>$E5*Barley!$B15</f>
        <v>0</v>
      </c>
      <c r="K43" s="19">
        <f>$E5*Barley!$B16</f>
        <v>0</v>
      </c>
      <c r="L43" s="32">
        <f>$E5*Barley!$B17</f>
        <v>0</v>
      </c>
    </row>
    <row r="44" spans="1:12" ht="12.75">
      <c r="A44" s="31" t="s">
        <v>26</v>
      </c>
      <c r="B44" s="19">
        <f>$E6*Corn!$B7</f>
        <v>0</v>
      </c>
      <c r="C44" s="19">
        <f>$E6*Corn!$B8</f>
        <v>0</v>
      </c>
      <c r="D44" s="19">
        <f>$E6*Corn!$B9</f>
        <v>0</v>
      </c>
      <c r="E44" s="19">
        <f>$E6*Corn!$B10</f>
        <v>0</v>
      </c>
      <c r="F44" s="19">
        <f>$E6*Corn!$B11</f>
        <v>0</v>
      </c>
      <c r="G44" s="19">
        <f>$E6*Corn!$B12</f>
        <v>0</v>
      </c>
      <c r="H44" s="19">
        <f>$E6*Corn!$B13</f>
        <v>0</v>
      </c>
      <c r="I44" s="19">
        <f>$E6*Corn!$B14</f>
        <v>0</v>
      </c>
      <c r="J44" s="19">
        <f>$E6*Corn!$B15</f>
        <v>0</v>
      </c>
      <c r="K44" s="19">
        <f>$E6*Corn!$B16</f>
        <v>0</v>
      </c>
      <c r="L44" s="32">
        <f>$E6*Corn!$B17</f>
        <v>0</v>
      </c>
    </row>
    <row r="45" spans="1:12" ht="12.75">
      <c r="A45" s="31" t="s">
        <v>25</v>
      </c>
      <c r="B45" s="19">
        <f>$E7*Soyb!$B7</f>
        <v>65800</v>
      </c>
      <c r="C45" s="19">
        <f>$E7*Soyb!$B8</f>
        <v>56000</v>
      </c>
      <c r="D45" s="19">
        <f>$E7*Soyb!$B9</f>
        <v>0</v>
      </c>
      <c r="E45" s="19">
        <f>$E7*Soyb!$B10</f>
        <v>4000</v>
      </c>
      <c r="F45" s="19">
        <f>$E7*Soyb!$B11</f>
        <v>4140</v>
      </c>
      <c r="G45" s="19">
        <f>$E7*Soyb!$B12</f>
        <v>7000</v>
      </c>
      <c r="H45" s="19">
        <f>$E7*Soyb!$B13</f>
        <v>17330</v>
      </c>
      <c r="I45" s="19">
        <f>$E7*Soyb!$B14</f>
        <v>20010</v>
      </c>
      <c r="J45" s="19">
        <f>$E7*Soyb!$B15</f>
        <v>0</v>
      </c>
      <c r="K45" s="19">
        <f>$E7*Soyb!$B16</f>
        <v>1500</v>
      </c>
      <c r="L45" s="32">
        <f>$E7*Soyb!$B17</f>
        <v>3960</v>
      </c>
    </row>
    <row r="46" spans="1:12" ht="12.75">
      <c r="A46" s="31" t="s">
        <v>73</v>
      </c>
      <c r="B46" s="19">
        <f>$E8*Drybean!$B7</f>
        <v>0</v>
      </c>
      <c r="C46" s="19">
        <f>$E8*Drybean!$B8</f>
        <v>0</v>
      </c>
      <c r="D46" s="19">
        <f>$E8*Drybean!$B9</f>
        <v>0</v>
      </c>
      <c r="E46" s="19">
        <f>$E8*Drybean!$B10</f>
        <v>0</v>
      </c>
      <c r="F46" s="19">
        <f>$E8*Drybean!$B11</f>
        <v>0</v>
      </c>
      <c r="G46" s="19">
        <f>$E8*Drybean!$B12</f>
        <v>0</v>
      </c>
      <c r="H46" s="19">
        <f>$E8*Drybean!$B13</f>
        <v>0</v>
      </c>
      <c r="I46" s="19">
        <f>$E8*Drybean!$B14</f>
        <v>0</v>
      </c>
      <c r="J46" s="19">
        <f>$E8*Drybean!$B15</f>
        <v>0</v>
      </c>
      <c r="K46" s="19">
        <f>$E8*Drybean!$B16</f>
        <v>0</v>
      </c>
      <c r="L46" s="32">
        <f>$E8*Drybean!$B17</f>
        <v>0</v>
      </c>
    </row>
    <row r="47" spans="1:12" ht="12.75">
      <c r="A47" s="31" t="s">
        <v>50</v>
      </c>
      <c r="B47" s="19">
        <f>$E9*Oil_SF!$B7</f>
        <v>0</v>
      </c>
      <c r="C47" s="19">
        <f>$E9*Oil_SF!$B8</f>
        <v>0</v>
      </c>
      <c r="D47" s="19">
        <f>$E9*Oil_SF!$B9</f>
        <v>0</v>
      </c>
      <c r="E47" s="19">
        <f>$E9*Oil_SF!$B10</f>
        <v>0</v>
      </c>
      <c r="F47" s="19">
        <f>$E9*Oil_SF!$B11</f>
        <v>0</v>
      </c>
      <c r="G47" s="19">
        <f>$E9*Oil_SF!$B12</f>
        <v>0</v>
      </c>
      <c r="H47" s="19">
        <f>$E9*Oil_SF!$B13</f>
        <v>0</v>
      </c>
      <c r="I47" s="19">
        <f>$E9*Oil_SF!$B14</f>
        <v>0</v>
      </c>
      <c r="J47" s="19">
        <f>$E9*Oil_SF!$B15</f>
        <v>0</v>
      </c>
      <c r="K47" s="19">
        <f>$E9*Oil_SF!$B16</f>
        <v>0</v>
      </c>
      <c r="L47" s="32">
        <f>$E9*Oil_SF!$B17</f>
        <v>0</v>
      </c>
    </row>
    <row r="48" spans="1:12" ht="12.75">
      <c r="A48" s="31" t="s">
        <v>51</v>
      </c>
      <c r="B48" s="19">
        <f>$E10*Conf_SF!$B7</f>
        <v>0</v>
      </c>
      <c r="C48" s="19">
        <f>$E10*Conf_SF!$B8</f>
        <v>0</v>
      </c>
      <c r="D48" s="19">
        <f>$E10*Conf_SF!$B9</f>
        <v>0</v>
      </c>
      <c r="E48" s="19">
        <f>$E10*Conf_SF!$B10</f>
        <v>0</v>
      </c>
      <c r="F48" s="19">
        <f>$E10*Conf_SF!$B11</f>
        <v>0</v>
      </c>
      <c r="G48" s="19">
        <f>$E10*Conf_SF!$B12</f>
        <v>0</v>
      </c>
      <c r="H48" s="19">
        <f>$E10*Conf_SF!$B13</f>
        <v>0</v>
      </c>
      <c r="I48" s="19">
        <f>$E10*Conf_SF!$B14</f>
        <v>0</v>
      </c>
      <c r="J48" s="19">
        <f>$E10*Conf_SF!$B15</f>
        <v>0</v>
      </c>
      <c r="K48" s="19">
        <f>$E10*Conf_SF!$B16</f>
        <v>0</v>
      </c>
      <c r="L48" s="32">
        <f>$E10*Conf_SF!$B17</f>
        <v>0</v>
      </c>
    </row>
    <row r="49" spans="1:12" ht="12.75">
      <c r="A49" s="31" t="s">
        <v>52</v>
      </c>
      <c r="B49" s="19">
        <f>$E11*Canola!$B7</f>
        <v>0</v>
      </c>
      <c r="C49" s="19">
        <f>$E11*Canola!$B8</f>
        <v>0</v>
      </c>
      <c r="D49" s="19">
        <f>$E11*Canola!$B9</f>
        <v>0</v>
      </c>
      <c r="E49" s="19">
        <f>$E11*Canola!$B10</f>
        <v>0</v>
      </c>
      <c r="F49" s="19">
        <f>$E11*Canola!$B11</f>
        <v>0</v>
      </c>
      <c r="G49" s="19">
        <f>$E11*Canola!$B12</f>
        <v>0</v>
      </c>
      <c r="H49" s="19">
        <f>$E11*Canola!$B13</f>
        <v>0</v>
      </c>
      <c r="I49" s="19">
        <f>$E11*Canola!$B14</f>
        <v>0</v>
      </c>
      <c r="J49" s="19">
        <f>$E11*Canola!$B15</f>
        <v>0</v>
      </c>
      <c r="K49" s="19">
        <f>$E11*Canola!$B16</f>
        <v>0</v>
      </c>
      <c r="L49" s="32">
        <f>$E11*Canola!$B17</f>
        <v>0</v>
      </c>
    </row>
    <row r="50" spans="1:12" ht="12.75">
      <c r="A50" s="31" t="s">
        <v>53</v>
      </c>
      <c r="B50" s="19">
        <f>$E12*Flax!$B7</f>
        <v>0</v>
      </c>
      <c r="C50" s="19">
        <f>$E12*Flax!$B8</f>
        <v>0</v>
      </c>
      <c r="D50" s="19">
        <f>$E12*Flax!$B9</f>
        <v>0</v>
      </c>
      <c r="E50" s="19">
        <f>$E12*Flax!$B10</f>
        <v>0</v>
      </c>
      <c r="F50" s="19">
        <f>$E12*Flax!$B11</f>
        <v>0</v>
      </c>
      <c r="G50" s="19">
        <f>$E12*Flax!$B12</f>
        <v>0</v>
      </c>
      <c r="H50" s="19">
        <f>$E12*Flax!$B13</f>
        <v>0</v>
      </c>
      <c r="I50" s="19">
        <f>$E12*Flax!$B14</f>
        <v>0</v>
      </c>
      <c r="J50" s="19">
        <f>$E12*Flax!$B15</f>
        <v>0</v>
      </c>
      <c r="K50" s="19">
        <f>$E12*Flax!$B16</f>
        <v>0</v>
      </c>
      <c r="L50" s="32">
        <f>$E12*Flax!$B17</f>
        <v>0</v>
      </c>
    </row>
    <row r="51" spans="1:12" ht="12.75">
      <c r="A51" s="31" t="s">
        <v>56</v>
      </c>
      <c r="B51" s="19">
        <f>$E13*Peas!$B$7</f>
        <v>0</v>
      </c>
      <c r="C51" s="19">
        <f>$E13*Peas!$B$8</f>
        <v>0</v>
      </c>
      <c r="D51" s="19">
        <f>$E13*Peas!$B$9</f>
        <v>0</v>
      </c>
      <c r="E51" s="19">
        <f>$E13*Peas!$B$10</f>
        <v>0</v>
      </c>
      <c r="F51" s="19">
        <f>$E13*Peas!$B$11</f>
        <v>0</v>
      </c>
      <c r="G51" s="19">
        <f>$E13*Peas!$B$12</f>
        <v>0</v>
      </c>
      <c r="H51" s="19">
        <f>$E13*Peas!$B$13</f>
        <v>0</v>
      </c>
      <c r="I51" s="19">
        <f>$E13*Peas!$B$14</f>
        <v>0</v>
      </c>
      <c r="J51" s="19">
        <f>$E13*Peas!$B$15</f>
        <v>0</v>
      </c>
      <c r="K51" s="19">
        <f>$E13*Peas!$B$16</f>
        <v>0</v>
      </c>
      <c r="L51" s="32">
        <f>$E13*Peas!$B$17</f>
        <v>0</v>
      </c>
    </row>
    <row r="52" spans="1:12" ht="12.75">
      <c r="A52" s="31" t="s">
        <v>57</v>
      </c>
      <c r="B52" s="19">
        <f>$E14*Oats!$B$7</f>
        <v>0</v>
      </c>
      <c r="C52" s="19">
        <f>$E14*Oats!$B$8</f>
        <v>0</v>
      </c>
      <c r="D52" s="19">
        <f>$E14*Oats!$B$9</f>
        <v>0</v>
      </c>
      <c r="E52" s="19">
        <f>$E14*Oats!$B$10</f>
        <v>0</v>
      </c>
      <c r="F52" s="19">
        <f>$E14*Oats!$B$11</f>
        <v>0</v>
      </c>
      <c r="G52" s="19">
        <f>$E14*Oats!$B$12</f>
        <v>0</v>
      </c>
      <c r="H52" s="19">
        <f>$E14*Oats!$B$13</f>
        <v>0</v>
      </c>
      <c r="I52" s="19">
        <f>$E14*Oats!$B$14</f>
        <v>0</v>
      </c>
      <c r="J52" s="19">
        <f>$E14*Oats!$B$15</f>
        <v>0</v>
      </c>
      <c r="K52" s="19">
        <f>$E14*Oats!$B$16</f>
        <v>0</v>
      </c>
      <c r="L52" s="32">
        <f>$E14*Oats!$B$17</f>
        <v>0</v>
      </c>
    </row>
    <row r="53" spans="1:12" ht="12.75">
      <c r="A53" s="31" t="s">
        <v>54</v>
      </c>
      <c r="B53" s="19">
        <f>$E15*Mustard!$B$7</f>
        <v>0</v>
      </c>
      <c r="C53" s="19">
        <f>$E15*Mustard!$B$8</f>
        <v>0</v>
      </c>
      <c r="D53" s="19">
        <f>$E15*Mustard!$B$9</f>
        <v>0</v>
      </c>
      <c r="E53" s="19">
        <f>$E15*Mustard!$B$10</f>
        <v>0</v>
      </c>
      <c r="F53" s="19">
        <f>$E15*Mustard!$B$11</f>
        <v>0</v>
      </c>
      <c r="G53" s="19">
        <f>$E15*Mustard!$B$12</f>
        <v>0</v>
      </c>
      <c r="H53" s="19">
        <f>$E15*Mustard!$B$13</f>
        <v>0</v>
      </c>
      <c r="I53" s="19">
        <f>$E15*Mustard!$B$14</f>
        <v>0</v>
      </c>
      <c r="J53" s="19">
        <f>$E15*Mustard!$B$15</f>
        <v>0</v>
      </c>
      <c r="K53" s="19">
        <f>$E15*Mustard!$B$16</f>
        <v>0</v>
      </c>
      <c r="L53" s="32">
        <f>$E15*Mustard!$B$17</f>
        <v>0</v>
      </c>
    </row>
    <row r="54" spans="1:12" ht="12.75">
      <c r="A54" s="31" t="s">
        <v>55</v>
      </c>
      <c r="B54" s="19">
        <f>$E16*'Wint.Wht'!$B$7</f>
        <v>0</v>
      </c>
      <c r="C54" s="19">
        <f>$E16*'Wint.Wht'!$B$8</f>
        <v>0</v>
      </c>
      <c r="D54" s="19">
        <f>$E16*'Wint.Wht'!$B$9</f>
        <v>0</v>
      </c>
      <c r="E54" s="19">
        <f>$E16*'Wint.Wht'!$B$10</f>
        <v>0</v>
      </c>
      <c r="F54" s="19">
        <f>$E16*'Wint.Wht'!$B$11</f>
        <v>0</v>
      </c>
      <c r="G54" s="19">
        <f>$E16*'Wint.Wht'!$B$12</f>
        <v>0</v>
      </c>
      <c r="H54" s="19">
        <f>$E16*'Wint.Wht'!$B$13</f>
        <v>0</v>
      </c>
      <c r="I54" s="19">
        <f>$E16*'Wint.Wht'!$B$14</f>
        <v>0</v>
      </c>
      <c r="J54" s="19">
        <f>$E16*'Wint.Wht'!$B$15</f>
        <v>0</v>
      </c>
      <c r="K54" s="19">
        <f>$E16*'Wint.Wht'!$B$16</f>
        <v>0</v>
      </c>
      <c r="L54" s="32">
        <f>$E16*'Wint.Wht'!$B$17</f>
        <v>0</v>
      </c>
    </row>
    <row r="55" spans="1:12" ht="12.75">
      <c r="A55" s="33" t="s">
        <v>70</v>
      </c>
      <c r="B55" s="20">
        <f>SUM(B41:B54)</f>
        <v>99800</v>
      </c>
      <c r="C55" s="20">
        <f aca="true" t="shared" si="4" ref="C55:L55">SUM(C41:C54)</f>
        <v>87500</v>
      </c>
      <c r="D55" s="20">
        <f t="shared" si="4"/>
        <v>17000</v>
      </c>
      <c r="E55" s="20">
        <f t="shared" si="4"/>
        <v>4000</v>
      </c>
      <c r="F55" s="20">
        <f t="shared" si="4"/>
        <v>136460</v>
      </c>
      <c r="G55" s="20">
        <f t="shared" si="4"/>
        <v>15000</v>
      </c>
      <c r="H55" s="20">
        <f t="shared" si="4"/>
        <v>38590</v>
      </c>
      <c r="I55" s="20">
        <f t="shared" si="4"/>
        <v>41840</v>
      </c>
      <c r="J55" s="20">
        <f t="shared" si="4"/>
        <v>0</v>
      </c>
      <c r="K55" s="20">
        <f t="shared" si="4"/>
        <v>9750</v>
      </c>
      <c r="L55" s="34">
        <f t="shared" si="4"/>
        <v>10130</v>
      </c>
    </row>
    <row r="56" spans="1:12" ht="12.75">
      <c r="A56" s="33" t="s">
        <v>86</v>
      </c>
      <c r="B56" s="20"/>
      <c r="C56" s="34"/>
      <c r="D56" s="35">
        <f>SUM(B55:L55)</f>
        <v>460070</v>
      </c>
      <c r="E56" s="21"/>
      <c r="F56" s="21"/>
      <c r="G56" s="21"/>
      <c r="H56" s="21"/>
      <c r="I56" s="21"/>
      <c r="J56" s="21"/>
      <c r="K56" s="21"/>
      <c r="L56" s="21"/>
    </row>
  </sheetData>
  <sheetProtection sheet="1"/>
  <mergeCells count="24">
    <mergeCell ref="A26:B26"/>
    <mergeCell ref="C19:E19"/>
    <mergeCell ref="A21:B21"/>
    <mergeCell ref="A22:B22"/>
    <mergeCell ref="A23:B23"/>
    <mergeCell ref="A24:B24"/>
    <mergeCell ref="A25:B25"/>
    <mergeCell ref="A27:B27"/>
    <mergeCell ref="A28:B28"/>
    <mergeCell ref="E21:F21"/>
    <mergeCell ref="E22:F22"/>
    <mergeCell ref="E23:F23"/>
    <mergeCell ref="E24:F24"/>
    <mergeCell ref="E25:F25"/>
    <mergeCell ref="E26:F26"/>
    <mergeCell ref="E27:F27"/>
    <mergeCell ref="E28:F28"/>
    <mergeCell ref="B34:L34"/>
    <mergeCell ref="B35:L35"/>
    <mergeCell ref="B36:L36"/>
    <mergeCell ref="B37:L37"/>
    <mergeCell ref="B38:L38"/>
    <mergeCell ref="G32:H32"/>
    <mergeCell ref="B32:E32"/>
  </mergeCells>
  <printOptions/>
  <pageMargins left="0.5" right="0.25" top="1" bottom="0.75" header="0.5" footer="0.5"/>
  <pageSetup fitToHeight="1" fitToWidth="1" horizontalDpi="600" verticalDpi="600" orientation="portrait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4"/>
  <sheetViews>
    <sheetView tabSelected="1" zoomScalePageLayoutView="0" workbookViewId="0" topLeftCell="A1">
      <selection activeCell="C25" sqref="C25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 customHeight="1">
      <c r="A1" s="5" t="s">
        <v>31</v>
      </c>
      <c r="B1" s="23" t="s">
        <v>0</v>
      </c>
      <c r="C1" s="72" t="s">
        <v>30</v>
      </c>
    </row>
    <row r="2" spans="1:3" ht="12.75">
      <c r="A2" t="s">
        <v>29</v>
      </c>
      <c r="B2" s="9">
        <v>61</v>
      </c>
      <c r="C2" s="68"/>
    </row>
    <row r="3" spans="1:3" ht="12.75">
      <c r="A3" t="s">
        <v>125</v>
      </c>
      <c r="B3" s="12">
        <v>7.58</v>
      </c>
      <c r="C3" s="68"/>
    </row>
    <row r="4" spans="1:3" ht="12.75">
      <c r="A4" t="s">
        <v>28</v>
      </c>
      <c r="B4" s="2">
        <f>B2*B3</f>
        <v>462.38</v>
      </c>
      <c r="C4" s="68"/>
    </row>
    <row r="5" ht="12.75">
      <c r="C5" s="68"/>
    </row>
    <row r="6" spans="1:3" ht="12.75">
      <c r="A6" t="s">
        <v>1</v>
      </c>
      <c r="C6" s="68"/>
    </row>
    <row r="7" spans="1:3" ht="12.75">
      <c r="A7" s="1" t="s">
        <v>8</v>
      </c>
      <c r="B7" s="11">
        <v>34</v>
      </c>
      <c r="C7" s="68"/>
    </row>
    <row r="8" spans="1:3" ht="12.75">
      <c r="A8" s="1" t="s">
        <v>9</v>
      </c>
      <c r="B8" s="11">
        <v>31.5</v>
      </c>
      <c r="C8" s="68"/>
    </row>
    <row r="9" spans="1:3" ht="12.75">
      <c r="A9" s="1" t="s">
        <v>24</v>
      </c>
      <c r="B9" s="11">
        <v>17</v>
      </c>
      <c r="C9" s="68"/>
    </row>
    <row r="10" spans="1:3" ht="12.75">
      <c r="A10" s="1" t="s">
        <v>10</v>
      </c>
      <c r="B10" s="11">
        <v>0</v>
      </c>
      <c r="C10" s="68" t="s">
        <v>126</v>
      </c>
    </row>
    <row r="11" spans="1:3" ht="12.75">
      <c r="A11" s="1" t="s">
        <v>12</v>
      </c>
      <c r="B11" s="11">
        <v>132.32</v>
      </c>
      <c r="C11" s="68"/>
    </row>
    <row r="12" spans="1:3" ht="12.75">
      <c r="A12" s="1" t="s">
        <v>11</v>
      </c>
      <c r="B12" s="11">
        <v>8</v>
      </c>
      <c r="C12" s="68"/>
    </row>
    <row r="13" spans="1:3" ht="12.75">
      <c r="A13" s="1" t="s">
        <v>13</v>
      </c>
      <c r="B13" s="11">
        <v>21.26</v>
      </c>
      <c r="C13" s="68"/>
    </row>
    <row r="14" spans="1:3" ht="12.75">
      <c r="A14" s="1" t="s">
        <v>14</v>
      </c>
      <c r="B14" s="11">
        <v>21.83</v>
      </c>
      <c r="C14" s="68"/>
    </row>
    <row r="15" spans="1:3" ht="12.75">
      <c r="A15" s="1" t="s">
        <v>15</v>
      </c>
      <c r="B15" s="11">
        <v>0</v>
      </c>
      <c r="C15" s="68"/>
    </row>
    <row r="16" spans="1:3" ht="12.75">
      <c r="A16" s="1" t="s">
        <v>16</v>
      </c>
      <c r="B16" s="11">
        <v>8.25</v>
      </c>
      <c r="C16" s="68"/>
    </row>
    <row r="17" spans="1:3" ht="12.75">
      <c r="A17" s="1" t="s">
        <v>17</v>
      </c>
      <c r="B17" s="12">
        <v>6.17</v>
      </c>
      <c r="C17" s="68"/>
    </row>
    <row r="18" spans="1:3" ht="12.75">
      <c r="A18" t="s">
        <v>2</v>
      </c>
      <c r="B18" s="2">
        <f>SUM(B7:B17)</f>
        <v>280.33</v>
      </c>
      <c r="C18" s="68"/>
    </row>
    <row r="19" spans="2:3" ht="12.75">
      <c r="B19" s="2"/>
      <c r="C19" s="68"/>
    </row>
    <row r="20" spans="1:3" ht="12.75">
      <c r="A20" t="s">
        <v>3</v>
      </c>
      <c r="B20" s="2"/>
      <c r="C20" s="68"/>
    </row>
    <row r="21" spans="1:3" ht="12.75">
      <c r="A21" s="1" t="s">
        <v>18</v>
      </c>
      <c r="B21" s="7">
        <v>9.16</v>
      </c>
      <c r="C21" s="68"/>
    </row>
    <row r="22" spans="1:3" ht="12.75">
      <c r="A22" s="1" t="s">
        <v>19</v>
      </c>
      <c r="B22" s="7">
        <v>25.52</v>
      </c>
      <c r="C22" s="68"/>
    </row>
    <row r="23" spans="1:3" ht="12.75">
      <c r="A23" s="1" t="s">
        <v>20</v>
      </c>
      <c r="B23" s="7">
        <v>15.07</v>
      </c>
      <c r="C23" s="68"/>
    </row>
    <row r="24" spans="1:3" ht="12.75">
      <c r="A24" s="1" t="s">
        <v>21</v>
      </c>
      <c r="B24" s="8">
        <v>88</v>
      </c>
      <c r="C24" s="68"/>
    </row>
    <row r="25" spans="1:3" ht="12.75">
      <c r="A25" t="s">
        <v>4</v>
      </c>
      <c r="B25" s="2">
        <f>SUM(B21:B24)</f>
        <v>137.75</v>
      </c>
      <c r="C25" s="68"/>
    </row>
    <row r="26" spans="2:3" ht="12.75" customHeight="1">
      <c r="B26" s="2"/>
      <c r="C26" s="68"/>
    </row>
    <row r="27" spans="1:3" ht="12.75">
      <c r="A27" t="s">
        <v>5</v>
      </c>
      <c r="B27" s="2">
        <f>B18+B25</f>
        <v>418.08</v>
      </c>
      <c r="C27" s="68"/>
    </row>
    <row r="28" spans="2:3" ht="12.75" customHeight="1">
      <c r="B28" s="2"/>
      <c r="C28" s="68"/>
    </row>
    <row r="29" spans="1:3" ht="12.75">
      <c r="A29" t="s">
        <v>32</v>
      </c>
      <c r="B29" s="73">
        <f>B4-B27</f>
        <v>44.30000000000001</v>
      </c>
      <c r="C29" s="68"/>
    </row>
    <row r="30" spans="2:3" ht="12.75" customHeight="1">
      <c r="B30" s="2"/>
      <c r="C30" s="68"/>
    </row>
    <row r="31" spans="1:3" ht="12.75">
      <c r="A31" t="s">
        <v>6</v>
      </c>
      <c r="B31" s="24" t="s">
        <v>7</v>
      </c>
      <c r="C31" s="68"/>
    </row>
    <row r="32" spans="1:3" ht="12.75">
      <c r="A32" s="1" t="s">
        <v>22</v>
      </c>
      <c r="B32" s="2">
        <f>B18/B2</f>
        <v>4.595573770491803</v>
      </c>
      <c r="C32" s="68"/>
    </row>
    <row r="33" spans="1:3" ht="12.75">
      <c r="A33" t="s">
        <v>23</v>
      </c>
      <c r="B33" s="2">
        <f>B25/B2</f>
        <v>2.2581967213114753</v>
      </c>
      <c r="C33" s="68"/>
    </row>
    <row r="34" spans="1:3" ht="12.75">
      <c r="A34" t="s">
        <v>27</v>
      </c>
      <c r="B34" s="2">
        <f>B27/B2</f>
        <v>6.853770491803278</v>
      </c>
      <c r="C34" s="68"/>
    </row>
  </sheetData>
  <sheetProtection sheet="1" selectLockedCells="1"/>
  <printOptions/>
  <pageMargins left="0.75" right="0.5" top="1" bottom="1" header="0.5" footer="0.5"/>
  <pageSetup fitToHeight="1" fitToWidth="1"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25" sqref="C25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33</v>
      </c>
      <c r="B1" s="23" t="s">
        <v>0</v>
      </c>
      <c r="C1" s="71" t="s">
        <v>30</v>
      </c>
    </row>
    <row r="2" spans="1:3" ht="12.75">
      <c r="A2" t="s">
        <v>29</v>
      </c>
      <c r="B2" s="9">
        <v>60</v>
      </c>
      <c r="C2" s="68"/>
    </row>
    <row r="3" spans="1:3" ht="12.75">
      <c r="A3" t="s">
        <v>125</v>
      </c>
      <c r="B3" s="12">
        <v>9.09</v>
      </c>
      <c r="C3" s="68" t="s">
        <v>115</v>
      </c>
    </row>
    <row r="4" spans="1:3" ht="12.75">
      <c r="A4" t="s">
        <v>28</v>
      </c>
      <c r="B4" s="2">
        <f>B2*B3</f>
        <v>545.4</v>
      </c>
      <c r="C4" s="68"/>
    </row>
    <row r="5" ht="12.75">
      <c r="C5" s="68"/>
    </row>
    <row r="6" spans="1:3" ht="12.75">
      <c r="A6" t="s">
        <v>1</v>
      </c>
      <c r="C6" s="68"/>
    </row>
    <row r="7" spans="1:3" ht="12.75">
      <c r="A7" s="1" t="s">
        <v>8</v>
      </c>
      <c r="B7" s="11">
        <v>38</v>
      </c>
      <c r="C7" s="68"/>
    </row>
    <row r="8" spans="1:3" ht="12.75">
      <c r="A8" s="1" t="s">
        <v>9</v>
      </c>
      <c r="B8" s="11">
        <v>31.5</v>
      </c>
      <c r="C8" s="68"/>
    </row>
    <row r="9" spans="1:3" ht="12.75">
      <c r="A9" s="1" t="s">
        <v>24</v>
      </c>
      <c r="B9" s="11">
        <v>17</v>
      </c>
      <c r="C9" s="68"/>
    </row>
    <row r="10" spans="1:3" ht="12.75">
      <c r="A10" s="1" t="s">
        <v>10</v>
      </c>
      <c r="B10" s="11">
        <v>0</v>
      </c>
      <c r="C10" s="68" t="s">
        <v>126</v>
      </c>
    </row>
    <row r="11" spans="1:3" ht="12.75">
      <c r="A11" s="1" t="s">
        <v>12</v>
      </c>
      <c r="B11" s="11">
        <v>129.06</v>
      </c>
      <c r="C11" s="68"/>
    </row>
    <row r="12" spans="1:3" ht="12.75">
      <c r="A12" s="1" t="s">
        <v>11</v>
      </c>
      <c r="B12" s="11">
        <v>12.5</v>
      </c>
      <c r="C12" s="68"/>
    </row>
    <row r="13" spans="1:3" ht="12.75">
      <c r="A13" s="1" t="s">
        <v>13</v>
      </c>
      <c r="B13" s="11">
        <v>21.2</v>
      </c>
      <c r="C13" s="68"/>
    </row>
    <row r="14" spans="1:3" ht="12.75">
      <c r="A14" s="1" t="s">
        <v>14</v>
      </c>
      <c r="B14" s="11">
        <v>21.8</v>
      </c>
      <c r="C14" s="68"/>
    </row>
    <row r="15" spans="1:3" ht="12.75">
      <c r="A15" s="1" t="s">
        <v>15</v>
      </c>
      <c r="B15" s="11">
        <v>0</v>
      </c>
      <c r="C15" s="68"/>
    </row>
    <row r="16" spans="1:3" ht="12.75">
      <c r="A16" s="1" t="s">
        <v>16</v>
      </c>
      <c r="B16" s="11">
        <v>8.25</v>
      </c>
      <c r="C16" s="68"/>
    </row>
    <row r="17" spans="1:3" ht="12.75">
      <c r="A17" s="1" t="s">
        <v>17</v>
      </c>
      <c r="B17" s="12">
        <v>6.28</v>
      </c>
      <c r="C17" s="68"/>
    </row>
    <row r="18" spans="1:3" ht="12.75">
      <c r="A18" t="s">
        <v>2</v>
      </c>
      <c r="B18" s="2">
        <f>SUM(B7:B17)</f>
        <v>285.59</v>
      </c>
      <c r="C18" s="68"/>
    </row>
    <row r="19" spans="2:3" ht="12.75">
      <c r="B19" s="2"/>
      <c r="C19" s="68"/>
    </row>
    <row r="20" spans="1:3" ht="12.75">
      <c r="A20" t="s">
        <v>3</v>
      </c>
      <c r="B20" s="2"/>
      <c r="C20" s="68"/>
    </row>
    <row r="21" spans="1:3" ht="12.75">
      <c r="A21" s="1" t="s">
        <v>18</v>
      </c>
      <c r="B21" s="7">
        <v>9.14</v>
      </c>
      <c r="C21" s="68"/>
    </row>
    <row r="22" spans="1:3" ht="12.75">
      <c r="A22" s="1" t="s">
        <v>19</v>
      </c>
      <c r="B22" s="7">
        <v>25.47</v>
      </c>
      <c r="C22" s="68"/>
    </row>
    <row r="23" spans="1:3" ht="12.75">
      <c r="A23" s="1" t="s">
        <v>20</v>
      </c>
      <c r="B23" s="7">
        <v>15.04</v>
      </c>
      <c r="C23" s="68"/>
    </row>
    <row r="24" spans="1:3" ht="12.75">
      <c r="A24" s="1" t="s">
        <v>21</v>
      </c>
      <c r="B24" s="8">
        <v>88</v>
      </c>
      <c r="C24" s="68"/>
    </row>
    <row r="25" spans="1:3" ht="12.75">
      <c r="A25" t="s">
        <v>4</v>
      </c>
      <c r="B25" s="2">
        <f>SUM(B21:B24)</f>
        <v>137.65</v>
      </c>
      <c r="C25" s="68"/>
    </row>
    <row r="26" spans="2:3" ht="12.75">
      <c r="B26" s="2"/>
      <c r="C26" s="68"/>
    </row>
    <row r="27" spans="1:3" ht="12.75">
      <c r="A27" t="s">
        <v>5</v>
      </c>
      <c r="B27" s="2">
        <f>B18+B25</f>
        <v>423.24</v>
      </c>
      <c r="C27" s="68"/>
    </row>
    <row r="28" spans="2:3" ht="12.75">
      <c r="B28" s="2"/>
      <c r="C28" s="68"/>
    </row>
    <row r="29" spans="1:3" ht="12.75">
      <c r="A29" t="s">
        <v>32</v>
      </c>
      <c r="B29" s="73">
        <f>B4-B27</f>
        <v>122.15999999999997</v>
      </c>
      <c r="C29" s="68"/>
    </row>
    <row r="30" spans="2:3" ht="12.75">
      <c r="B30" s="2"/>
      <c r="C30" s="68"/>
    </row>
    <row r="31" spans="1:3" ht="12.75">
      <c r="A31" t="s">
        <v>6</v>
      </c>
      <c r="B31" s="24" t="s">
        <v>7</v>
      </c>
      <c r="C31" s="68"/>
    </row>
    <row r="32" spans="1:3" ht="12.75">
      <c r="A32" s="1" t="s">
        <v>22</v>
      </c>
      <c r="B32" s="2">
        <f>B18/B2</f>
        <v>4.759833333333333</v>
      </c>
      <c r="C32" s="68"/>
    </row>
    <row r="33" spans="1:3" ht="12.75">
      <c r="A33" t="s">
        <v>23</v>
      </c>
      <c r="B33" s="2">
        <f>B25/B2</f>
        <v>2.294166666666667</v>
      </c>
      <c r="C33" s="68"/>
    </row>
    <row r="34" spans="1:3" ht="12.75">
      <c r="A34" t="s">
        <v>27</v>
      </c>
      <c r="B34" s="2">
        <f>B27/B2</f>
        <v>7.054</v>
      </c>
      <c r="C34" s="68"/>
    </row>
  </sheetData>
  <sheetProtection sheet="1" selectLockedCells="1"/>
  <printOptions/>
  <pageMargins left="0.75" right="0.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4" sqref="C4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34</v>
      </c>
      <c r="B1" s="23" t="s">
        <v>0</v>
      </c>
      <c r="C1" s="70" t="s">
        <v>30</v>
      </c>
    </row>
    <row r="2" spans="1:3" ht="12.75">
      <c r="A2" t="s">
        <v>29</v>
      </c>
      <c r="B2" s="9">
        <v>73</v>
      </c>
      <c r="C2" s="68"/>
    </row>
    <row r="3" spans="1:3" ht="12.75">
      <c r="A3" t="s">
        <v>125</v>
      </c>
      <c r="B3" s="12">
        <v>5.96</v>
      </c>
      <c r="C3" s="69" t="s">
        <v>143</v>
      </c>
    </row>
    <row r="4" spans="1:3" ht="12.75">
      <c r="A4" t="s">
        <v>28</v>
      </c>
      <c r="B4" s="2">
        <f>B2*B3</f>
        <v>435.08</v>
      </c>
      <c r="C4" s="68"/>
    </row>
    <row r="5" ht="12.75">
      <c r="C5" s="68"/>
    </row>
    <row r="6" spans="1:3" ht="12.75">
      <c r="A6" t="s">
        <v>1</v>
      </c>
      <c r="C6" s="68"/>
    </row>
    <row r="7" spans="1:3" ht="12.75">
      <c r="A7" s="1" t="s">
        <v>8</v>
      </c>
      <c r="B7" s="11">
        <v>26</v>
      </c>
      <c r="C7" s="68"/>
    </row>
    <row r="8" spans="1:3" ht="12.75">
      <c r="A8" s="1" t="s">
        <v>9</v>
      </c>
      <c r="B8" s="11">
        <v>21.7</v>
      </c>
      <c r="C8" s="68"/>
    </row>
    <row r="9" spans="1:3" ht="12.75">
      <c r="A9" s="1" t="s">
        <v>24</v>
      </c>
      <c r="B9" s="11">
        <v>17</v>
      </c>
      <c r="C9" s="68"/>
    </row>
    <row r="10" spans="1:3" ht="12.75">
      <c r="A10" s="1" t="s">
        <v>10</v>
      </c>
      <c r="B10" s="11">
        <v>0</v>
      </c>
      <c r="C10" s="68"/>
    </row>
    <row r="11" spans="1:3" ht="12.75">
      <c r="A11" s="1" t="s">
        <v>12</v>
      </c>
      <c r="B11" s="11">
        <v>78.83</v>
      </c>
      <c r="C11" s="68"/>
    </row>
    <row r="12" spans="1:3" ht="12.75">
      <c r="A12" s="1" t="s">
        <v>11</v>
      </c>
      <c r="B12" s="11">
        <v>6.5</v>
      </c>
      <c r="C12" s="68"/>
    </row>
    <row r="13" spans="1:3" ht="12.75">
      <c r="A13" s="1" t="s">
        <v>13</v>
      </c>
      <c r="B13" s="11">
        <v>21.89</v>
      </c>
      <c r="C13" s="68"/>
    </row>
    <row r="14" spans="1:3" ht="12.75">
      <c r="A14" s="1" t="s">
        <v>14</v>
      </c>
      <c r="B14" s="11">
        <v>21.91</v>
      </c>
      <c r="C14" s="68"/>
    </row>
    <row r="15" spans="1:3" ht="12.75">
      <c r="A15" s="1" t="s">
        <v>15</v>
      </c>
      <c r="B15" s="11">
        <v>0</v>
      </c>
      <c r="C15" s="68"/>
    </row>
    <row r="16" spans="1:3" ht="12.75">
      <c r="A16" s="1" t="s">
        <v>16</v>
      </c>
      <c r="B16" s="11">
        <v>8.25</v>
      </c>
      <c r="C16" s="68"/>
    </row>
    <row r="17" spans="1:3" ht="12.75">
      <c r="A17" s="1" t="s">
        <v>17</v>
      </c>
      <c r="B17" s="12">
        <v>4.55</v>
      </c>
      <c r="C17" s="68"/>
    </row>
    <row r="18" spans="1:3" ht="12.75">
      <c r="A18" t="s">
        <v>2</v>
      </c>
      <c r="B18" s="2">
        <f>SUM(B7:B17)</f>
        <v>206.63000000000002</v>
      </c>
      <c r="C18" s="68"/>
    </row>
    <row r="19" spans="2:3" ht="12.75">
      <c r="B19" s="2"/>
      <c r="C19" s="68"/>
    </row>
    <row r="20" spans="1:3" ht="12.75">
      <c r="A20" t="s">
        <v>3</v>
      </c>
      <c r="B20" s="2"/>
      <c r="C20" s="68"/>
    </row>
    <row r="21" spans="1:3" ht="12.75">
      <c r="A21" s="1" t="s">
        <v>18</v>
      </c>
      <c r="B21" s="7">
        <v>9.23</v>
      </c>
      <c r="C21" s="68"/>
    </row>
    <row r="22" spans="1:3" ht="12.75">
      <c r="A22" s="1" t="s">
        <v>19</v>
      </c>
      <c r="B22" s="7">
        <v>25.43</v>
      </c>
      <c r="C22" s="68"/>
    </row>
    <row r="23" spans="1:3" ht="12.75">
      <c r="A23" s="1" t="s">
        <v>20</v>
      </c>
      <c r="B23" s="7">
        <v>14.88</v>
      </c>
      <c r="C23" s="68"/>
    </row>
    <row r="24" spans="1:3" ht="12.75">
      <c r="A24" s="1" t="s">
        <v>21</v>
      </c>
      <c r="B24" s="8">
        <v>88</v>
      </c>
      <c r="C24" s="68"/>
    </row>
    <row r="25" spans="1:3" ht="12.75">
      <c r="A25" t="s">
        <v>4</v>
      </c>
      <c r="B25" s="2">
        <f>SUM(B21:B24)</f>
        <v>137.54</v>
      </c>
      <c r="C25" s="68"/>
    </row>
    <row r="26" spans="2:3" ht="12.75">
      <c r="B26" s="2"/>
      <c r="C26" s="68"/>
    </row>
    <row r="27" spans="1:3" ht="12.75">
      <c r="A27" t="s">
        <v>5</v>
      </c>
      <c r="B27" s="2">
        <f>B18+B25</f>
        <v>344.17</v>
      </c>
      <c r="C27" s="68"/>
    </row>
    <row r="28" spans="2:3" ht="12.75">
      <c r="B28" s="2"/>
      <c r="C28" s="68"/>
    </row>
    <row r="29" spans="1:3" ht="12.75">
      <c r="A29" t="s">
        <v>32</v>
      </c>
      <c r="B29" s="73">
        <f>B4-B27</f>
        <v>90.90999999999997</v>
      </c>
      <c r="C29" s="68"/>
    </row>
    <row r="30" spans="2:3" ht="12.75">
      <c r="B30" s="2"/>
      <c r="C30" s="68"/>
    </row>
    <row r="31" spans="1:3" ht="12.75">
      <c r="A31" t="s">
        <v>6</v>
      </c>
      <c r="B31" s="24" t="s">
        <v>7</v>
      </c>
      <c r="C31" s="68"/>
    </row>
    <row r="32" spans="1:3" ht="12.75">
      <c r="A32" s="1" t="s">
        <v>22</v>
      </c>
      <c r="B32" s="2">
        <f>B18/B2</f>
        <v>2.83054794520548</v>
      </c>
      <c r="C32" s="68"/>
    </row>
    <row r="33" spans="1:3" ht="12.75">
      <c r="A33" t="s">
        <v>23</v>
      </c>
      <c r="B33" s="2">
        <f>B25/B2</f>
        <v>1.8841095890410957</v>
      </c>
      <c r="C33" s="68"/>
    </row>
    <row r="34" spans="1:3" ht="12.75">
      <c r="A34" t="s">
        <v>27</v>
      </c>
      <c r="B34" s="2">
        <f>B27/B2</f>
        <v>4.714657534246576</v>
      </c>
      <c r="C34" s="68"/>
    </row>
  </sheetData>
  <sheetProtection sheet="1" selectLockedCells="1"/>
  <printOptions/>
  <pageMargins left="0.75" right="0.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25" sqref="C25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35</v>
      </c>
      <c r="B1" s="23" t="s">
        <v>0</v>
      </c>
      <c r="C1" s="70" t="s">
        <v>30</v>
      </c>
    </row>
    <row r="2" spans="1:3" ht="12.75">
      <c r="A2" t="s">
        <v>29</v>
      </c>
      <c r="B2" s="9">
        <v>138</v>
      </c>
      <c r="C2" s="68"/>
    </row>
    <row r="3" spans="1:3" ht="12.75">
      <c r="A3" t="s">
        <v>125</v>
      </c>
      <c r="B3" s="12">
        <v>4.45</v>
      </c>
      <c r="C3" s="68"/>
    </row>
    <row r="4" spans="1:3" ht="12.75">
      <c r="A4" t="s">
        <v>28</v>
      </c>
      <c r="B4" s="2">
        <f>B2*B3</f>
        <v>614.1</v>
      </c>
      <c r="C4" s="68"/>
    </row>
    <row r="5" ht="12.75">
      <c r="C5" s="68"/>
    </row>
    <row r="6" spans="1:3" ht="12.75">
      <c r="A6" t="s">
        <v>1</v>
      </c>
      <c r="C6" s="68"/>
    </row>
    <row r="7" spans="1:3" ht="12.75">
      <c r="A7" s="1" t="s">
        <v>8</v>
      </c>
      <c r="B7" s="11">
        <v>84.74</v>
      </c>
      <c r="C7" s="68"/>
    </row>
    <row r="8" spans="1:3" ht="12.75">
      <c r="A8" s="1" t="s">
        <v>9</v>
      </c>
      <c r="B8" s="11">
        <v>51.3</v>
      </c>
      <c r="C8" s="68"/>
    </row>
    <row r="9" spans="1:3" ht="12.75">
      <c r="A9" s="1" t="s">
        <v>24</v>
      </c>
      <c r="B9" s="11">
        <v>0</v>
      </c>
      <c r="C9" s="68"/>
    </row>
    <row r="10" spans="1:3" ht="12.75">
      <c r="A10" s="1" t="s">
        <v>10</v>
      </c>
      <c r="B10" s="11">
        <v>0</v>
      </c>
      <c r="C10" s="68"/>
    </row>
    <row r="11" spans="1:3" ht="12.75">
      <c r="A11" s="1" t="s">
        <v>12</v>
      </c>
      <c r="B11" s="11">
        <v>156.99</v>
      </c>
      <c r="C11" s="68"/>
    </row>
    <row r="12" spans="1:3" ht="12.75">
      <c r="A12" s="1" t="s">
        <v>11</v>
      </c>
      <c r="B12" s="11">
        <v>14</v>
      </c>
      <c r="C12" s="68"/>
    </row>
    <row r="13" spans="1:3" ht="12.75">
      <c r="A13" s="1" t="s">
        <v>13</v>
      </c>
      <c r="B13" s="11">
        <v>28.86</v>
      </c>
      <c r="C13" s="68"/>
    </row>
    <row r="14" spans="1:3" ht="12.75">
      <c r="A14" s="1" t="s">
        <v>14</v>
      </c>
      <c r="B14" s="11">
        <v>29.16</v>
      </c>
      <c r="C14" s="68"/>
    </row>
    <row r="15" spans="1:3" ht="12.75">
      <c r="A15" s="1" t="s">
        <v>15</v>
      </c>
      <c r="B15" s="11">
        <v>24.84</v>
      </c>
      <c r="C15" s="68"/>
    </row>
    <row r="16" spans="1:3" ht="12.75">
      <c r="A16" s="1" t="s">
        <v>16</v>
      </c>
      <c r="B16" s="11">
        <v>8.25</v>
      </c>
      <c r="C16" s="68"/>
    </row>
    <row r="17" spans="1:3" ht="12.75">
      <c r="A17" s="1" t="s">
        <v>17</v>
      </c>
      <c r="B17" s="12">
        <v>8.96</v>
      </c>
      <c r="C17" s="68"/>
    </row>
    <row r="18" spans="1:3" ht="12.75">
      <c r="A18" t="s">
        <v>2</v>
      </c>
      <c r="B18" s="2">
        <f>SUM(B7:B17)</f>
        <v>407.09999999999997</v>
      </c>
      <c r="C18" s="68"/>
    </row>
    <row r="19" spans="2:3" ht="12.75">
      <c r="B19" s="2"/>
      <c r="C19" s="68"/>
    </row>
    <row r="20" spans="1:3" ht="12.75">
      <c r="A20" t="s">
        <v>3</v>
      </c>
      <c r="B20" s="2"/>
      <c r="C20" s="68"/>
    </row>
    <row r="21" spans="1:3" ht="12.75">
      <c r="A21" s="1" t="s">
        <v>18</v>
      </c>
      <c r="B21" s="7">
        <v>12.13</v>
      </c>
      <c r="C21" s="68"/>
    </row>
    <row r="22" spans="1:3" ht="12.75">
      <c r="A22" s="1" t="s">
        <v>19</v>
      </c>
      <c r="B22" s="7">
        <v>39.45</v>
      </c>
      <c r="C22" s="68"/>
    </row>
    <row r="23" spans="1:3" ht="12.75">
      <c r="A23" s="1" t="s">
        <v>20</v>
      </c>
      <c r="B23" s="7">
        <v>22.59</v>
      </c>
      <c r="C23" s="68"/>
    </row>
    <row r="24" spans="1:3" ht="12.75">
      <c r="A24" s="1" t="s">
        <v>21</v>
      </c>
      <c r="B24" s="8">
        <v>88</v>
      </c>
      <c r="C24" s="68"/>
    </row>
    <row r="25" spans="1:3" ht="12.75">
      <c r="A25" t="s">
        <v>4</v>
      </c>
      <c r="B25" s="2">
        <f>SUM(B21:B24)</f>
        <v>162.17000000000002</v>
      </c>
      <c r="C25" s="68"/>
    </row>
    <row r="26" spans="2:3" ht="12.75">
      <c r="B26" s="2"/>
      <c r="C26" s="68"/>
    </row>
    <row r="27" spans="1:3" ht="12.75">
      <c r="A27" t="s">
        <v>5</v>
      </c>
      <c r="B27" s="2">
        <f>B18+B25</f>
        <v>569.27</v>
      </c>
      <c r="C27" s="68"/>
    </row>
    <row r="28" spans="2:3" ht="12.75">
      <c r="B28" s="2"/>
      <c r="C28" s="68"/>
    </row>
    <row r="29" spans="1:3" ht="12.75">
      <c r="A29" t="s">
        <v>32</v>
      </c>
      <c r="B29" s="73">
        <f>B4-B27</f>
        <v>44.83000000000004</v>
      </c>
      <c r="C29" s="68"/>
    </row>
    <row r="30" spans="2:3" ht="12.75">
      <c r="B30" s="2"/>
      <c r="C30" s="68"/>
    </row>
    <row r="31" spans="1:3" ht="12.75">
      <c r="A31" t="s">
        <v>6</v>
      </c>
      <c r="B31" s="24" t="s">
        <v>7</v>
      </c>
      <c r="C31" s="68"/>
    </row>
    <row r="32" spans="1:3" ht="12.75">
      <c r="A32" s="1" t="s">
        <v>22</v>
      </c>
      <c r="B32" s="2">
        <f>B18/B2</f>
        <v>2.9499999999999997</v>
      </c>
      <c r="C32" s="68"/>
    </row>
    <row r="33" spans="1:3" ht="12.75">
      <c r="A33" t="s">
        <v>23</v>
      </c>
      <c r="B33" s="2">
        <f>B25/B2</f>
        <v>1.175144927536232</v>
      </c>
      <c r="C33" s="68"/>
    </row>
    <row r="34" spans="1:3" ht="12.75">
      <c r="A34" t="s">
        <v>27</v>
      </c>
      <c r="B34" s="2">
        <f>B27/B2</f>
        <v>4.1251449275362315</v>
      </c>
      <c r="C34" s="68"/>
    </row>
  </sheetData>
  <sheetProtection sheet="1" selectLockedCells="1"/>
  <printOptions/>
  <pageMargins left="0.75" right="0.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B24" sqref="B24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36</v>
      </c>
      <c r="B1" s="23" t="s">
        <v>0</v>
      </c>
      <c r="C1" s="70" t="s">
        <v>30</v>
      </c>
    </row>
    <row r="2" spans="1:3" ht="12.75">
      <c r="A2" t="s">
        <v>29</v>
      </c>
      <c r="B2" s="9">
        <v>34</v>
      </c>
      <c r="C2" s="68"/>
    </row>
    <row r="3" spans="1:3" ht="12.75">
      <c r="A3" t="s">
        <v>125</v>
      </c>
      <c r="B3" s="12">
        <v>11.52</v>
      </c>
      <c r="C3" s="68"/>
    </row>
    <row r="4" spans="1:3" ht="12.75">
      <c r="A4" t="s">
        <v>28</v>
      </c>
      <c r="B4" s="2">
        <f>B2*B3</f>
        <v>391.68</v>
      </c>
      <c r="C4" s="68"/>
    </row>
    <row r="5" ht="12.75">
      <c r="C5" s="68"/>
    </row>
    <row r="6" spans="1:3" ht="12.75">
      <c r="A6" t="s">
        <v>1</v>
      </c>
      <c r="C6" s="68"/>
    </row>
    <row r="7" spans="1:3" ht="12.75">
      <c r="A7" s="1" t="s">
        <v>8</v>
      </c>
      <c r="B7" s="11">
        <v>65.8</v>
      </c>
      <c r="C7" s="68" t="s">
        <v>130</v>
      </c>
    </row>
    <row r="8" spans="1:3" ht="12.75">
      <c r="A8" s="1" t="s">
        <v>9</v>
      </c>
      <c r="B8" s="11">
        <v>56</v>
      </c>
      <c r="C8" s="68"/>
    </row>
    <row r="9" spans="1:3" ht="12.75">
      <c r="A9" s="1" t="s">
        <v>24</v>
      </c>
      <c r="B9" s="11">
        <v>0</v>
      </c>
      <c r="C9" s="68"/>
    </row>
    <row r="10" spans="1:3" ht="12.75">
      <c r="A10" s="1" t="s">
        <v>10</v>
      </c>
      <c r="B10" s="11">
        <v>4</v>
      </c>
      <c r="C10" s="68" t="s">
        <v>119</v>
      </c>
    </row>
    <row r="11" spans="1:3" ht="12.75">
      <c r="A11" s="1" t="s">
        <v>12</v>
      </c>
      <c r="B11" s="11">
        <v>4.14</v>
      </c>
      <c r="C11" s="68"/>
    </row>
    <row r="12" spans="1:3" ht="12.75">
      <c r="A12" s="1" t="s">
        <v>11</v>
      </c>
      <c r="B12" s="11">
        <v>7</v>
      </c>
      <c r="C12" s="68"/>
    </row>
    <row r="13" spans="1:3" ht="12.75">
      <c r="A13" s="1" t="s">
        <v>13</v>
      </c>
      <c r="B13" s="11">
        <v>17.33</v>
      </c>
      <c r="C13" s="68"/>
    </row>
    <row r="14" spans="1:3" ht="12.75">
      <c r="A14" s="1" t="s">
        <v>14</v>
      </c>
      <c r="B14" s="11">
        <v>20.01</v>
      </c>
      <c r="C14" s="68"/>
    </row>
    <row r="15" spans="1:3" ht="12.75">
      <c r="A15" s="1" t="s">
        <v>15</v>
      </c>
      <c r="B15" s="11">
        <v>0</v>
      </c>
      <c r="C15" s="68"/>
    </row>
    <row r="16" spans="1:3" ht="12.75">
      <c r="A16" s="1" t="s">
        <v>16</v>
      </c>
      <c r="B16" s="11">
        <v>1.5</v>
      </c>
      <c r="C16" s="68"/>
    </row>
    <row r="17" spans="1:3" ht="12.75">
      <c r="A17" s="1" t="s">
        <v>17</v>
      </c>
      <c r="B17" s="12">
        <v>3.96</v>
      </c>
      <c r="C17" s="68"/>
    </row>
    <row r="18" spans="1:3" ht="12.75">
      <c r="A18" t="s">
        <v>2</v>
      </c>
      <c r="B18" s="2">
        <f>SUM(B7:B17)</f>
        <v>179.73999999999998</v>
      </c>
      <c r="C18" s="68"/>
    </row>
    <row r="19" spans="2:3" ht="12.75">
      <c r="B19" s="2"/>
      <c r="C19" s="68"/>
    </row>
    <row r="20" spans="1:3" ht="12.75">
      <c r="A20" t="s">
        <v>3</v>
      </c>
      <c r="B20" s="2"/>
      <c r="C20" s="68"/>
    </row>
    <row r="21" spans="1:3" ht="12.75">
      <c r="A21" s="1" t="s">
        <v>18</v>
      </c>
      <c r="B21" s="7">
        <v>8.47</v>
      </c>
      <c r="C21" s="68"/>
    </row>
    <row r="22" spans="1:3" ht="12.75">
      <c r="A22" s="1" t="s">
        <v>19</v>
      </c>
      <c r="B22" s="7">
        <v>23.59</v>
      </c>
      <c r="C22" s="68"/>
    </row>
    <row r="23" spans="1:3" ht="12.75">
      <c r="A23" s="1" t="s">
        <v>20</v>
      </c>
      <c r="B23" s="7">
        <v>13.72</v>
      </c>
      <c r="C23" s="68"/>
    </row>
    <row r="24" spans="1:3" ht="12.75">
      <c r="A24" s="1" t="s">
        <v>21</v>
      </c>
      <c r="B24" s="8">
        <v>88</v>
      </c>
      <c r="C24" s="68"/>
    </row>
    <row r="25" spans="1:3" ht="12.75">
      <c r="A25" t="s">
        <v>4</v>
      </c>
      <c r="B25" s="2">
        <f>SUM(B21:B24)</f>
        <v>133.78</v>
      </c>
      <c r="C25" s="68"/>
    </row>
    <row r="26" spans="2:3" ht="12.75">
      <c r="B26" s="2"/>
      <c r="C26" s="68"/>
    </row>
    <row r="27" spans="1:3" ht="12.75">
      <c r="A27" t="s">
        <v>5</v>
      </c>
      <c r="B27" s="2">
        <f>B18+B25</f>
        <v>313.52</v>
      </c>
      <c r="C27" s="68"/>
    </row>
    <row r="28" spans="2:3" ht="12.75">
      <c r="B28" s="2"/>
      <c r="C28" s="68"/>
    </row>
    <row r="29" spans="1:3" ht="12.75">
      <c r="A29" t="s">
        <v>32</v>
      </c>
      <c r="B29" s="73">
        <f>B4-B27</f>
        <v>78.16000000000003</v>
      </c>
      <c r="C29" s="68"/>
    </row>
    <row r="30" spans="2:3" ht="12.75">
      <c r="B30" s="2"/>
      <c r="C30" s="68"/>
    </row>
    <row r="31" spans="1:3" ht="12.75">
      <c r="A31" t="s">
        <v>6</v>
      </c>
      <c r="B31" s="24" t="s">
        <v>7</v>
      </c>
      <c r="C31" s="68"/>
    </row>
    <row r="32" spans="1:3" ht="12.75">
      <c r="A32" s="1" t="s">
        <v>22</v>
      </c>
      <c r="B32" s="2">
        <f>B18/B2</f>
        <v>5.286470588235294</v>
      </c>
      <c r="C32" s="68"/>
    </row>
    <row r="33" spans="1:3" ht="12.75">
      <c r="A33" t="s">
        <v>23</v>
      </c>
      <c r="B33" s="2">
        <f>B25/B2</f>
        <v>3.934705882352941</v>
      </c>
      <c r="C33" s="68"/>
    </row>
    <row r="34" spans="1:3" ht="12.75">
      <c r="A34" t="s">
        <v>27</v>
      </c>
      <c r="B34" s="2">
        <f>B27/B2</f>
        <v>9.221176470588235</v>
      </c>
      <c r="C34" s="68"/>
    </row>
  </sheetData>
  <sheetProtection sheet="1" selectLockedCells="1"/>
  <printOptions/>
  <pageMargins left="0.75" right="0.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7" sqref="C17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37</v>
      </c>
      <c r="B1" s="23" t="s">
        <v>0</v>
      </c>
      <c r="C1" s="70" t="s">
        <v>30</v>
      </c>
    </row>
    <row r="2" spans="1:3" ht="12.75">
      <c r="A2" t="s">
        <v>29</v>
      </c>
      <c r="B2" s="9">
        <v>1690</v>
      </c>
      <c r="C2" s="68"/>
    </row>
    <row r="3" spans="1:3" ht="12.75">
      <c r="A3" t="s">
        <v>125</v>
      </c>
      <c r="B3" s="10">
        <v>0.33</v>
      </c>
      <c r="C3" s="68"/>
    </row>
    <row r="4" spans="1:3" ht="12.75">
      <c r="A4" t="s">
        <v>28</v>
      </c>
      <c r="B4" s="2">
        <f>B2*B3</f>
        <v>557.7</v>
      </c>
      <c r="C4" s="68"/>
    </row>
    <row r="5" ht="12.75">
      <c r="C5" s="68"/>
    </row>
    <row r="6" spans="1:3" ht="12.75">
      <c r="A6" t="s">
        <v>1</v>
      </c>
      <c r="C6" s="68"/>
    </row>
    <row r="7" spans="1:3" ht="12.75">
      <c r="A7" s="1" t="s">
        <v>8</v>
      </c>
      <c r="B7" s="11">
        <v>61.88</v>
      </c>
      <c r="C7" s="68"/>
    </row>
    <row r="8" spans="1:3" ht="12.75">
      <c r="A8" s="1" t="s">
        <v>9</v>
      </c>
      <c r="B8" s="11">
        <v>61</v>
      </c>
      <c r="C8" s="68"/>
    </row>
    <row r="9" spans="1:3" ht="12.75">
      <c r="A9" s="1" t="s">
        <v>24</v>
      </c>
      <c r="B9" s="11">
        <v>20</v>
      </c>
      <c r="C9" s="69" t="s">
        <v>137</v>
      </c>
    </row>
    <row r="10" spans="1:3" ht="12.75">
      <c r="A10" s="1" t="s">
        <v>10</v>
      </c>
      <c r="B10" s="11">
        <v>0</v>
      </c>
      <c r="C10" s="68"/>
    </row>
    <row r="11" spans="1:3" ht="12.75">
      <c r="A11" s="1" t="s">
        <v>12</v>
      </c>
      <c r="B11" s="11">
        <v>28.88</v>
      </c>
      <c r="C11" s="68"/>
    </row>
    <row r="12" spans="1:3" ht="12.75">
      <c r="A12" s="1" t="s">
        <v>11</v>
      </c>
      <c r="B12" s="11">
        <v>20</v>
      </c>
      <c r="C12" s="68"/>
    </row>
    <row r="13" spans="1:3" ht="12.75">
      <c r="A13" s="1" t="s">
        <v>13</v>
      </c>
      <c r="B13" s="11">
        <v>23.82</v>
      </c>
      <c r="C13" s="68"/>
    </row>
    <row r="14" spans="1:3" ht="12.75">
      <c r="A14" s="1" t="s">
        <v>14</v>
      </c>
      <c r="B14" s="11">
        <v>26.2</v>
      </c>
      <c r="C14" s="68"/>
    </row>
    <row r="15" spans="1:3" ht="12.75">
      <c r="A15" s="1" t="s">
        <v>15</v>
      </c>
      <c r="B15" s="11">
        <v>0</v>
      </c>
      <c r="C15" s="68"/>
    </row>
    <row r="16" spans="1:3" ht="12.75">
      <c r="A16" s="1" t="s">
        <v>16</v>
      </c>
      <c r="B16" s="11">
        <v>16.75</v>
      </c>
      <c r="C16" s="68"/>
    </row>
    <row r="17" spans="1:3" ht="12.75">
      <c r="A17" s="1" t="s">
        <v>17</v>
      </c>
      <c r="B17" s="12">
        <v>5.82</v>
      </c>
      <c r="C17" s="68"/>
    </row>
    <row r="18" spans="1:3" ht="12.75">
      <c r="A18" t="s">
        <v>2</v>
      </c>
      <c r="B18" s="2">
        <f>SUM(B7:B17)</f>
        <v>264.34999999999997</v>
      </c>
      <c r="C18" s="68"/>
    </row>
    <row r="19" spans="2:3" ht="12.75">
      <c r="B19" s="2"/>
      <c r="C19" s="68"/>
    </row>
    <row r="20" spans="1:3" ht="12.75">
      <c r="A20" t="s">
        <v>3</v>
      </c>
      <c r="B20" s="2"/>
      <c r="C20" s="68"/>
    </row>
    <row r="21" spans="1:3" ht="12.75">
      <c r="A21" s="1" t="s">
        <v>18</v>
      </c>
      <c r="B21" s="7">
        <v>10.42</v>
      </c>
      <c r="C21" s="68"/>
    </row>
    <row r="22" spans="1:3" ht="12.75">
      <c r="A22" s="1" t="s">
        <v>19</v>
      </c>
      <c r="B22" s="7">
        <v>31.19</v>
      </c>
      <c r="C22" s="68"/>
    </row>
    <row r="23" spans="1:3" ht="12.75">
      <c r="A23" s="1" t="s">
        <v>20</v>
      </c>
      <c r="B23" s="7">
        <v>20.29</v>
      </c>
      <c r="C23" s="68"/>
    </row>
    <row r="24" spans="1:3" ht="12.75">
      <c r="A24" s="1" t="s">
        <v>21</v>
      </c>
      <c r="B24" s="8">
        <v>88</v>
      </c>
      <c r="C24" s="68"/>
    </row>
    <row r="25" spans="1:3" ht="12.75">
      <c r="A25" t="s">
        <v>4</v>
      </c>
      <c r="B25" s="2">
        <f>SUM(B21:B24)</f>
        <v>149.9</v>
      </c>
      <c r="C25" s="68"/>
    </row>
    <row r="26" spans="2:3" ht="12.75">
      <c r="B26" s="2"/>
      <c r="C26" s="68"/>
    </row>
    <row r="27" spans="1:3" ht="12.75">
      <c r="A27" t="s">
        <v>5</v>
      </c>
      <c r="B27" s="2">
        <f>B18+B25</f>
        <v>414.25</v>
      </c>
      <c r="C27" s="68"/>
    </row>
    <row r="28" spans="2:3" ht="12.75">
      <c r="B28" s="2"/>
      <c r="C28" s="68"/>
    </row>
    <row r="29" spans="1:3" ht="12.75">
      <c r="A29" t="s">
        <v>32</v>
      </c>
      <c r="B29" s="73">
        <f>B4-B27</f>
        <v>143.45000000000005</v>
      </c>
      <c r="C29" s="68"/>
    </row>
    <row r="30" spans="2:3" ht="12.75">
      <c r="B30" s="2"/>
      <c r="C30" s="68"/>
    </row>
    <row r="31" spans="1:3" ht="12.75">
      <c r="A31" t="s">
        <v>6</v>
      </c>
      <c r="B31" s="24" t="s">
        <v>38</v>
      </c>
      <c r="C31" s="68"/>
    </row>
    <row r="32" spans="1:3" ht="12.75">
      <c r="A32" s="1" t="s">
        <v>22</v>
      </c>
      <c r="B32" s="13">
        <f>B18/B2</f>
        <v>0.15642011834319525</v>
      </c>
      <c r="C32" s="68"/>
    </row>
    <row r="33" spans="1:3" ht="12.75">
      <c r="A33" t="s">
        <v>23</v>
      </c>
      <c r="B33" s="13">
        <f>B25/B2</f>
        <v>0.088698224852071</v>
      </c>
      <c r="C33" s="68"/>
    </row>
    <row r="34" spans="1:3" ht="12.75">
      <c r="A34" t="s">
        <v>27</v>
      </c>
      <c r="B34" s="13">
        <f>B27/B2</f>
        <v>0.24511834319526626</v>
      </c>
      <c r="C34" s="68"/>
    </row>
  </sheetData>
  <sheetProtection sheet="1" selectLockedCells="1"/>
  <printOptions/>
  <pageMargins left="0.75" right="0.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25" sqref="C25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39</v>
      </c>
      <c r="B1" s="23" t="s">
        <v>0</v>
      </c>
      <c r="C1" s="72" t="s">
        <v>30</v>
      </c>
    </row>
    <row r="2" spans="1:3" ht="12.75">
      <c r="A2" t="s">
        <v>29</v>
      </c>
      <c r="B2" s="9">
        <v>1690</v>
      </c>
      <c r="C2" s="68"/>
    </row>
    <row r="3" spans="1:3" ht="12.75">
      <c r="A3" t="s">
        <v>125</v>
      </c>
      <c r="B3" s="10">
        <v>0.252</v>
      </c>
      <c r="C3" s="68"/>
    </row>
    <row r="4" spans="1:3" ht="12.75">
      <c r="A4" t="s">
        <v>28</v>
      </c>
      <c r="B4" s="2">
        <f>B2*B3</f>
        <v>425.88</v>
      </c>
      <c r="C4" s="68"/>
    </row>
    <row r="5" ht="12.75">
      <c r="C5" s="68"/>
    </row>
    <row r="6" spans="1:3" ht="12.75">
      <c r="A6" t="s">
        <v>1</v>
      </c>
      <c r="C6" s="68"/>
    </row>
    <row r="7" spans="1:3" ht="12.75">
      <c r="A7" s="1" t="s">
        <v>8</v>
      </c>
      <c r="B7" s="11">
        <v>37.2</v>
      </c>
      <c r="C7" s="69"/>
    </row>
    <row r="8" spans="1:3" ht="12.75">
      <c r="A8" s="1" t="s">
        <v>9</v>
      </c>
      <c r="B8" s="11">
        <v>36</v>
      </c>
      <c r="C8" s="68"/>
    </row>
    <row r="9" spans="1:3" ht="12.75">
      <c r="A9" s="1" t="s">
        <v>24</v>
      </c>
      <c r="B9" s="11">
        <v>0</v>
      </c>
      <c r="C9" s="68" t="s">
        <v>127</v>
      </c>
    </row>
    <row r="10" spans="1:3" ht="12.75">
      <c r="A10" s="1" t="s">
        <v>10</v>
      </c>
      <c r="B10" s="11">
        <v>5</v>
      </c>
      <c r="C10" s="68" t="s">
        <v>120</v>
      </c>
    </row>
    <row r="11" spans="1:3" ht="12.75">
      <c r="A11" s="1" t="s">
        <v>12</v>
      </c>
      <c r="B11" s="11">
        <v>44.22</v>
      </c>
      <c r="C11" s="68"/>
    </row>
    <row r="12" spans="1:3" ht="12.75">
      <c r="A12" s="1" t="s">
        <v>11</v>
      </c>
      <c r="B12" s="11">
        <v>12</v>
      </c>
      <c r="C12" s="68"/>
    </row>
    <row r="13" spans="1:3" ht="12.75">
      <c r="A13" s="1" t="s">
        <v>13</v>
      </c>
      <c r="B13" s="11">
        <v>19.99</v>
      </c>
      <c r="C13" s="68"/>
    </row>
    <row r="14" spans="1:3" ht="12.75">
      <c r="A14" s="1" t="s">
        <v>14</v>
      </c>
      <c r="B14" s="11">
        <v>20.57</v>
      </c>
      <c r="C14" s="68"/>
    </row>
    <row r="15" spans="1:3" ht="12.75">
      <c r="A15" s="1" t="s">
        <v>15</v>
      </c>
      <c r="B15" s="11">
        <v>5.16</v>
      </c>
      <c r="C15" s="68"/>
    </row>
    <row r="16" spans="1:3" ht="12.75">
      <c r="A16" s="1" t="s">
        <v>16</v>
      </c>
      <c r="B16" s="11">
        <v>16.75</v>
      </c>
      <c r="C16" s="68"/>
    </row>
    <row r="17" spans="1:3" ht="12.75">
      <c r="A17" s="1" t="s">
        <v>17</v>
      </c>
      <c r="B17" s="12">
        <v>4.43</v>
      </c>
      <c r="C17" s="68"/>
    </row>
    <row r="18" spans="1:3" ht="12.75">
      <c r="A18" t="s">
        <v>2</v>
      </c>
      <c r="B18" s="2">
        <f>SUM(B7:B17)</f>
        <v>201.32000000000002</v>
      </c>
      <c r="C18" s="68"/>
    </row>
    <row r="19" spans="2:3" ht="12.75">
      <c r="B19" s="2"/>
      <c r="C19" s="68"/>
    </row>
    <row r="20" spans="1:3" ht="12.75">
      <c r="A20" t="s">
        <v>3</v>
      </c>
      <c r="B20" s="2"/>
      <c r="C20" s="68"/>
    </row>
    <row r="21" spans="1:3" ht="12.75">
      <c r="A21" s="1" t="s">
        <v>18</v>
      </c>
      <c r="B21" s="7">
        <v>9.49</v>
      </c>
      <c r="C21" s="68"/>
    </row>
    <row r="22" spans="1:3" ht="12.75">
      <c r="A22" s="1" t="s">
        <v>19</v>
      </c>
      <c r="B22" s="7">
        <v>27.01</v>
      </c>
      <c r="C22" s="68"/>
    </row>
    <row r="23" spans="1:3" ht="12.75">
      <c r="A23" s="1" t="s">
        <v>20</v>
      </c>
      <c r="B23" s="7">
        <v>16.45</v>
      </c>
      <c r="C23" s="68"/>
    </row>
    <row r="24" spans="1:3" ht="12.75">
      <c r="A24" s="1" t="s">
        <v>21</v>
      </c>
      <c r="B24" s="8">
        <v>88</v>
      </c>
      <c r="C24" s="68"/>
    </row>
    <row r="25" spans="1:3" ht="12.75">
      <c r="A25" t="s">
        <v>4</v>
      </c>
      <c r="B25" s="2">
        <f>SUM(B21:B24)</f>
        <v>140.95</v>
      </c>
      <c r="C25" s="68"/>
    </row>
    <row r="26" spans="2:3" ht="12.75">
      <c r="B26" s="2"/>
      <c r="C26" s="68"/>
    </row>
    <row r="27" spans="1:3" ht="12.75">
      <c r="A27" t="s">
        <v>5</v>
      </c>
      <c r="B27" s="2">
        <f>B18+B25</f>
        <v>342.27</v>
      </c>
      <c r="C27" s="68"/>
    </row>
    <row r="28" spans="2:3" ht="12.75">
      <c r="B28" s="2"/>
      <c r="C28" s="68"/>
    </row>
    <row r="29" spans="1:3" ht="12.75">
      <c r="A29" t="s">
        <v>32</v>
      </c>
      <c r="B29" s="73">
        <f>B4-B27</f>
        <v>83.61000000000001</v>
      </c>
      <c r="C29" s="68"/>
    </row>
    <row r="30" spans="2:3" ht="12.75">
      <c r="B30" s="2"/>
      <c r="C30" s="68"/>
    </row>
    <row r="31" spans="1:3" ht="12.75">
      <c r="A31" t="s">
        <v>6</v>
      </c>
      <c r="B31" s="24" t="s">
        <v>38</v>
      </c>
      <c r="C31" s="68"/>
    </row>
    <row r="32" spans="1:3" ht="12.75">
      <c r="A32" s="1" t="s">
        <v>22</v>
      </c>
      <c r="B32" s="13">
        <f>B18/B2</f>
        <v>0.1191242603550296</v>
      </c>
      <c r="C32" s="68"/>
    </row>
    <row r="33" spans="1:3" ht="12.75">
      <c r="A33" t="s">
        <v>23</v>
      </c>
      <c r="B33" s="13">
        <f>B25/B2</f>
        <v>0.08340236686390531</v>
      </c>
      <c r="C33" s="68"/>
    </row>
    <row r="34" spans="1:3" ht="12.75">
      <c r="A34" t="s">
        <v>27</v>
      </c>
      <c r="B34" s="13">
        <f>B27/B2</f>
        <v>0.2025266272189349</v>
      </c>
      <c r="C34" s="68"/>
    </row>
  </sheetData>
  <sheetProtection sheet="1" selectLockedCells="1"/>
  <printOptions/>
  <pageMargins left="0.75" right="0.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Paulann Haakenson</dc:creator>
  <cp:keywords/>
  <dc:description/>
  <cp:lastModifiedBy>Ronald Haugen</cp:lastModifiedBy>
  <cp:lastPrinted>2012-12-21T12:58:24Z</cp:lastPrinted>
  <dcterms:created xsi:type="dcterms:W3CDTF">2005-01-10T15:34:54Z</dcterms:created>
  <dcterms:modified xsi:type="dcterms:W3CDTF">2022-02-01T15:14:38Z</dcterms:modified>
  <cp:category/>
  <cp:version/>
  <cp:contentType/>
  <cp:contentStatus/>
</cp:coreProperties>
</file>