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8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<sst xmlns="http://schemas.openxmlformats.org/spreadsheetml/2006/main" count="715" uniqueCount="160">
  <si>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</si>
  <si>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</si>
  <si>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</si>
  <si>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</si>
  <si>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</si>
  <si>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</si>
  <si>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</si>
  <si>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</si>
  <si>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</si>
  <si>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</si>
  <si>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</si>
  <si>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</si>
  <si>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</si>
  <si>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</si>
  <si>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</si>
  <si>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</si>
  <si>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</si>
  <si>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</si>
  <si>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</si>
  <si>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</si>
  <si>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</si>
  <si>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</si>
  <si>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</si>
  <si>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</si>
  <si>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</si>
  <si>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</si>
  <si>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</si>
  <si>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</si>
  <si>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</si>
  <si>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</si>
  <si>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</si>
  <si>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</si>
  <si>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</si>
  <si>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</si>
  <si>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</si>
  <si>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</si>
  <si>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</si>
  <si>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</si>
  <si>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</si>
  <si>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</si>
  <si>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</si>
  <si>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</si>
  <si>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</si>
  <si>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</si>
  <si>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</si>
  <si>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</si>
  <si>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</si>
  <si>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</si>
  <si>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</si>
  <si>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</si>
  <si>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</si>
  <si>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</si>
  <si>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</si>
  <si>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</si>
  <si>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</si>
  <si>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</si>
  <si>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</si>
  <si>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</si>
  <si>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</si>
  <si>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</si>
  <si>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</si>
  <si>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</si>
  <si>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</si>
  <si>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</si>
  <si>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</si>
  <si>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</si>
  <si>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</si>
  <si>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</si>
  <si>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</si>
  <si>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</si>
  <si>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</si>
  <si>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</si>
  <si>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</si>
  <si>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</si>
  <si>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</si>
  <si>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</si>
  <si>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</si>
  <si>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</si>
  <si>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</si>
  <si>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</si>
  <si>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</si>
  <si>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</si>
  <si>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</si>
  <si>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</si>
  <si>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</si>
  <si>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</si>
  <si>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</si>
  <si>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</si>
  <si>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</si>
  <si>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</si>
  <si>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</si>
  <si>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</si>
  <si>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</si>
  <si>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</si>
  <si>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</si>
  <si>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</si>
  <si>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</si>
  <si>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</si>
  <si>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</si>
  <si>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</si>
  <si>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</si>
  <si>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</si>
  <si>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</si>
  <si>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</si>
  <si>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</si>
  <si>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</si>
  <si>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</si>
  <si>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</si>
  <si>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</si>
  <si>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</si>
  <si>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</si>
  <si>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</si>
  <si>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</si>
  <si>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</si>
  <si>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</si>
  <si>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</si>
  <si>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</si>
  <si>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</si>
  <si>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</si>
  <si>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</si>
  <si>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</si>
  <si>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</si>
  <si>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</si>
  <si>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</si>
  <si>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</si>
  <si>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</si>
  <si>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</si>
  <si>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</si>
  <si>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</si>
  <si>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</si>
  <si>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</si>
  <si>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</si>
  <si>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</si>
  <si>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</si>
  <si>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</si>
  <si>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</si>
  <si>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</si>
  <si>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</si>
  <si>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</si>
  <si>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</si>
  <si>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</si>
  <si>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</si>
  <si>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</si>
  <si>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</si>
  <si>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</si>
  <si>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</si>
  <si>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</si>
  <si>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</si>
  <si>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</si>
  <si>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</si>
  <si>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</si>
  <si>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Cutworms and/or pea aphids chemical cost would be about $4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</si>
  <si>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</si>
  <si>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</si>
  <si>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</si>
  <si>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</si>
  <si>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</si>
  <si>
    <t>Developed by: Ronald Haugen, NDSU Extension Service</t>
  </si>
  <si>
    <t>North Dakota 2023 Projected Crop Budgets - North Central</t>
  </si>
  <si>
    <t>Malt price, feed price est. is $4.50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</si>
</sst>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157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96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145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144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102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139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122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106</v>
      </c>
      <c r="B19" s="42"/>
      <c r="C19" s="42"/>
      <c r="E19" s="42"/>
      <c r="F19" s="42"/>
      <c r="G19" s="42"/>
      <c r="H19" s="42"/>
    </row>
    <row r="20" spans="1:8" ht="12.75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110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1380</v>
      </c>
      <c r="C2" s="67"/>
    </row>
    <row r="3" spans="1:3" ht="12.75">
      <c r="A3" t="s">
        <v>135</v>
      </c>
      <c r="B3" s="10">
        <v>0.349</v>
      </c>
      <c r="C3" s="67"/>
    </row>
    <row r="4" spans="1:3" ht="12.75">
      <c r="A4" t="s">
        <v>28</v>
      </c>
      <c r="B4">
        <f>B2*B3</f>
        <v>481.61999999999995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54.36</v>
      </c>
      <c r="C7" s="69"/>
    </row>
    <row r="8" spans="1:3" ht="12.75">
      <c r="A8" s="1" t="s">
        <v>9</v>
      </c>
      <c r="B8" s="11">
        <v>48.1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10</v>
      </c>
      <c r="C10" s="67" t="s">
        <v>128</v>
      </c>
    </row>
    <row r="11" spans="1:3" ht="12.75">
      <c r="A11" s="1" t="s">
        <v>12</v>
      </c>
      <c r="B11" s="11">
        <v>51.83</v>
      </c>
      <c r="C11" s="67"/>
    </row>
    <row r="12" spans="1:3" ht="12.75">
      <c r="A12" s="1" t="s">
        <v>11</v>
      </c>
      <c r="B12" s="11">
        <v>14</v>
      </c>
      <c r="C12" s="67"/>
    </row>
    <row r="13" spans="1:3" ht="12.75">
      <c r="A13" s="1" t="s">
        <v>13</v>
      </c>
      <c r="B13" s="11">
        <v>23.22</v>
      </c>
      <c r="C13" s="67"/>
    </row>
    <row r="14" spans="1:3" ht="12.75">
      <c r="A14" s="1" t="s">
        <v>14</v>
      </c>
      <c r="B14" s="11">
        <v>20.74</v>
      </c>
      <c r="C14" s="67"/>
    </row>
    <row r="15" spans="1:3" ht="12.75">
      <c r="A15" s="1" t="s">
        <v>15</v>
      </c>
      <c r="B15" s="11">
        <v>3.9</v>
      </c>
      <c r="C15" s="67"/>
    </row>
    <row r="16" spans="1:3" ht="12.75">
      <c r="A16" s="1" t="s">
        <v>16</v>
      </c>
      <c r="B16" s="11">
        <v>19.75</v>
      </c>
      <c r="C16" s="67" t="s">
        <v>134</v>
      </c>
    </row>
    <row r="17" spans="1:3" ht="12.75">
      <c r="A17" s="1" t="s">
        <v>17</v>
      </c>
      <c r="B17" s="12">
        <v>9.22</v>
      </c>
      <c r="C17" s="67"/>
    </row>
    <row r="18" spans="1:3" ht="12.75">
      <c r="A18" t="s">
        <v>2</v>
      </c>
      <c r="B18" s="2">
        <f>SUM(B7:B17)</f>
        <v>255.12000000000003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10.19</v>
      </c>
      <c r="C21" s="67"/>
    </row>
    <row r="22" spans="1:3" ht="12.75">
      <c r="A22" s="1" t="s">
        <v>19</v>
      </c>
      <c r="B22" s="7">
        <v>26.06</v>
      </c>
      <c r="C22" s="67"/>
    </row>
    <row r="23" spans="1:3" ht="12.75">
      <c r="A23" s="1" t="s">
        <v>20</v>
      </c>
      <c r="B23" s="7">
        <v>14.05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103.3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358.42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123.19999999999993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0.18486956521739134</v>
      </c>
      <c r="C32" s="67"/>
    </row>
    <row r="33" spans="1:3" ht="12.75">
      <c r="A33" t="s">
        <v>23</v>
      </c>
      <c r="B33" s="13">
        <f>B25/B2</f>
        <v>0.07485507246376812</v>
      </c>
      <c r="C33" s="67"/>
    </row>
    <row r="34" spans="1:3" ht="12.75">
      <c r="A34" t="s">
        <v>27</v>
      </c>
      <c r="B34" s="13">
        <f>B27/B2</f>
        <v>0.25972463768115944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1750</v>
      </c>
      <c r="C2" s="67"/>
    </row>
    <row r="3" spans="1:3" ht="12.75">
      <c r="A3" t="s">
        <v>135</v>
      </c>
      <c r="B3" s="10">
        <v>0.266</v>
      </c>
      <c r="C3" s="67"/>
    </row>
    <row r="4" spans="1:3" ht="12.75">
      <c r="A4" t="s">
        <v>28</v>
      </c>
      <c r="B4">
        <f>B2*B3</f>
        <v>465.5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74</v>
      </c>
      <c r="C7" s="67"/>
    </row>
    <row r="8" spans="1:3" ht="12.75">
      <c r="A8" s="1" t="s">
        <v>9</v>
      </c>
      <c r="B8" s="11">
        <v>28</v>
      </c>
      <c r="C8" s="67"/>
    </row>
    <row r="9" spans="1:3" ht="12.75">
      <c r="A9" s="1" t="s">
        <v>24</v>
      </c>
      <c r="B9" s="11">
        <v>0</v>
      </c>
      <c r="C9" s="67" t="s">
        <v>129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117.21</v>
      </c>
      <c r="C11" s="67"/>
    </row>
    <row r="12" spans="1:3" ht="12.75">
      <c r="A12" s="1" t="s">
        <v>11</v>
      </c>
      <c r="B12" s="11">
        <v>8</v>
      </c>
      <c r="C12" s="67"/>
    </row>
    <row r="13" spans="1:3" ht="12.75">
      <c r="A13" s="1" t="s">
        <v>13</v>
      </c>
      <c r="B13" s="11">
        <v>21.58</v>
      </c>
      <c r="C13" s="67"/>
    </row>
    <row r="14" spans="1:3" ht="12.75">
      <c r="A14" s="1" t="s">
        <v>14</v>
      </c>
      <c r="B14" s="11">
        <v>20.26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10.15</v>
      </c>
      <c r="C17" s="67"/>
    </row>
    <row r="18" spans="1:3" ht="12.75">
      <c r="A18" t="s">
        <v>2</v>
      </c>
      <c r="B18" s="2">
        <f>SUM(B7:B17)</f>
        <v>280.94999999999993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9.47</v>
      </c>
      <c r="C21" s="67"/>
    </row>
    <row r="22" spans="1:3" ht="12.75">
      <c r="A22" s="1" t="s">
        <v>19</v>
      </c>
      <c r="B22" s="7">
        <v>24.58</v>
      </c>
      <c r="C22" s="67"/>
    </row>
    <row r="23" spans="1:3" ht="12.75">
      <c r="A23" s="1" t="s">
        <v>20</v>
      </c>
      <c r="B23" s="7">
        <v>12.24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99.28999999999999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380.2399999999999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85.2600000000001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0.1605428571428571</v>
      </c>
      <c r="C32" s="67"/>
    </row>
    <row r="33" spans="1:3" ht="12.75">
      <c r="A33" t="s">
        <v>23</v>
      </c>
      <c r="B33" s="13">
        <f>B25/B2</f>
        <v>0.056737142857142854</v>
      </c>
      <c r="C33" s="67"/>
    </row>
    <row r="34" spans="1:3" ht="12.75">
      <c r="A34" t="s">
        <v>27</v>
      </c>
      <c r="B34" s="13">
        <f>B27/B2</f>
        <v>0.21727999999999995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20</v>
      </c>
      <c r="C2" s="67"/>
    </row>
    <row r="3" spans="1:3" ht="12.75">
      <c r="A3" t="s">
        <v>135</v>
      </c>
      <c r="B3" s="12">
        <v>13.93</v>
      </c>
      <c r="C3" s="67"/>
    </row>
    <row r="4" spans="1:3" ht="12.75">
      <c r="A4" t="s">
        <v>28</v>
      </c>
      <c r="B4" s="2">
        <f>B2*B3</f>
        <v>278.6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27</v>
      </c>
      <c r="C7" s="67"/>
    </row>
    <row r="8" spans="1:3" ht="12.75">
      <c r="A8" s="1" t="s">
        <v>9</v>
      </c>
      <c r="B8" s="11">
        <v>41.2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40.89</v>
      </c>
      <c r="C11" s="67"/>
    </row>
    <row r="12" spans="1:3" ht="12.75">
      <c r="A12" s="1" t="s">
        <v>11</v>
      </c>
      <c r="B12" s="11">
        <v>11</v>
      </c>
      <c r="C12" s="67"/>
    </row>
    <row r="13" spans="1:3" ht="12.75">
      <c r="A13" s="1" t="s">
        <v>13</v>
      </c>
      <c r="B13" s="11">
        <v>21.66</v>
      </c>
      <c r="C13" s="67"/>
    </row>
    <row r="14" spans="1:3" ht="12.75">
      <c r="A14" s="1" t="s">
        <v>14</v>
      </c>
      <c r="B14" s="11">
        <v>21.22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6.18</v>
      </c>
      <c r="C17" s="67"/>
    </row>
    <row r="18" spans="1:3" ht="12.75">
      <c r="A18" t="s">
        <v>2</v>
      </c>
      <c r="B18" s="2">
        <f>SUM(B7:B17)</f>
        <v>170.9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9.58</v>
      </c>
      <c r="C21" s="67"/>
    </row>
    <row r="22" spans="1:3" ht="12.75">
      <c r="A22" s="1" t="s">
        <v>19</v>
      </c>
      <c r="B22" s="7">
        <v>25</v>
      </c>
      <c r="C22" s="67"/>
    </row>
    <row r="23" spans="1:3" ht="12.75">
      <c r="A23" s="1" t="s">
        <v>20</v>
      </c>
      <c r="B23" s="7">
        <v>12.95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100.53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271.43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7.170000000000016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8.545</v>
      </c>
      <c r="C32" s="67"/>
    </row>
    <row r="33" spans="1:3" ht="12.75">
      <c r="A33" t="s">
        <v>23</v>
      </c>
      <c r="B33" s="2">
        <f>B25/B2</f>
        <v>5.0265</v>
      </c>
      <c r="C33" s="67"/>
    </row>
    <row r="34" spans="1:3" ht="12.75">
      <c r="A34" t="s">
        <v>27</v>
      </c>
      <c r="B34" s="2">
        <f>B27/B2</f>
        <v>13.5715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37</v>
      </c>
      <c r="C2" s="67"/>
    </row>
    <row r="3" spans="1:3" ht="12.75">
      <c r="A3" t="s">
        <v>135</v>
      </c>
      <c r="B3" s="12">
        <v>9</v>
      </c>
      <c r="C3" s="67"/>
    </row>
    <row r="4" spans="1:3" ht="12.75">
      <c r="A4" t="s">
        <v>28</v>
      </c>
      <c r="B4" s="2">
        <f>B2*B3</f>
        <v>333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60</v>
      </c>
      <c r="C7" s="67"/>
    </row>
    <row r="8" spans="1:3" ht="12.75">
      <c r="A8" s="1" t="s">
        <v>9</v>
      </c>
      <c r="B8" s="11">
        <v>47.6</v>
      </c>
      <c r="C8" s="67"/>
    </row>
    <row r="9" spans="1:3" ht="12.75">
      <c r="A9" s="1" t="s">
        <v>24</v>
      </c>
      <c r="B9" s="11">
        <v>3</v>
      </c>
      <c r="C9" s="67" t="s">
        <v>137</v>
      </c>
    </row>
    <row r="10" spans="1:3" ht="12.75">
      <c r="A10" s="1" t="s">
        <v>10</v>
      </c>
      <c r="B10" s="11">
        <v>0</v>
      </c>
      <c r="C10" s="69" t="s">
        <v>151</v>
      </c>
    </row>
    <row r="11" spans="1:3" ht="12.75">
      <c r="A11" s="1" t="s">
        <v>12</v>
      </c>
      <c r="B11" s="11">
        <v>14.05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20.74</v>
      </c>
      <c r="C13" s="67"/>
    </row>
    <row r="14" spans="1:3" ht="12.75">
      <c r="A14" s="1" t="s">
        <v>14</v>
      </c>
      <c r="B14" s="11">
        <v>20.37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9.75</v>
      </c>
      <c r="C16" s="67" t="s">
        <v>138</v>
      </c>
    </row>
    <row r="17" spans="1:3" ht="12.75">
      <c r="A17" s="1" t="s">
        <v>17</v>
      </c>
      <c r="B17" s="12">
        <v>6.9</v>
      </c>
      <c r="C17" s="67"/>
    </row>
    <row r="18" spans="1:3" ht="12.75">
      <c r="A18" t="s">
        <v>2</v>
      </c>
      <c r="B18" s="2">
        <f>SUM(B7:B17)</f>
        <v>190.91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9.52</v>
      </c>
      <c r="C21" s="67"/>
    </row>
    <row r="22" spans="1:3" ht="12.75">
      <c r="A22" s="1" t="s">
        <v>19</v>
      </c>
      <c r="B22" s="7">
        <v>25.16</v>
      </c>
      <c r="C22" s="67"/>
    </row>
    <row r="23" spans="1:3" ht="12.75">
      <c r="A23" s="1" t="s">
        <v>20</v>
      </c>
      <c r="B23" s="7">
        <v>12.24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99.92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290.83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42.170000000000016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5.1597297297297295</v>
      </c>
      <c r="C32" s="67"/>
    </row>
    <row r="33" spans="1:3" ht="12.75">
      <c r="A33" t="s">
        <v>23</v>
      </c>
      <c r="B33" s="2">
        <f>B25/B2</f>
        <v>2.7005405405405405</v>
      </c>
      <c r="C33" s="67"/>
    </row>
    <row r="34" spans="1:3" ht="12.75">
      <c r="A34" t="s">
        <v>27</v>
      </c>
      <c r="B34" s="2">
        <f>B27/B2</f>
        <v>7.86027027027027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87</v>
      </c>
      <c r="C2" s="67"/>
    </row>
    <row r="3" spans="1:3" ht="12.75">
      <c r="A3" t="s">
        <v>135</v>
      </c>
      <c r="B3" s="12">
        <v>2.99</v>
      </c>
      <c r="C3" s="67"/>
    </row>
    <row r="4" spans="1:3" ht="12.75">
      <c r="A4" t="s">
        <v>28</v>
      </c>
      <c r="B4" s="2">
        <f>B2*B3</f>
        <v>260.13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</v>
      </c>
      <c r="C7" s="67"/>
    </row>
    <row r="8" spans="1:3" ht="12.75">
      <c r="A8" s="1" t="s">
        <v>9</v>
      </c>
      <c r="B8" s="11">
        <v>12.9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100.04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27.53</v>
      </c>
      <c r="C13" s="67"/>
    </row>
    <row r="14" spans="1:3" ht="12.75">
      <c r="A14" s="1" t="s">
        <v>14</v>
      </c>
      <c r="B14" s="11">
        <v>22.59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7.44</v>
      </c>
      <c r="C17" s="67"/>
    </row>
    <row r="18" spans="1:3" ht="12.75">
      <c r="A18" t="s">
        <v>2</v>
      </c>
      <c r="B18" s="2">
        <f>SUM(B7:B17)</f>
        <v>205.75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10.82</v>
      </c>
      <c r="C21" s="67"/>
    </row>
    <row r="22" spans="1:3" ht="12.75">
      <c r="A22" s="1" t="s">
        <v>19</v>
      </c>
      <c r="B22" s="7">
        <v>27.2</v>
      </c>
      <c r="C22" s="67"/>
    </row>
    <row r="23" spans="1:3" ht="12.75">
      <c r="A23" s="1" t="s">
        <v>20</v>
      </c>
      <c r="B23" s="7">
        <v>14.55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105.57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311.32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-51.19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2.3649425287356323</v>
      </c>
      <c r="C32" s="67"/>
    </row>
    <row r="33" spans="1:3" ht="12.75">
      <c r="A33" t="s">
        <v>23</v>
      </c>
      <c r="B33" s="2">
        <f>B25/B2</f>
        <v>1.2134482758620688</v>
      </c>
      <c r="C33" s="67"/>
    </row>
    <row r="34" spans="1:3" ht="12.75">
      <c r="A34" t="s">
        <v>27</v>
      </c>
      <c r="B34" s="2">
        <f>B27/B2</f>
        <v>3.578390804597701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1500</v>
      </c>
      <c r="C2" s="67"/>
    </row>
    <row r="3" spans="1:3" ht="12.75">
      <c r="A3" t="s">
        <v>135</v>
      </c>
      <c r="B3" s="10">
        <v>0.23</v>
      </c>
      <c r="C3" s="67"/>
    </row>
    <row r="4" spans="1:3" ht="12.75">
      <c r="A4" t="s">
        <v>28</v>
      </c>
      <c r="B4" s="2">
        <f>B2*B3</f>
        <v>345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21</v>
      </c>
      <c r="C7" s="67"/>
    </row>
    <row r="8" spans="1:3" ht="12.75">
      <c r="A8" s="1" t="s">
        <v>9</v>
      </c>
      <c r="B8" s="11">
        <v>47.1</v>
      </c>
      <c r="C8" s="67" t="s">
        <v>130</v>
      </c>
    </row>
    <row r="9" spans="1:3" ht="12.75">
      <c r="A9" s="1" t="s">
        <v>24</v>
      </c>
      <c r="B9" s="11">
        <v>16</v>
      </c>
      <c r="C9" s="69" t="s">
        <v>150</v>
      </c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9.49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22.75</v>
      </c>
      <c r="C13" s="67"/>
    </row>
    <row r="14" spans="1:3" ht="12.75">
      <c r="A14" s="1" t="s">
        <v>14</v>
      </c>
      <c r="B14" s="11">
        <v>23.42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9.75</v>
      </c>
      <c r="C16" s="67"/>
    </row>
    <row r="17" spans="1:3" ht="12.75">
      <c r="A17" s="1" t="s">
        <v>17</v>
      </c>
      <c r="B17" s="12">
        <v>5.94</v>
      </c>
      <c r="C17" s="67"/>
    </row>
    <row r="18" spans="1:3" ht="12.75">
      <c r="A18" t="s">
        <v>2</v>
      </c>
      <c r="B18" s="2">
        <f>SUM(B7:B17)</f>
        <v>164.45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10.08</v>
      </c>
      <c r="C21" s="67"/>
    </row>
    <row r="22" spans="1:3" ht="12.75">
      <c r="A22" s="1" t="s">
        <v>19</v>
      </c>
      <c r="B22" s="7">
        <v>28.67</v>
      </c>
      <c r="C22" s="67"/>
    </row>
    <row r="23" spans="1:3" ht="12.75">
      <c r="A23" s="1" t="s">
        <v>20</v>
      </c>
      <c r="B23" s="7">
        <v>13.85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105.6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270.04999999999995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74.95000000000005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0.10963333333333333</v>
      </c>
      <c r="C32" s="67"/>
    </row>
    <row r="33" spans="1:3" ht="12.75">
      <c r="A33" t="s">
        <v>23</v>
      </c>
      <c r="B33" s="13">
        <f>B25/B2</f>
        <v>0.07039999999999999</v>
      </c>
      <c r="C33" s="67"/>
    </row>
    <row r="34" spans="1:3" ht="12.75">
      <c r="A34" t="s">
        <v>27</v>
      </c>
      <c r="B34" s="13">
        <f>B27/B2</f>
        <v>0.1800333333333333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850</v>
      </c>
      <c r="C2" s="67"/>
    </row>
    <row r="3" spans="1:3" ht="12.75">
      <c r="A3" t="s">
        <v>135</v>
      </c>
      <c r="B3" s="72">
        <v>0.55</v>
      </c>
      <c r="C3" s="67"/>
    </row>
    <row r="4" spans="1:3" ht="12.75">
      <c r="A4" t="s">
        <v>28</v>
      </c>
      <c r="B4" s="2">
        <f>B2*B3</f>
        <v>467.50000000000006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13.72</v>
      </c>
      <c r="C7" s="67"/>
    </row>
    <row r="8" spans="1:3" ht="12.75">
      <c r="A8" s="1" t="s">
        <v>9</v>
      </c>
      <c r="B8" s="11">
        <v>29.6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131</v>
      </c>
    </row>
    <row r="11" spans="1:3" ht="12.75">
      <c r="A11" s="1" t="s">
        <v>12</v>
      </c>
      <c r="B11" s="11">
        <v>39.66</v>
      </c>
      <c r="C11" s="67"/>
    </row>
    <row r="12" spans="1:3" ht="12.75">
      <c r="A12" s="1" t="s">
        <v>11</v>
      </c>
      <c r="B12" s="11">
        <v>16.5</v>
      </c>
      <c r="C12" s="69" t="s">
        <v>142</v>
      </c>
    </row>
    <row r="13" spans="1:3" ht="12.75">
      <c r="A13" s="1" t="s">
        <v>13</v>
      </c>
      <c r="B13" s="11">
        <v>21.35</v>
      </c>
      <c r="C13" s="67"/>
    </row>
    <row r="14" spans="1:3" ht="12.75">
      <c r="A14" s="1" t="s">
        <v>14</v>
      </c>
      <c r="B14" s="11">
        <v>20.51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5.59</v>
      </c>
      <c r="C17" s="67"/>
    </row>
    <row r="18" spans="1:3" ht="12.75">
      <c r="A18" t="s">
        <v>2</v>
      </c>
      <c r="B18" s="2">
        <f>SUM(B7:B17)</f>
        <v>154.67999999999998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9.43</v>
      </c>
      <c r="C21" s="67"/>
    </row>
    <row r="22" spans="1:3" ht="12.75">
      <c r="A22" s="1" t="s">
        <v>19</v>
      </c>
      <c r="B22" s="7">
        <v>23.02</v>
      </c>
      <c r="C22" s="67"/>
    </row>
    <row r="23" spans="1:3" ht="12.75">
      <c r="A23" s="1" t="s">
        <v>20</v>
      </c>
      <c r="B23" s="7">
        <v>12.66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98.11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252.78999999999996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214.7100000000001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0.18197647058823527</v>
      </c>
      <c r="C32" s="67"/>
    </row>
    <row r="33" spans="1:3" ht="12.75">
      <c r="A33" t="s">
        <v>23</v>
      </c>
      <c r="B33" s="13">
        <f>B25/B2</f>
        <v>0.1154235294117647</v>
      </c>
      <c r="C33" s="67"/>
    </row>
    <row r="34" spans="1:3" ht="12.75">
      <c r="A34" t="s">
        <v>27</v>
      </c>
      <c r="B34" s="13">
        <f>B27/B2</f>
        <v>0.29739999999999994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135</v>
      </c>
      <c r="B3" s="10">
        <v>0.363</v>
      </c>
      <c r="C3" s="67"/>
    </row>
    <row r="4" spans="1:3" ht="12.75">
      <c r="A4" t="s">
        <v>28</v>
      </c>
      <c r="B4" s="2">
        <f>B2*B3</f>
        <v>344.84999999999997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25</v>
      </c>
      <c r="C7" s="67"/>
    </row>
    <row r="8" spans="1:3" ht="12.75">
      <c r="A8" s="1" t="s">
        <v>9</v>
      </c>
      <c r="B8" s="11">
        <v>21.8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27.24</v>
      </c>
      <c r="C11" s="67"/>
    </row>
    <row r="12" spans="1:3" ht="12.75">
      <c r="A12" s="1" t="s">
        <v>11</v>
      </c>
      <c r="B12" s="11">
        <v>8</v>
      </c>
      <c r="C12" s="69" t="s">
        <v>143</v>
      </c>
    </row>
    <row r="13" spans="1:3" ht="12.75">
      <c r="A13" s="1" t="s">
        <v>13</v>
      </c>
      <c r="B13" s="11">
        <v>20.97</v>
      </c>
      <c r="C13" s="67"/>
    </row>
    <row r="14" spans="1:3" ht="12.75">
      <c r="A14" s="1" t="s">
        <v>14</v>
      </c>
      <c r="B14" s="11">
        <v>19.8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4.67</v>
      </c>
      <c r="C17" s="67"/>
    </row>
    <row r="18" spans="1:3" ht="12.75">
      <c r="A18" t="s">
        <v>2</v>
      </c>
      <c r="B18" s="2">
        <f>SUM(B7:B17)</f>
        <v>129.23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9.27</v>
      </c>
      <c r="C21" s="67"/>
    </row>
    <row r="22" spans="1:3" ht="12.75">
      <c r="A22" s="1" t="s">
        <v>19</v>
      </c>
      <c r="B22" s="7">
        <v>22.52</v>
      </c>
      <c r="C22" s="67"/>
    </row>
    <row r="23" spans="1:3" ht="12.75">
      <c r="A23" s="1" t="s">
        <v>20</v>
      </c>
      <c r="B23" s="7">
        <v>12.01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96.8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226.02999999999997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118.82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0.13603157894736842</v>
      </c>
      <c r="C32" s="67"/>
    </row>
    <row r="33" spans="1:3" ht="12.75">
      <c r="A33" t="s">
        <v>23</v>
      </c>
      <c r="B33" s="13">
        <f>B25/B2</f>
        <v>0.10189473684210526</v>
      </c>
      <c r="C33" s="67"/>
    </row>
    <row r="34" spans="1:3" ht="12.75">
      <c r="A34" t="s">
        <v>27</v>
      </c>
      <c r="B34" s="13">
        <f>B27/B2</f>
        <v>0.23792631578947365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135</v>
      </c>
      <c r="B3" s="10">
        <v>0.19</v>
      </c>
      <c r="C3" s="67"/>
    </row>
    <row r="4" spans="1:3" ht="12.75">
      <c r="A4" t="s">
        <v>28</v>
      </c>
      <c r="B4" s="2">
        <f>B2*B3</f>
        <v>247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15</v>
      </c>
      <c r="C7" s="67"/>
    </row>
    <row r="8" spans="1:3" ht="12.75">
      <c r="A8" s="1" t="s">
        <v>9</v>
      </c>
      <c r="B8" s="11">
        <v>11.7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27.31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22.28</v>
      </c>
      <c r="C13" s="67"/>
    </row>
    <row r="14" spans="1:3" ht="12.75">
      <c r="A14" s="1" t="s">
        <v>14</v>
      </c>
      <c r="B14" s="11">
        <v>20.82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3.71</v>
      </c>
      <c r="C17" s="67"/>
    </row>
    <row r="18" spans="1:3" ht="12.75">
      <c r="A18" t="s">
        <v>2</v>
      </c>
      <c r="B18" s="2">
        <f>SUM(B7:B17)</f>
        <v>102.56999999999998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9.64</v>
      </c>
      <c r="C21" s="67"/>
    </row>
    <row r="22" spans="1:3" ht="12.75">
      <c r="A22" s="1" t="s">
        <v>19</v>
      </c>
      <c r="B22" s="7">
        <v>23.65</v>
      </c>
      <c r="C22" s="67"/>
    </row>
    <row r="23" spans="1:3" ht="12.75">
      <c r="A23" s="1" t="s">
        <v>20</v>
      </c>
      <c r="B23" s="7">
        <v>12.95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99.24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201.80999999999997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45.190000000000026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0.07889999999999998</v>
      </c>
      <c r="C32" s="67"/>
    </row>
    <row r="33" spans="1:3" ht="12.75">
      <c r="A33" t="s">
        <v>23</v>
      </c>
      <c r="B33" s="13">
        <f>B25/B2</f>
        <v>0.07633846153846154</v>
      </c>
      <c r="C33" s="67"/>
    </row>
    <row r="34" spans="1:3" ht="12.75">
      <c r="A34" t="s">
        <v>27</v>
      </c>
      <c r="B34" s="13">
        <f>B27/B2</f>
        <v>0.15523846153846152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55</v>
      </c>
      <c r="C2" s="67"/>
    </row>
    <row r="3" spans="1:3" ht="12.75">
      <c r="A3" t="s">
        <v>135</v>
      </c>
      <c r="B3" s="12">
        <v>6.89</v>
      </c>
      <c r="C3" s="67"/>
    </row>
    <row r="4" spans="1:3" ht="12.75">
      <c r="A4" t="s">
        <v>28</v>
      </c>
      <c r="B4" s="2">
        <f>B2*B3</f>
        <v>378.95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14.85</v>
      </c>
      <c r="C7" s="67"/>
    </row>
    <row r="8" spans="1:3" ht="12.75">
      <c r="A8" s="1" t="s">
        <v>9</v>
      </c>
      <c r="B8" s="11">
        <v>34</v>
      </c>
      <c r="C8" s="67"/>
    </row>
    <row r="9" spans="1:3" ht="12.75">
      <c r="A9" s="1" t="s">
        <v>24</v>
      </c>
      <c r="B9" s="11">
        <v>10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123.17</v>
      </c>
      <c r="C11" s="67"/>
    </row>
    <row r="12" spans="1:3" ht="12.75">
      <c r="A12" s="1" t="s">
        <v>11</v>
      </c>
      <c r="B12" s="11">
        <v>7.5</v>
      </c>
      <c r="C12" s="67"/>
    </row>
    <row r="13" spans="1:3" ht="12.75">
      <c r="A13" s="1" t="s">
        <v>13</v>
      </c>
      <c r="B13" s="11">
        <v>21.52</v>
      </c>
      <c r="C13" s="67"/>
    </row>
    <row r="14" spans="1:3" ht="12.75">
      <c r="A14" s="1" t="s">
        <v>14</v>
      </c>
      <c r="B14" s="11">
        <v>19.01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8.75</v>
      </c>
      <c r="C16" s="67"/>
    </row>
    <row r="17" spans="1:3" ht="12.75">
      <c r="A17" s="1" t="s">
        <v>17</v>
      </c>
      <c r="B17" s="12">
        <v>8.96</v>
      </c>
      <c r="C17" s="67"/>
    </row>
    <row r="18" spans="1:3" ht="12.75">
      <c r="A18" t="s">
        <v>2</v>
      </c>
      <c r="B18" s="2">
        <f>SUM(B7:B17)</f>
        <v>247.76000000000002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9.31</v>
      </c>
      <c r="C21" s="67"/>
    </row>
    <row r="22" spans="1:3" ht="12.75">
      <c r="A22" s="1" t="s">
        <v>19</v>
      </c>
      <c r="B22" s="7">
        <v>22.51</v>
      </c>
      <c r="C22" s="67"/>
    </row>
    <row r="23" spans="1:3" ht="12.75">
      <c r="A23" s="1" t="s">
        <v>20</v>
      </c>
      <c r="B23" s="7">
        <v>11.07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95.89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343.65000000000003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35.299999999999955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4.504727272727273</v>
      </c>
      <c r="C32" s="67"/>
    </row>
    <row r="33" spans="1:3" ht="12.75">
      <c r="A33" t="s">
        <v>23</v>
      </c>
      <c r="B33" s="2">
        <f>B25/B2</f>
        <v>1.7434545454545454</v>
      </c>
      <c r="C33" s="67"/>
    </row>
    <row r="34" spans="1:3" ht="12.75">
      <c r="A34" t="s">
        <v>27</v>
      </c>
      <c r="B34" s="2">
        <f>B27/B2</f>
        <v>6.248181818181819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154</v>
      </c>
      <c r="C1" s="49" t="s">
        <v>117</v>
      </c>
      <c r="D1" s="49" t="s">
        <v>116</v>
      </c>
      <c r="E1" s="73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155</v>
      </c>
      <c r="C2" s="15" t="s">
        <v>155</v>
      </c>
      <c r="D2" s="44" t="s">
        <v>117</v>
      </c>
      <c r="E2" s="74" t="s">
        <v>76</v>
      </c>
      <c r="F2" s="15" t="s">
        <v>68</v>
      </c>
      <c r="G2" s="15" t="s">
        <v>156</v>
      </c>
      <c r="H2" s="52" t="s">
        <v>69</v>
      </c>
    </row>
    <row r="3" spans="1:8" ht="12.75">
      <c r="A3" s="37" t="s">
        <v>52</v>
      </c>
      <c r="B3" s="45">
        <f>HRSW!B4</f>
        <v>396.5</v>
      </c>
      <c r="C3" s="45">
        <f>HRSW!B18</f>
        <v>246.48999999999998</v>
      </c>
      <c r="D3" s="16">
        <f>B3-C3</f>
        <v>150.01000000000002</v>
      </c>
      <c r="E3" s="18">
        <v>1200</v>
      </c>
      <c r="F3" s="19">
        <f aca="true" t="shared" si="0" ref="F3:F20">B3*E3</f>
        <v>475800</v>
      </c>
      <c r="G3" s="19">
        <f aca="true" t="shared" si="1" ref="G3:G20">E3*C3</f>
        <v>295788</v>
      </c>
      <c r="H3" s="30">
        <f>F3-G3</f>
        <v>180012</v>
      </c>
    </row>
    <row r="4" spans="1:8" ht="12.75">
      <c r="A4" s="37" t="s">
        <v>53</v>
      </c>
      <c r="B4" s="45">
        <f>Durum!B4</f>
        <v>438.06</v>
      </c>
      <c r="C4" s="45">
        <f>Durum!B18</f>
        <v>263.15</v>
      </c>
      <c r="D4" s="16">
        <f aca="true" t="shared" si="2" ref="D4:D20">B4-C4</f>
        <v>174.91000000000003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476.56</v>
      </c>
      <c r="C5" s="45">
        <f>Barley!B18</f>
        <v>233.77999999999997</v>
      </c>
      <c r="D5" s="16">
        <f t="shared" si="2"/>
        <v>242.78000000000003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556.5</v>
      </c>
      <c r="C6" s="45">
        <f>Corn!B18</f>
        <v>356.92</v>
      </c>
      <c r="D6" s="16">
        <f t="shared" si="2"/>
        <v>199.57999999999998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363</v>
      </c>
      <c r="C7" s="45">
        <f>Soyb!B18</f>
        <v>173.96</v>
      </c>
      <c r="D7" s="16">
        <f t="shared" si="2"/>
        <v>189.04</v>
      </c>
      <c r="E7" s="18">
        <v>800</v>
      </c>
      <c r="F7" s="19">
        <f t="shared" si="0"/>
        <v>290400</v>
      </c>
      <c r="G7" s="19">
        <f t="shared" si="1"/>
        <v>139168</v>
      </c>
      <c r="H7" s="30">
        <f t="shared" si="3"/>
        <v>151232</v>
      </c>
    </row>
    <row r="8" spans="1:8" ht="12.75">
      <c r="A8" s="37" t="s">
        <v>82</v>
      </c>
      <c r="B8" s="45">
        <f>Drybean!B4</f>
        <v>536.4</v>
      </c>
      <c r="C8" s="45">
        <f>Drybean!B18</f>
        <v>249.18999999999997</v>
      </c>
      <c r="D8" s="16">
        <f t="shared" si="2"/>
        <v>287.21000000000004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425.79</v>
      </c>
      <c r="C9" s="45">
        <f>Oil_SF!B18</f>
        <v>233.5</v>
      </c>
      <c r="D9" s="16">
        <f t="shared" si="2"/>
        <v>192.29000000000002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481.61999999999995</v>
      </c>
      <c r="C10" s="45">
        <f>Conf_SF!B18</f>
        <v>255.12000000000003</v>
      </c>
      <c r="D10" s="16">
        <f t="shared" si="2"/>
        <v>226.49999999999991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465.5</v>
      </c>
      <c r="C11" s="45">
        <f>Canola!B18</f>
        <v>280.94999999999993</v>
      </c>
      <c r="D11" s="16">
        <f t="shared" si="2"/>
        <v>184.55000000000007</v>
      </c>
      <c r="E11" s="18">
        <v>400</v>
      </c>
      <c r="F11" s="19">
        <f t="shared" si="0"/>
        <v>186200</v>
      </c>
      <c r="G11" s="19">
        <f t="shared" si="1"/>
        <v>112379.99999999997</v>
      </c>
      <c r="H11" s="30">
        <f t="shared" si="3"/>
        <v>73820.00000000003</v>
      </c>
    </row>
    <row r="12" spans="1:8" ht="12.75">
      <c r="A12" s="37" t="s">
        <v>58</v>
      </c>
      <c r="B12" s="45">
        <f>Flax!B4</f>
        <v>278.6</v>
      </c>
      <c r="C12" s="45">
        <f>Flax!B18</f>
        <v>170.9</v>
      </c>
      <c r="D12" s="16">
        <f t="shared" si="2"/>
        <v>107.70000000000002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333</v>
      </c>
      <c r="C13" s="45">
        <f>Peas!B18</f>
        <v>190.91</v>
      </c>
      <c r="D13" s="16">
        <f t="shared" si="2"/>
        <v>142.09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260.13</v>
      </c>
      <c r="C14" s="45">
        <f>Oats!B18</f>
        <v>205.75</v>
      </c>
      <c r="D14" s="16">
        <f t="shared" si="2"/>
        <v>54.379999999999995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345</v>
      </c>
      <c r="C15" s="45">
        <f>Lentil!B18</f>
        <v>164.45</v>
      </c>
      <c r="D15" s="16">
        <f t="shared" si="2"/>
        <v>180.55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467.50000000000006</v>
      </c>
      <c r="C16" s="45">
        <f>Mustard!B18</f>
        <v>154.67999999999998</v>
      </c>
      <c r="D16" s="16">
        <f t="shared" si="2"/>
        <v>312.82000000000005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344.84999999999997</v>
      </c>
      <c r="C17" s="45">
        <f>Buckwht!B18</f>
        <v>129.23</v>
      </c>
      <c r="D17" s="16">
        <f t="shared" si="2"/>
        <v>215.61999999999998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247</v>
      </c>
      <c r="C18" s="45">
        <f>Millet!B18</f>
        <v>102.56999999999998</v>
      </c>
      <c r="D18" s="16">
        <f t="shared" si="2"/>
        <v>144.43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378.95</v>
      </c>
      <c r="C19" s="45">
        <f>'Wint.Wht'!B18</f>
        <v>247.76000000000002</v>
      </c>
      <c r="D19" s="16">
        <f t="shared" si="2"/>
        <v>131.18999999999997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309.58000000000004</v>
      </c>
      <c r="C20" s="45">
        <f>Rye!B18</f>
        <v>193.78</v>
      </c>
      <c r="D20" s="16">
        <f t="shared" si="2"/>
        <v>115.80000000000004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952400</v>
      </c>
      <c r="G21" s="20">
        <f>SUM(G3:G20)</f>
        <v>547336</v>
      </c>
      <c r="H21" s="34">
        <f>SUM(H3:H20)</f>
        <v>405064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5" t="s">
        <v>51</v>
      </c>
      <c r="D23" s="85"/>
      <c r="E23" s="85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6" t="s">
        <v>28</v>
      </c>
      <c r="B25" s="87"/>
      <c r="C25" s="19">
        <f>F21</f>
        <v>952400</v>
      </c>
      <c r="D25" s="4"/>
      <c r="E25" s="87" t="s">
        <v>72</v>
      </c>
      <c r="F25" s="87"/>
      <c r="G25" s="19">
        <f>G21</f>
        <v>547336</v>
      </c>
      <c r="H25" s="54"/>
    </row>
    <row r="26" spans="1:8" ht="12.75">
      <c r="A26" s="88" t="s">
        <v>147</v>
      </c>
      <c r="B26" s="84"/>
      <c r="C26" s="18">
        <v>0</v>
      </c>
      <c r="D26" s="61" t="s">
        <v>74</v>
      </c>
      <c r="E26" s="84" t="s">
        <v>119</v>
      </c>
      <c r="F26" s="84"/>
      <c r="G26" s="18">
        <v>51300</v>
      </c>
      <c r="H26" s="62" t="s">
        <v>74</v>
      </c>
    </row>
    <row r="27" spans="1:11" ht="12.75">
      <c r="A27" s="79"/>
      <c r="B27" s="80"/>
      <c r="C27" s="18">
        <v>0</v>
      </c>
      <c r="D27" s="4"/>
      <c r="E27" s="84" t="s">
        <v>71</v>
      </c>
      <c r="F27" s="84"/>
      <c r="G27" s="18">
        <v>127200</v>
      </c>
      <c r="H27" s="56"/>
      <c r="K27" s="63"/>
    </row>
    <row r="28" spans="1:8" ht="12.75">
      <c r="A28" s="79"/>
      <c r="B28" s="80"/>
      <c r="C28" s="18">
        <v>0</v>
      </c>
      <c r="D28" s="4"/>
      <c r="E28" s="84" t="s">
        <v>120</v>
      </c>
      <c r="F28" s="84"/>
      <c r="G28" s="18">
        <v>0</v>
      </c>
      <c r="H28" s="56"/>
    </row>
    <row r="29" spans="1:8" ht="12.75">
      <c r="A29" s="79"/>
      <c r="B29" s="80"/>
      <c r="C29" s="18">
        <v>0</v>
      </c>
      <c r="D29" s="4"/>
      <c r="E29" s="84" t="s">
        <v>73</v>
      </c>
      <c r="F29" s="84"/>
      <c r="G29" s="18">
        <v>0</v>
      </c>
      <c r="H29" s="56"/>
    </row>
    <row r="30" spans="1:8" ht="12.75">
      <c r="A30" s="79"/>
      <c r="B30" s="80"/>
      <c r="C30" s="18">
        <v>0</v>
      </c>
      <c r="D30" s="4"/>
      <c r="E30" s="80" t="s">
        <v>146</v>
      </c>
      <c r="F30" s="80"/>
      <c r="G30" s="18">
        <v>0</v>
      </c>
      <c r="H30" s="56"/>
    </row>
    <row r="31" spans="1:8" ht="12.75">
      <c r="A31" s="79"/>
      <c r="B31" s="80"/>
      <c r="C31" s="18">
        <v>0</v>
      </c>
      <c r="D31" s="4"/>
      <c r="E31" s="80"/>
      <c r="F31" s="80"/>
      <c r="G31" s="18">
        <v>0</v>
      </c>
      <c r="H31" s="56"/>
    </row>
    <row r="32" spans="1:8" ht="12.75">
      <c r="A32" s="79" t="s">
        <v>81</v>
      </c>
      <c r="B32" s="80"/>
      <c r="C32" s="22">
        <v>0</v>
      </c>
      <c r="D32" s="55"/>
      <c r="E32" s="80" t="s">
        <v>80</v>
      </c>
      <c r="F32" s="80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952400</v>
      </c>
      <c r="D33" s="4"/>
      <c r="E33" s="4" t="s">
        <v>70</v>
      </c>
      <c r="F33" s="4"/>
      <c r="G33" s="28">
        <f>SUM(G25:G32)</f>
        <v>740136</v>
      </c>
      <c r="H33" s="54"/>
    </row>
    <row r="34" spans="1:8" ht="12.75">
      <c r="A34" s="38" t="s">
        <v>118</v>
      </c>
      <c r="B34" s="3"/>
      <c r="C34" s="3"/>
      <c r="D34" s="3"/>
      <c r="E34" s="3"/>
      <c r="F34" s="3"/>
      <c r="G34" s="64">
        <f>C33-G33</f>
        <v>212264</v>
      </c>
      <c r="H34" s="57"/>
    </row>
    <row r="35" ht="12.75">
      <c r="G35" s="6"/>
    </row>
    <row r="36" spans="1:8" ht="12.75">
      <c r="A36" s="47" t="s">
        <v>132</v>
      </c>
      <c r="B36" s="81"/>
      <c r="C36" s="81"/>
      <c r="D36" s="81"/>
      <c r="E36" s="81"/>
      <c r="F36" s="65" t="s">
        <v>123</v>
      </c>
      <c r="G36" s="82"/>
      <c r="H36" s="82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83" t="s">
        <v>124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40" ht="12.75">
      <c r="A40" t="s">
        <v>121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32640</v>
      </c>
      <c r="C42" s="28">
        <f>$E3*HRSW!$B8</f>
        <v>43920</v>
      </c>
      <c r="D42" s="28">
        <f>$E3*HRSW!$B9</f>
        <v>12600</v>
      </c>
      <c r="E42" s="28">
        <f>$E3*HRSW!$B10</f>
        <v>0</v>
      </c>
      <c r="F42" s="28">
        <f>$E3*HRSW!$B11</f>
        <v>132036</v>
      </c>
      <c r="G42" s="28">
        <f>$E3*HRSW!$B12</f>
        <v>9000</v>
      </c>
      <c r="H42" s="28">
        <f>$E3*HRSW!$B13</f>
        <v>27372</v>
      </c>
      <c r="I42" s="28">
        <f>$E3*HRSW!$B14</f>
        <v>25428</v>
      </c>
      <c r="J42" s="28">
        <f>$E3*HRSW!$B15</f>
        <v>0</v>
      </c>
      <c r="K42" s="28">
        <f>$E3*HRSW!$B16</f>
        <v>2100</v>
      </c>
      <c r="L42" s="29">
        <f>$E3*HRSW!$B17</f>
        <v>10692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52640</v>
      </c>
      <c r="C46" s="19">
        <f>$E7*Soyb!$B8</f>
        <v>36800</v>
      </c>
      <c r="D46" s="19">
        <f>$E7*Soyb!$B9</f>
        <v>0</v>
      </c>
      <c r="E46" s="19">
        <f>$E7*Soyb!$B10</f>
        <v>0</v>
      </c>
      <c r="F46" s="19">
        <f>$E7*Soyb!$B11</f>
        <v>7872</v>
      </c>
      <c r="G46" s="19">
        <f>$E7*Soyb!$B12</f>
        <v>4400</v>
      </c>
      <c r="H46" s="19">
        <f>$E7*Soyb!$B13</f>
        <v>14080.000000000002</v>
      </c>
      <c r="I46" s="19">
        <f>$E7*Soyb!$B14</f>
        <v>14144</v>
      </c>
      <c r="J46" s="19">
        <f>$E7*Soyb!$B15</f>
        <v>0</v>
      </c>
      <c r="K46" s="19">
        <f>$E7*Soyb!$B16</f>
        <v>4200</v>
      </c>
      <c r="L46" s="30">
        <f>$E7*Soyb!$B17</f>
        <v>5032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29600</v>
      </c>
      <c r="C50" s="19">
        <f>$E11*Canola!$B8</f>
        <v>11200</v>
      </c>
      <c r="D50" s="19">
        <f>$E11*Canola!$B9</f>
        <v>0</v>
      </c>
      <c r="E50" s="19">
        <f>$E11*Canola!$B10</f>
        <v>0</v>
      </c>
      <c r="F50" s="19">
        <f>$E11*Canola!$B11</f>
        <v>46884</v>
      </c>
      <c r="G50" s="19">
        <f>$E11*Canola!$B12</f>
        <v>3200</v>
      </c>
      <c r="H50" s="19">
        <f>$E11*Canola!$B13</f>
        <v>8632</v>
      </c>
      <c r="I50" s="19">
        <f>$E11*Canola!$B14</f>
        <v>8104.000000000001</v>
      </c>
      <c r="J50" s="19">
        <f>$E11*Canola!$B15</f>
        <v>0</v>
      </c>
      <c r="K50" s="19">
        <f>$E11*Canola!$B16</f>
        <v>700</v>
      </c>
      <c r="L50" s="30">
        <f>$E11*Canola!$B17</f>
        <v>4060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114880</v>
      </c>
      <c r="C60" s="20">
        <f aca="true" t="shared" si="4" ref="C60:L60">SUM(C42:C59)</f>
        <v>91920</v>
      </c>
      <c r="D60" s="20">
        <f t="shared" si="4"/>
        <v>12600</v>
      </c>
      <c r="E60" s="20">
        <f t="shared" si="4"/>
        <v>0</v>
      </c>
      <c r="F60" s="20">
        <f t="shared" si="4"/>
        <v>186792</v>
      </c>
      <c r="G60" s="20">
        <f t="shared" si="4"/>
        <v>16600</v>
      </c>
      <c r="H60" s="20">
        <f t="shared" si="4"/>
        <v>50084</v>
      </c>
      <c r="I60" s="20">
        <f t="shared" si="4"/>
        <v>47676</v>
      </c>
      <c r="J60" s="20">
        <f t="shared" si="4"/>
        <v>0</v>
      </c>
      <c r="K60" s="20">
        <f t="shared" si="4"/>
        <v>7000</v>
      </c>
      <c r="L60" s="34">
        <f t="shared" si="4"/>
        <v>19784</v>
      </c>
    </row>
    <row r="61" spans="1:12" ht="12.75">
      <c r="A61" s="33" t="s">
        <v>95</v>
      </c>
      <c r="B61" s="20"/>
      <c r="C61" s="34"/>
      <c r="D61" s="35">
        <f>SUM(B60:L60)</f>
        <v>547336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135</v>
      </c>
      <c r="B3" s="10">
        <v>6.73</v>
      </c>
      <c r="C3" s="67"/>
    </row>
    <row r="4" spans="1:3" ht="12.75">
      <c r="A4" t="s">
        <v>28</v>
      </c>
      <c r="B4">
        <f>B2*B3</f>
        <v>309.58000000000004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13.2</v>
      </c>
      <c r="C7" s="67"/>
    </row>
    <row r="8" spans="1:3" ht="12.75">
      <c r="A8" s="1" t="s">
        <v>9</v>
      </c>
      <c r="B8" s="11">
        <v>10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99.53</v>
      </c>
      <c r="C11" s="67"/>
    </row>
    <row r="12" spans="1:3" ht="12.75">
      <c r="A12" s="1" t="s">
        <v>11</v>
      </c>
      <c r="B12" s="11">
        <v>16</v>
      </c>
      <c r="C12" s="67"/>
    </row>
    <row r="13" spans="1:3" ht="12.75">
      <c r="A13" s="1" t="s">
        <v>13</v>
      </c>
      <c r="B13" s="11">
        <v>20.85</v>
      </c>
      <c r="C13" s="67"/>
    </row>
    <row r="14" spans="1:3" ht="12.75">
      <c r="A14" s="1" t="s">
        <v>14</v>
      </c>
      <c r="B14" s="11">
        <v>18.45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8.75</v>
      </c>
      <c r="C16" s="67"/>
    </row>
    <row r="17" spans="1:3" ht="12.75">
      <c r="A17" s="1" t="s">
        <v>17</v>
      </c>
      <c r="B17" s="12">
        <v>7</v>
      </c>
      <c r="C17" s="67"/>
    </row>
    <row r="18" spans="1:3" ht="12.75">
      <c r="A18" t="s">
        <v>2</v>
      </c>
      <c r="B18" s="2">
        <f>SUM(B7:B17)</f>
        <v>193.78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9.19</v>
      </c>
      <c r="C21" s="67"/>
    </row>
    <row r="22" spans="1:3" ht="12.75">
      <c r="A22" s="1" t="s">
        <v>19</v>
      </c>
      <c r="B22" s="7">
        <v>22.03</v>
      </c>
      <c r="C22" s="67"/>
    </row>
    <row r="23" spans="1:3" ht="12.75">
      <c r="A23" s="1" t="s">
        <v>20</v>
      </c>
      <c r="B23" s="7">
        <v>10.97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95.19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288.97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20.610000000000014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4.2126086956521736</v>
      </c>
      <c r="C32" s="67"/>
    </row>
    <row r="33" spans="1:3" ht="12.75">
      <c r="A33" t="s">
        <v>23</v>
      </c>
      <c r="B33" s="2">
        <f>B25/B2</f>
        <v>2.0693478260869567</v>
      </c>
      <c r="C33" s="67"/>
    </row>
    <row r="34" spans="1:3" ht="12.75">
      <c r="A34" t="s">
        <v>27</v>
      </c>
      <c r="B34" s="2">
        <f>B27/B2</f>
        <v>6.281956521739131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50</v>
      </c>
      <c r="C2" s="67"/>
    </row>
    <row r="3" spans="1:3" ht="12.75">
      <c r="A3" t="s">
        <v>135</v>
      </c>
      <c r="B3" s="12">
        <v>7.93</v>
      </c>
      <c r="C3" s="67"/>
    </row>
    <row r="4" spans="1:3" ht="12.75">
      <c r="A4" t="s">
        <v>28</v>
      </c>
      <c r="B4" s="2">
        <f>B2*B3</f>
        <v>396.5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27.2</v>
      </c>
      <c r="C7" s="67"/>
    </row>
    <row r="8" spans="1:3" ht="12.75">
      <c r="A8" s="1" t="s">
        <v>9</v>
      </c>
      <c r="B8" s="11">
        <v>36.6</v>
      </c>
      <c r="C8" s="67"/>
    </row>
    <row r="9" spans="1:3" ht="12.75">
      <c r="A9" s="1" t="s">
        <v>24</v>
      </c>
      <c r="B9" s="11">
        <v>10.5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110.03</v>
      </c>
      <c r="C11" s="67"/>
    </row>
    <row r="12" spans="1:3" ht="12.75">
      <c r="A12" s="1" t="s">
        <v>11</v>
      </c>
      <c r="B12" s="11">
        <v>7.5</v>
      </c>
      <c r="C12" s="67"/>
    </row>
    <row r="13" spans="1:3" ht="12.75">
      <c r="A13" s="1" t="s">
        <v>13</v>
      </c>
      <c r="B13" s="11">
        <v>22.81</v>
      </c>
      <c r="C13" s="67"/>
    </row>
    <row r="14" spans="1:3" ht="12.75">
      <c r="A14" s="1" t="s">
        <v>14</v>
      </c>
      <c r="B14" s="11">
        <v>21.19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8.91</v>
      </c>
      <c r="C17" s="67"/>
    </row>
    <row r="18" spans="1:3" ht="12.75">
      <c r="A18" t="s">
        <v>2</v>
      </c>
      <c r="B18" s="2">
        <f>SUM(B7:B17)</f>
        <v>246.48999999999998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9.88</v>
      </c>
      <c r="C21" s="67"/>
    </row>
    <row r="22" spans="1:3" ht="12.75">
      <c r="A22" s="1" t="s">
        <v>19</v>
      </c>
      <c r="B22" s="7">
        <v>24.53</v>
      </c>
      <c r="C22" s="67"/>
    </row>
    <row r="23" spans="1:3" ht="12.75">
      <c r="A23" s="1" t="s">
        <v>20</v>
      </c>
      <c r="B23" s="7">
        <v>12.9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100.31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346.79999999999995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75">
        <f>B4-B27</f>
        <v>49.700000000000045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4.929799999999999</v>
      </c>
      <c r="C32" s="67"/>
    </row>
    <row r="33" spans="1:3" ht="12.75">
      <c r="A33" t="s">
        <v>23</v>
      </c>
      <c r="B33" s="2">
        <f>B25/B2</f>
        <v>2.0062</v>
      </c>
      <c r="C33" s="67"/>
    </row>
    <row r="34" spans="1:3" ht="12.75">
      <c r="A34" t="s">
        <v>27</v>
      </c>
      <c r="B34" s="2">
        <f>B27/B2</f>
        <v>6.935999999999999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49</v>
      </c>
      <c r="C2" s="67"/>
    </row>
    <row r="3" spans="1:3" ht="12.75">
      <c r="A3" t="s">
        <v>135</v>
      </c>
      <c r="B3" s="10">
        <v>8.94</v>
      </c>
      <c r="C3" s="67" t="s">
        <v>140</v>
      </c>
    </row>
    <row r="4" spans="1:3" ht="12.75">
      <c r="A4" t="s">
        <v>28</v>
      </c>
      <c r="B4">
        <f>B2*B3</f>
        <v>438.06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36</v>
      </c>
      <c r="C7" s="67"/>
    </row>
    <row r="8" spans="1:3" ht="12.75">
      <c r="A8" s="1" t="s">
        <v>9</v>
      </c>
      <c r="B8" s="11">
        <v>36.6</v>
      </c>
      <c r="C8" s="67"/>
    </row>
    <row r="9" spans="1:3" ht="12.75">
      <c r="A9" s="1" t="s">
        <v>24</v>
      </c>
      <c r="B9" s="11">
        <v>18.5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107.41</v>
      </c>
      <c r="C11" s="67"/>
    </row>
    <row r="12" spans="1:3" ht="12.75">
      <c r="A12" s="1" t="s">
        <v>11</v>
      </c>
      <c r="B12" s="11">
        <v>9.5</v>
      </c>
      <c r="C12" s="67"/>
    </row>
    <row r="13" spans="1:3" ht="12.75">
      <c r="A13" s="1" t="s">
        <v>13</v>
      </c>
      <c r="B13" s="11">
        <v>22.72</v>
      </c>
      <c r="C13" s="67"/>
    </row>
    <row r="14" spans="1:3" ht="12.75">
      <c r="A14" s="1" t="s">
        <v>14</v>
      </c>
      <c r="B14" s="11">
        <v>21.16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9.51</v>
      </c>
      <c r="C17" s="67"/>
    </row>
    <row r="18" spans="1:3" ht="12.75">
      <c r="A18" t="s">
        <v>2</v>
      </c>
      <c r="B18" s="2">
        <f>SUM(B7:B17)</f>
        <v>263.15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9.86</v>
      </c>
      <c r="C21" s="67"/>
    </row>
    <row r="22" spans="1:3" ht="12.75">
      <c r="A22" s="1" t="s">
        <v>19</v>
      </c>
      <c r="B22" s="7">
        <v>24.47</v>
      </c>
      <c r="C22" s="67"/>
    </row>
    <row r="23" spans="1:3" ht="12.75">
      <c r="A23" s="1" t="s">
        <v>20</v>
      </c>
      <c r="B23" s="7">
        <v>12.88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100.21000000000001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363.36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74.69999999999999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5.370408163265306</v>
      </c>
      <c r="C32" s="67"/>
    </row>
    <row r="33" spans="1:3" ht="12.75">
      <c r="A33" t="s">
        <v>23</v>
      </c>
      <c r="B33" s="2">
        <f>B25/B2</f>
        <v>2.0451020408163267</v>
      </c>
      <c r="C33" s="67"/>
    </row>
    <row r="34" spans="1:3" ht="12.75">
      <c r="A34" t="s">
        <v>27</v>
      </c>
      <c r="B34" s="2">
        <f>B27/B2</f>
        <v>7.415510204081633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74</v>
      </c>
      <c r="C2" s="67"/>
    </row>
    <row r="3" spans="1:3" ht="12.75">
      <c r="A3" t="s">
        <v>136</v>
      </c>
      <c r="B3" s="10">
        <v>6.44</v>
      </c>
      <c r="C3" s="69" t="s">
        <v>159</v>
      </c>
    </row>
    <row r="4" spans="1:3" ht="12.75">
      <c r="A4" t="s">
        <v>28</v>
      </c>
      <c r="B4" s="2">
        <f>B2*B3</f>
        <v>476.56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24.8</v>
      </c>
      <c r="C7" s="67"/>
    </row>
    <row r="8" spans="1:3" ht="12.75">
      <c r="A8" s="1" t="s">
        <v>9</v>
      </c>
      <c r="B8" s="11">
        <v>29.4</v>
      </c>
      <c r="C8" s="67"/>
    </row>
    <row r="9" spans="1:3" ht="12.75">
      <c r="A9" s="1" t="s">
        <v>24</v>
      </c>
      <c r="B9" s="11">
        <v>18.5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98.94</v>
      </c>
      <c r="C11" s="67"/>
    </row>
    <row r="12" spans="1:3" ht="12.75">
      <c r="A12" s="1" t="s">
        <v>11</v>
      </c>
      <c r="B12" s="11">
        <v>5.5</v>
      </c>
      <c r="C12" s="67"/>
    </row>
    <row r="13" spans="1:3" ht="12.75">
      <c r="A13" s="1" t="s">
        <v>13</v>
      </c>
      <c r="B13" s="11">
        <v>24.74</v>
      </c>
      <c r="C13" s="67"/>
    </row>
    <row r="14" spans="1:3" ht="12.75">
      <c r="A14" s="1" t="s">
        <v>14</v>
      </c>
      <c r="B14" s="11">
        <v>21.7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8.45</v>
      </c>
      <c r="C17" s="67"/>
    </row>
    <row r="18" spans="1:3" ht="12.75">
      <c r="A18" t="s">
        <v>2</v>
      </c>
      <c r="B18" s="2">
        <f>SUM(B7:B17)</f>
        <v>233.77999999999997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10.31</v>
      </c>
      <c r="C21" s="67"/>
    </row>
    <row r="22" spans="1:3" ht="12.75">
      <c r="A22" s="1" t="s">
        <v>19</v>
      </c>
      <c r="B22" s="7">
        <v>25.78</v>
      </c>
      <c r="C22" s="67"/>
    </row>
    <row r="23" spans="1:3" ht="12.75">
      <c r="A23" s="1" t="s">
        <v>20</v>
      </c>
      <c r="B23" s="7">
        <v>13.44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102.53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336.30999999999995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140.25000000000006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3.159189189189189</v>
      </c>
      <c r="C32" s="67"/>
    </row>
    <row r="33" spans="1:3" ht="12.75">
      <c r="A33" t="s">
        <v>23</v>
      </c>
      <c r="B33" s="2">
        <f>B25/B2</f>
        <v>1.3855405405405405</v>
      </c>
      <c r="C33" s="67"/>
    </row>
    <row r="34" spans="1:3" ht="12.75">
      <c r="A34" t="s">
        <v>27</v>
      </c>
      <c r="B34" s="2">
        <f>B27/B2</f>
        <v>4.544729729729729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106</v>
      </c>
      <c r="C2" s="67"/>
    </row>
    <row r="3" spans="1:3" ht="12.75">
      <c r="A3" t="s">
        <v>135</v>
      </c>
      <c r="B3" s="12">
        <v>5.25</v>
      </c>
      <c r="C3" s="67"/>
    </row>
    <row r="4" spans="1:3" ht="12.75">
      <c r="A4" t="s">
        <v>28</v>
      </c>
      <c r="B4" s="2">
        <f>B2*B3</f>
        <v>556.5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85.84</v>
      </c>
      <c r="C7" s="67"/>
    </row>
    <row r="8" spans="1:3" ht="12.75">
      <c r="A8" s="1" t="s">
        <v>9</v>
      </c>
      <c r="B8" s="11">
        <v>44.8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119.72</v>
      </c>
      <c r="C11" s="67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33.23</v>
      </c>
      <c r="C13" s="67"/>
    </row>
    <row r="14" spans="1:3" ht="12.75">
      <c r="A14" s="1" t="s">
        <v>14</v>
      </c>
      <c r="B14" s="11">
        <v>26.48</v>
      </c>
      <c r="C14" s="67"/>
    </row>
    <row r="15" spans="1:3" ht="12.75">
      <c r="A15" s="1" t="s">
        <v>15</v>
      </c>
      <c r="B15" s="11">
        <v>21.2</v>
      </c>
      <c r="C15" s="67"/>
    </row>
    <row r="16" spans="1:3" ht="12.75">
      <c r="A16" s="1" t="s">
        <v>16</v>
      </c>
      <c r="B16" s="11">
        <v>1.75</v>
      </c>
      <c r="C16" s="67"/>
    </row>
    <row r="17" spans="1:3" ht="12.75">
      <c r="A17" s="1" t="s">
        <v>17</v>
      </c>
      <c r="B17" s="12">
        <v>12.9</v>
      </c>
      <c r="C17" s="67"/>
    </row>
    <row r="18" spans="1:3" ht="12.75">
      <c r="A18" t="s">
        <v>2</v>
      </c>
      <c r="B18" s="2">
        <f>SUM(B7:B17)</f>
        <v>356.92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12.63</v>
      </c>
      <c r="C21" s="67"/>
    </row>
    <row r="22" spans="1:3" ht="12.75">
      <c r="A22" s="1" t="s">
        <v>19</v>
      </c>
      <c r="B22" s="7">
        <v>39.39</v>
      </c>
      <c r="C22" s="67"/>
    </row>
    <row r="23" spans="1:3" ht="12.75">
      <c r="A23" s="1" t="s">
        <v>20</v>
      </c>
      <c r="B23" s="7">
        <v>19.53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124.55000000000001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481.47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75.02999999999997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3.3671698113207547</v>
      </c>
      <c r="C32" s="67"/>
    </row>
    <row r="33" spans="1:3" ht="12.75">
      <c r="A33" t="s">
        <v>23</v>
      </c>
      <c r="B33" s="2">
        <f>B25/B2</f>
        <v>1.175</v>
      </c>
      <c r="C33" s="67"/>
    </row>
    <row r="34" spans="1:3" ht="12.75">
      <c r="A34" t="s">
        <v>27</v>
      </c>
      <c r="B34" s="2">
        <f>B27/B2</f>
        <v>4.542169811320755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30</v>
      </c>
      <c r="C2" s="67"/>
    </row>
    <row r="3" spans="1:3" ht="12.75">
      <c r="A3" t="s">
        <v>135</v>
      </c>
      <c r="B3" s="10">
        <v>12.1</v>
      </c>
      <c r="C3" s="67"/>
    </row>
    <row r="4" spans="1:3" ht="12.75">
      <c r="A4" t="s">
        <v>28</v>
      </c>
      <c r="B4">
        <f>B2*B3</f>
        <v>363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65.8</v>
      </c>
      <c r="C7" s="67" t="s">
        <v>141</v>
      </c>
    </row>
    <row r="8" spans="1:3" ht="12.75">
      <c r="A8" s="1" t="s">
        <v>9</v>
      </c>
      <c r="B8" s="11">
        <v>46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148</v>
      </c>
    </row>
    <row r="11" spans="1:3" ht="12.75">
      <c r="A11" s="1" t="s">
        <v>12</v>
      </c>
      <c r="B11" s="11">
        <v>9.84</v>
      </c>
      <c r="C11" s="67"/>
    </row>
    <row r="12" spans="1:3" ht="12.75">
      <c r="A12" s="1" t="s">
        <v>11</v>
      </c>
      <c r="B12" s="11">
        <v>5.5</v>
      </c>
      <c r="C12" s="67"/>
    </row>
    <row r="13" spans="1:3" ht="12.75">
      <c r="A13" s="1" t="s">
        <v>13</v>
      </c>
      <c r="B13" s="11">
        <v>17.6</v>
      </c>
      <c r="C13" s="67"/>
    </row>
    <row r="14" spans="1:3" ht="12.75">
      <c r="A14" s="1" t="s">
        <v>14</v>
      </c>
      <c r="B14" s="11">
        <v>17.68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5.25</v>
      </c>
      <c r="C16" s="67"/>
    </row>
    <row r="17" spans="1:3" ht="12.75">
      <c r="A17" s="1" t="s">
        <v>17</v>
      </c>
      <c r="B17" s="12">
        <v>6.29</v>
      </c>
      <c r="C17" s="67"/>
    </row>
    <row r="18" spans="1:3" ht="12.75">
      <c r="A18" t="s">
        <v>2</v>
      </c>
      <c r="B18" s="2">
        <f>SUM(B7:B17)</f>
        <v>173.96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8.94</v>
      </c>
      <c r="C21" s="67"/>
    </row>
    <row r="22" spans="1:3" ht="12.75">
      <c r="A22" s="1" t="s">
        <v>19</v>
      </c>
      <c r="B22" s="7">
        <v>21.88</v>
      </c>
      <c r="C22" s="67"/>
    </row>
    <row r="23" spans="1:3" ht="12.75">
      <c r="A23" s="1" t="s">
        <v>20</v>
      </c>
      <c r="B23" s="7">
        <v>10.75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94.57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268.53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94.47000000000003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5.798666666666667</v>
      </c>
      <c r="C32" s="67"/>
    </row>
    <row r="33" spans="1:3" ht="12.75">
      <c r="A33" t="s">
        <v>23</v>
      </c>
      <c r="B33" s="2">
        <f>B25/B2</f>
        <v>3.152333333333333</v>
      </c>
      <c r="C33" s="67"/>
    </row>
    <row r="34" spans="1:3" ht="12.75">
      <c r="A34" t="s">
        <v>27</v>
      </c>
      <c r="B34" s="2">
        <f>B27/B2</f>
        <v>8.950999999999999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1490</v>
      </c>
      <c r="C2" s="67"/>
    </row>
    <row r="3" spans="1:3" ht="12.75">
      <c r="A3" t="s">
        <v>135</v>
      </c>
      <c r="B3" s="10">
        <v>0.36</v>
      </c>
      <c r="C3" s="67"/>
    </row>
    <row r="4" spans="1:3" ht="12.75">
      <c r="A4" t="s">
        <v>28</v>
      </c>
      <c r="B4" s="2">
        <f>B2*B3</f>
        <v>536.4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61.88</v>
      </c>
      <c r="C7" s="67"/>
    </row>
    <row r="8" spans="1:3" ht="12.75">
      <c r="A8" s="1" t="s">
        <v>9</v>
      </c>
      <c r="B8" s="11">
        <v>46.9</v>
      </c>
      <c r="C8" s="67" t="s">
        <v>125</v>
      </c>
    </row>
    <row r="9" spans="1:3" ht="12.75">
      <c r="A9" s="1" t="s">
        <v>24</v>
      </c>
      <c r="B9" s="11">
        <v>20</v>
      </c>
      <c r="C9" s="69" t="s">
        <v>149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35.38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25.04</v>
      </c>
      <c r="C13" s="67"/>
    </row>
    <row r="14" spans="1:3" ht="12.75">
      <c r="A14" s="1" t="s">
        <v>14</v>
      </c>
      <c r="B14" s="11">
        <v>23.23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14.25</v>
      </c>
      <c r="C16" s="67"/>
    </row>
    <row r="17" spans="1:3" ht="12.75">
      <c r="A17" s="1" t="s">
        <v>17</v>
      </c>
      <c r="B17" s="12">
        <v>9.01</v>
      </c>
      <c r="C17" s="67"/>
    </row>
    <row r="18" spans="1:3" ht="12.75">
      <c r="A18" t="s">
        <v>2</v>
      </c>
      <c r="B18" s="2">
        <f>SUM(B7:B17)</f>
        <v>249.18999999999997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10.26</v>
      </c>
      <c r="C21" s="67"/>
    </row>
    <row r="22" spans="1:3" ht="12.75">
      <c r="A22" s="1" t="s">
        <v>19</v>
      </c>
      <c r="B22" s="7">
        <v>28.99</v>
      </c>
      <c r="C22" s="67"/>
    </row>
    <row r="23" spans="1:3" ht="12.75">
      <c r="A23" s="1" t="s">
        <v>20</v>
      </c>
      <c r="B23" s="7">
        <v>14.83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107.08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356.27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180.13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0.16724161073825503</v>
      </c>
      <c r="C32" s="67"/>
    </row>
    <row r="33" spans="1:3" ht="12.75">
      <c r="A33" t="s">
        <v>23</v>
      </c>
      <c r="B33" s="13">
        <f>B25/B2</f>
        <v>0.07186577181208054</v>
      </c>
      <c r="C33" s="67"/>
    </row>
    <row r="34" spans="1:3" ht="12.75">
      <c r="A34" t="s">
        <v>27</v>
      </c>
      <c r="B34" s="13">
        <f>B27/B2</f>
        <v>0.23910738255033556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1710</v>
      </c>
      <c r="C2" s="67"/>
    </row>
    <row r="3" spans="1:3" ht="12.75">
      <c r="A3" t="s">
        <v>135</v>
      </c>
      <c r="B3" s="10">
        <v>0.249</v>
      </c>
      <c r="C3" s="67"/>
    </row>
    <row r="4" spans="1:3" ht="12.75">
      <c r="A4" t="s">
        <v>28</v>
      </c>
      <c r="B4">
        <f>B2*B3</f>
        <v>425.79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35.91</v>
      </c>
      <c r="C7" s="69"/>
    </row>
    <row r="8" spans="1:3" ht="12.75">
      <c r="A8" s="1" t="s">
        <v>9</v>
      </c>
      <c r="B8" s="11">
        <v>44.9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5</v>
      </c>
      <c r="C10" s="69" t="s">
        <v>127</v>
      </c>
    </row>
    <row r="11" spans="1:3" ht="12.75">
      <c r="A11" s="1" t="s">
        <v>12</v>
      </c>
      <c r="B11" s="11">
        <v>69.32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24.12</v>
      </c>
      <c r="C13" s="67"/>
    </row>
    <row r="14" spans="1:3" ht="12.75">
      <c r="A14" s="1" t="s">
        <v>14</v>
      </c>
      <c r="B14" s="11">
        <v>21.05</v>
      </c>
      <c r="C14" s="67"/>
    </row>
    <row r="15" spans="1:3" ht="12.75">
      <c r="A15" s="1" t="s">
        <v>15</v>
      </c>
      <c r="B15" s="11">
        <v>5.01</v>
      </c>
      <c r="C15" s="67"/>
    </row>
    <row r="16" spans="1:3" ht="12.75">
      <c r="A16" s="1" t="s">
        <v>16</v>
      </c>
      <c r="B16" s="11">
        <v>10.75</v>
      </c>
      <c r="C16" s="67" t="s">
        <v>133</v>
      </c>
    </row>
    <row r="17" spans="1:3" ht="12.75">
      <c r="A17" s="1" t="s">
        <v>17</v>
      </c>
      <c r="B17" s="12">
        <v>8.44</v>
      </c>
      <c r="C17" s="67"/>
    </row>
    <row r="18" spans="1:3" ht="12.75">
      <c r="A18" t="s">
        <v>2</v>
      </c>
      <c r="B18" s="2">
        <f>SUM(B7:B17)</f>
        <v>233.5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10.39</v>
      </c>
      <c r="C21" s="67"/>
    </row>
    <row r="22" spans="1:3" ht="12.75">
      <c r="A22" s="1" t="s">
        <v>19</v>
      </c>
      <c r="B22" s="7">
        <v>26.68</v>
      </c>
      <c r="C22" s="67"/>
    </row>
    <row r="23" spans="1:3" ht="12.75">
      <c r="A23" s="1" t="s">
        <v>20</v>
      </c>
      <c r="B23" s="7">
        <v>14.32</v>
      </c>
      <c r="C23" s="67"/>
    </row>
    <row r="24" spans="1:3" ht="12.75">
      <c r="A24" s="1" t="s">
        <v>21</v>
      </c>
      <c r="B24" s="8">
        <v>53</v>
      </c>
      <c r="C24" s="67"/>
    </row>
    <row r="25" spans="1:3" ht="12.75">
      <c r="A25" t="s">
        <v>4</v>
      </c>
      <c r="B25" s="2">
        <f>SUM(B21:B24)</f>
        <v>104.39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337.89</v>
      </c>
      <c r="C27" s="67"/>
    </row>
    <row r="28" spans="2:3" ht="12.75">
      <c r="B28" s="2"/>
      <c r="C28" s="67"/>
    </row>
    <row r="29" spans="1:3" ht="12.75">
      <c r="A29" t="s">
        <v>32</v>
      </c>
      <c r="B29" s="75">
        <f>B4-B27</f>
        <v>87.90000000000003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0.13654970760233917</v>
      </c>
      <c r="C32" s="67"/>
    </row>
    <row r="33" spans="1:3" ht="12.75">
      <c r="A33" t="s">
        <v>23</v>
      </c>
      <c r="B33" s="13">
        <f>B25/B2</f>
        <v>0.061046783625730995</v>
      </c>
      <c r="C33" s="67"/>
    </row>
    <row r="34" spans="1:3" ht="12.75">
      <c r="A34" t="s">
        <v>27</v>
      </c>
      <c r="B34" s="13">
        <f>B27/B2</f>
        <v>0.19759649122807016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2014-12-17T02:51:27Z</cp:lastPrinted>
  <dcterms:created xsi:type="dcterms:W3CDTF">2005-01-10T15:34:54Z</dcterms:created>
  <dcterms:modified xsi:type="dcterms:W3CDTF">2023-02-03T22:02:10Z</dcterms:modified>
  <cp:category/>
  <cp:version/>
  <cp:contentType/>
  <cp:contentStatus/>
</cp:coreProperties>
</file>