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90" windowHeight="11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<sst xmlns="http://schemas.openxmlformats.org/spreadsheetml/2006/main" count="54" uniqueCount="41">
  <si>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BACKGROUNDING 550 LB. STEERS  -  HIGH RATE OF GAIN</t>
  </si>
  <si>
    <t>Weaning weight</t>
  </si>
  <si>
    <t>lbs.</t>
  </si>
  <si>
    <t>Average Daily Gain</t>
  </si>
  <si>
    <t>Days on Feed</t>
  </si>
  <si>
    <t>Market Weight</t>
  </si>
  <si>
    <t>Projected Selling Price</t>
  </si>
  <si>
    <t>per cwt.</t>
  </si>
  <si>
    <t>Total Income</t>
  </si>
  <si>
    <t>Beginning Value</t>
  </si>
  <si>
    <t xml:space="preserve">   minus shrink if sold</t>
  </si>
  <si>
    <t>percent</t>
  </si>
  <si>
    <t>Gross Margin</t>
  </si>
  <si>
    <t>Feed Cost</t>
  </si>
  <si>
    <t>per day</t>
  </si>
  <si>
    <t>Return Over Feed Cost</t>
  </si>
  <si>
    <t>Interest on Beginning Value</t>
  </si>
  <si>
    <t>Interest on Feed, Vet &amp; Med</t>
  </si>
  <si>
    <t>Vet. and Med.</t>
  </si>
  <si>
    <t>Lot Cost</t>
  </si>
  <si>
    <t>Trucking (additional)</t>
  </si>
  <si>
    <t>cwt.</t>
  </si>
  <si>
    <t>Shrink</t>
  </si>
  <si>
    <t>Death Loss</t>
  </si>
  <si>
    <t>-</t>
  </si>
  <si>
    <t>Direct Cost Subtotal</t>
  </si>
  <si>
    <t>Return to Labor, Management and Risk</t>
  </si>
  <si>
    <t>Ration for Backgrounding  -  2.77 lbs. ADG</t>
  </si>
  <si>
    <t>Ration %</t>
  </si>
  <si>
    <t>Lb/hd/day</t>
  </si>
  <si>
    <t>Feed</t>
  </si>
  <si>
    <t>Price</t>
  </si>
  <si>
    <t>as fed</t>
  </si>
  <si>
    <t>Alf-grass hay</t>
  </si>
  <si>
    <t>Corn grain</t>
  </si>
  <si>
    <t>Limestone</t>
  </si>
  <si>
    <t>Sunflower meal</t>
  </si>
  <si>
    <t>TM salt</t>
  </si>
  <si>
    <t>Vit ADE premix</t>
  </si>
  <si>
    <t>Ration Cost per day</t>
  </si>
  <si>
    <t>Marketing (Brand inspection/Checkoff/Commission)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</si>
</sst>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0.00_)"/>
    <numFmt numFmtId="167" formatCode="0.0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7" fontId="3" fillId="0" borderId="0" xfId="0" applyNumberFormat="1" applyFont="1" applyAlignment="1" applyProtection="1">
      <alignment/>
      <protection/>
    </xf>
    <xf numFmtId="7" fontId="3" fillId="0" borderId="0" xfId="0" applyNumberFormat="1" applyFont="1" applyAlignment="1" applyProtection="1">
      <alignment horizontal="fill"/>
      <protection/>
    </xf>
    <xf numFmtId="7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fill"/>
      <protection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7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9">
      <selection activeCell="C41" sqref="C41"/>
    </sheetView>
  </sheetViews>
  <sheetFormatPr defaultColWidth="9.140625" defaultRowHeight="15"/>
  <cols>
    <col min="2" max="2" width="14.28125" style="0" customWidth="1"/>
    <col min="3" max="3" width="10.28125" style="0" bestFit="1" customWidth="1"/>
    <col min="4" max="4" width="28.7109375" style="0" customWidth="1"/>
    <col min="7" max="7" width="18.57421875" style="0" customWidth="1"/>
  </cols>
  <sheetData>
    <row r="1" spans="1:7" ht="15">
      <c r="A1" s="1" t="s">
        <v>0</v>
      </c>
      <c r="B1" s="2"/>
      <c r="C1" s="1"/>
      <c r="D1" s="1"/>
      <c r="E1" s="1"/>
      <c r="F1" s="1"/>
      <c r="G1" s="1"/>
    </row>
    <row r="2" spans="1:7" ht="15">
      <c r="A2" s="3"/>
      <c r="B2" s="3"/>
      <c r="C2" s="3"/>
      <c r="D2" s="3"/>
      <c r="E2" s="3"/>
      <c r="F2" s="3"/>
      <c r="G2" s="3"/>
    </row>
    <row r="3" spans="1:7" ht="15">
      <c r="A3" s="2" t="s">
        <v>1</v>
      </c>
      <c r="B3" s="2"/>
      <c r="C3" s="2"/>
      <c r="D3" s="13">
        <v>550</v>
      </c>
      <c r="E3" s="2" t="s">
        <v>2</v>
      </c>
      <c r="F3" s="2"/>
      <c r="G3" s="2"/>
    </row>
    <row r="4" spans="1:7" ht="15">
      <c r="A4" s="2" t="s">
        <v>3</v>
      </c>
      <c r="B4" s="2"/>
      <c r="C4" s="2"/>
      <c r="D4" s="13">
        <v>2.77</v>
      </c>
      <c r="E4" s="2" t="s">
        <v>2</v>
      </c>
      <c r="F4" s="2"/>
      <c r="G4" s="2"/>
    </row>
    <row r="5" spans="1:7" ht="15">
      <c r="A5" s="2" t="s">
        <v>4</v>
      </c>
      <c r="B5" s="2"/>
      <c r="C5" s="2"/>
      <c r="D5" s="13">
        <v>72</v>
      </c>
      <c r="E5" s="2"/>
      <c r="F5" s="2"/>
      <c r="G5" s="2"/>
    </row>
    <row r="6" spans="1:7" ht="15">
      <c r="A6" s="2" t="s">
        <v>5</v>
      </c>
      <c r="B6" s="2"/>
      <c r="C6" s="2"/>
      <c r="D6" s="4">
        <f>D3+(D4*D5)</f>
        <v>749.44</v>
      </c>
      <c r="E6" s="2" t="s">
        <v>2</v>
      </c>
      <c r="F6" s="2"/>
      <c r="G6" s="2"/>
    </row>
    <row r="7" spans="1:7" ht="15">
      <c r="A7" s="3"/>
      <c r="B7" s="3"/>
      <c r="C7" s="3"/>
      <c r="D7" s="3"/>
      <c r="E7" s="3"/>
      <c r="F7" s="3"/>
      <c r="G7" s="3"/>
    </row>
    <row r="8" spans="1:7" ht="15">
      <c r="A8" s="2" t="s">
        <v>6</v>
      </c>
      <c r="B8" s="2"/>
      <c r="C8" s="2"/>
      <c r="D8" s="14">
        <v>140</v>
      </c>
      <c r="E8" s="2" t="s">
        <v>7</v>
      </c>
      <c r="F8" s="2"/>
      <c r="G8" s="2"/>
    </row>
    <row r="9" spans="1:7" ht="15">
      <c r="A9" s="2" t="s">
        <v>8</v>
      </c>
      <c r="B9" s="2"/>
      <c r="C9" s="2"/>
      <c r="D9" s="14"/>
      <c r="E9" s="2"/>
      <c r="F9" s="2"/>
      <c r="G9" s="5">
        <f>D6/100*D8</f>
        <v>1049.2160000000001</v>
      </c>
    </row>
    <row r="10" spans="1:7" ht="15">
      <c r="A10" s="2"/>
      <c r="B10" s="2"/>
      <c r="C10" s="2"/>
      <c r="D10" s="14"/>
      <c r="E10" s="2"/>
      <c r="F10" s="2"/>
      <c r="G10" s="2"/>
    </row>
    <row r="11" spans="1:7" ht="15">
      <c r="A11" s="2" t="s">
        <v>9</v>
      </c>
      <c r="B11" s="2"/>
      <c r="C11" s="2"/>
      <c r="D11" s="14">
        <v>155</v>
      </c>
      <c r="E11" s="2" t="s">
        <v>7</v>
      </c>
      <c r="F11" s="2"/>
      <c r="G11" s="2"/>
    </row>
    <row r="12" spans="1:7" ht="15">
      <c r="A12" s="2" t="s">
        <v>10</v>
      </c>
      <c r="B12" s="2"/>
      <c r="C12" s="2"/>
      <c r="D12" s="13">
        <v>3</v>
      </c>
      <c r="E12" s="2" t="s">
        <v>11</v>
      </c>
      <c r="F12" s="2"/>
      <c r="G12" s="5">
        <f>(D3-(D3*D12/100))*D11/100</f>
        <v>826.925</v>
      </c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2" t="s">
        <v>12</v>
      </c>
      <c r="B14" s="2"/>
      <c r="C14" s="2"/>
      <c r="D14" s="2"/>
      <c r="E14" s="2"/>
      <c r="F14" s="2"/>
      <c r="G14" s="5">
        <f>G9-G12</f>
        <v>222.29100000000017</v>
      </c>
    </row>
    <row r="15" spans="1:7" ht="15">
      <c r="A15" s="3"/>
      <c r="B15" s="3"/>
      <c r="C15" s="3"/>
      <c r="D15" s="3"/>
      <c r="E15" s="3"/>
      <c r="F15" s="3"/>
      <c r="G15" s="3"/>
    </row>
    <row r="16" spans="1:7" ht="15">
      <c r="A16" s="2" t="s">
        <v>13</v>
      </c>
      <c r="B16" s="2"/>
      <c r="C16" s="2"/>
      <c r="D16" s="5">
        <f>C46</f>
        <v>1.1131966714285713</v>
      </c>
      <c r="E16" s="2" t="s">
        <v>14</v>
      </c>
      <c r="F16" s="2"/>
      <c r="G16" s="5">
        <f>D5*D16</f>
        <v>80.15016034285713</v>
      </c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2" t="s">
        <v>15</v>
      </c>
      <c r="B18" s="2"/>
      <c r="C18" s="2"/>
      <c r="D18" s="2"/>
      <c r="E18" s="2"/>
      <c r="F18" s="2"/>
      <c r="G18" s="5">
        <f>G14-G16</f>
        <v>142.14083965714303</v>
      </c>
    </row>
    <row r="19" spans="1:7" ht="15">
      <c r="A19" s="3"/>
      <c r="B19" s="3"/>
      <c r="C19" s="3"/>
      <c r="D19" s="3"/>
      <c r="E19" s="3"/>
      <c r="F19" s="3"/>
      <c r="G19" s="3"/>
    </row>
    <row r="20" spans="1:7" ht="15">
      <c r="A20" s="2" t="s">
        <v>16</v>
      </c>
      <c r="B20" s="2"/>
      <c r="C20" s="2"/>
      <c r="D20" s="13">
        <v>5.5</v>
      </c>
      <c r="E20" s="2" t="s">
        <v>11</v>
      </c>
      <c r="F20" s="2"/>
      <c r="G20" s="5">
        <f>G12*((D20/100)*(D5/365))</f>
        <v>8.971569863013698</v>
      </c>
    </row>
    <row r="21" spans="1:7" ht="15">
      <c r="A21" s="2" t="s">
        <v>17</v>
      </c>
      <c r="B21" s="2"/>
      <c r="C21" s="2"/>
      <c r="D21" s="13">
        <v>5.5</v>
      </c>
      <c r="E21" s="2" t="s">
        <v>11</v>
      </c>
      <c r="F21" s="2"/>
      <c r="G21" s="5">
        <f>((G16+G22)*0.5)*((D21/100)*(D5/365))</f>
        <v>0.48903374651741677</v>
      </c>
    </row>
    <row r="22" spans="1:7" ht="15">
      <c r="A22" s="2" t="s">
        <v>18</v>
      </c>
      <c r="B22" s="2"/>
      <c r="C22" s="2"/>
      <c r="D22" s="13"/>
      <c r="E22" s="2"/>
      <c r="F22" s="2"/>
      <c r="G22" s="5">
        <v>10</v>
      </c>
    </row>
    <row r="23" spans="1:7" ht="15">
      <c r="A23" s="2" t="s">
        <v>19</v>
      </c>
      <c r="B23" s="2"/>
      <c r="C23" s="2"/>
      <c r="D23" s="14">
        <v>0.3</v>
      </c>
      <c r="E23" s="2" t="s">
        <v>14</v>
      </c>
      <c r="F23" s="2"/>
      <c r="G23" s="5">
        <f>D5*D23</f>
        <v>21.599999999999998</v>
      </c>
    </row>
    <row r="24" spans="1:7" ht="15">
      <c r="A24" s="2" t="s">
        <v>40</v>
      </c>
      <c r="B24" s="2"/>
      <c r="C24" s="2"/>
      <c r="D24" s="14"/>
      <c r="E24" s="2"/>
      <c r="F24" s="2"/>
      <c r="G24" s="5">
        <v>10</v>
      </c>
    </row>
    <row r="25" spans="1:7" ht="15">
      <c r="A25" s="2" t="s">
        <v>20</v>
      </c>
      <c r="B25" s="2"/>
      <c r="C25" s="2"/>
      <c r="D25" s="14">
        <v>0.75</v>
      </c>
      <c r="E25" s="2" t="s">
        <v>21</v>
      </c>
      <c r="F25" s="2"/>
      <c r="G25" s="5">
        <f>(D6-D3)/100*D25</f>
        <v>1.4958000000000005</v>
      </c>
    </row>
    <row r="26" spans="1:7" ht="15">
      <c r="A26" s="2" t="s">
        <v>22</v>
      </c>
      <c r="B26" s="2"/>
      <c r="C26" s="2"/>
      <c r="D26" s="13">
        <v>3</v>
      </c>
      <c r="E26" s="2" t="s">
        <v>11</v>
      </c>
      <c r="F26" s="2"/>
      <c r="G26" s="5">
        <f>G9*D26/100</f>
        <v>31.476480000000002</v>
      </c>
    </row>
    <row r="27" spans="1:7" ht="15">
      <c r="A27" s="2" t="s">
        <v>23</v>
      </c>
      <c r="B27" s="2"/>
      <c r="C27" s="2"/>
      <c r="D27" s="13">
        <v>1</v>
      </c>
      <c r="E27" s="2" t="s">
        <v>11</v>
      </c>
      <c r="F27" s="2"/>
      <c r="G27" s="5">
        <f>G9*D27/100</f>
        <v>10.492160000000002</v>
      </c>
    </row>
    <row r="28" spans="1:7" ht="15">
      <c r="A28" s="2"/>
      <c r="B28" s="2"/>
      <c r="C28" s="2"/>
      <c r="D28" s="2"/>
      <c r="E28" s="2"/>
      <c r="F28" s="2"/>
      <c r="G28" s="6" t="s">
        <v>24</v>
      </c>
    </row>
    <row r="29" spans="1:7" ht="15">
      <c r="A29" s="2" t="s">
        <v>25</v>
      </c>
      <c r="B29" s="2"/>
      <c r="C29" s="2"/>
      <c r="D29" s="2"/>
      <c r="E29" s="2"/>
      <c r="F29" s="2"/>
      <c r="G29" s="5">
        <f>SUM(G20:G27)</f>
        <v>94.52504360953112</v>
      </c>
    </row>
    <row r="30" spans="1:7" ht="15">
      <c r="A30" s="2"/>
      <c r="B30" s="2"/>
      <c r="C30" s="2"/>
      <c r="D30" s="2"/>
      <c r="E30" s="2"/>
      <c r="F30" s="2"/>
      <c r="G30" s="5"/>
    </row>
    <row r="31" spans="1:7" ht="15">
      <c r="A31" s="1" t="s">
        <v>26</v>
      </c>
      <c r="B31" s="1"/>
      <c r="C31" s="1"/>
      <c r="D31" s="1"/>
      <c r="E31" s="1"/>
      <c r="F31" s="1"/>
      <c r="G31" s="7">
        <f>G14-G16-G29</f>
        <v>47.61579604761191</v>
      </c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  <row r="34" spans="1:7" ht="15">
      <c r="A34" s="15" t="s">
        <v>27</v>
      </c>
      <c r="B34" s="15"/>
      <c r="C34" s="15"/>
      <c r="D34" s="15"/>
      <c r="E34" s="15"/>
      <c r="F34" s="15"/>
      <c r="G34" s="15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2"/>
      <c r="B36" s="2"/>
      <c r="C36" s="2"/>
      <c r="D36" s="2"/>
      <c r="E36" s="8" t="s">
        <v>28</v>
      </c>
      <c r="F36" s="2"/>
      <c r="G36" s="8" t="s">
        <v>29</v>
      </c>
    </row>
    <row r="37" spans="1:7" ht="15">
      <c r="A37" s="2" t="s">
        <v>30</v>
      </c>
      <c r="B37" s="2"/>
      <c r="C37" s="8" t="s">
        <v>31</v>
      </c>
      <c r="D37" s="2"/>
      <c r="E37" s="8" t="s">
        <v>32</v>
      </c>
      <c r="F37" s="2"/>
      <c r="G37" s="8" t="s">
        <v>32</v>
      </c>
    </row>
    <row r="38" spans="1:7" ht="15">
      <c r="A38" s="9" t="s">
        <v>24</v>
      </c>
      <c r="B38" s="2"/>
      <c r="C38" s="9" t="s">
        <v>24</v>
      </c>
      <c r="D38" s="2"/>
      <c r="E38" s="9" t="s">
        <v>24</v>
      </c>
      <c r="F38" s="2"/>
      <c r="G38" s="9" t="s">
        <v>24</v>
      </c>
    </row>
    <row r="39" spans="1:7" ht="15">
      <c r="A39" s="2" t="s">
        <v>33</v>
      </c>
      <c r="B39" s="2"/>
      <c r="C39" s="14">
        <v>90</v>
      </c>
      <c r="D39" s="2"/>
      <c r="E39" s="10">
        <f aca="true" t="shared" si="0" ref="E39:E44">G39/$G$46</f>
        <v>0.2471210398853358</v>
      </c>
      <c r="F39" s="2"/>
      <c r="G39" s="11">
        <v>5</v>
      </c>
    </row>
    <row r="40" spans="1:7" ht="15">
      <c r="A40" s="2" t="s">
        <v>34</v>
      </c>
      <c r="B40" s="2"/>
      <c r="C40" s="14">
        <v>3.09</v>
      </c>
      <c r="D40" s="2"/>
      <c r="E40" s="10">
        <f t="shared" si="0"/>
        <v>0.7166510156674738</v>
      </c>
      <c r="F40" s="2"/>
      <c r="G40" s="11">
        <v>14.5</v>
      </c>
    </row>
    <row r="41" spans="1:7" ht="15">
      <c r="A41" s="2" t="s">
        <v>35</v>
      </c>
      <c r="B41" s="2"/>
      <c r="C41" s="14">
        <v>110</v>
      </c>
      <c r="D41" s="2"/>
      <c r="E41" s="10">
        <f t="shared" si="0"/>
        <v>0.004942420797706716</v>
      </c>
      <c r="F41" s="2"/>
      <c r="G41" s="11">
        <v>0.1</v>
      </c>
    </row>
    <row r="42" spans="1:7" ht="15">
      <c r="A42" s="2" t="s">
        <v>36</v>
      </c>
      <c r="B42" s="2"/>
      <c r="C42" s="14">
        <v>165</v>
      </c>
      <c r="D42" s="2"/>
      <c r="E42" s="10">
        <f t="shared" si="0"/>
        <v>0.029654524786240293</v>
      </c>
      <c r="F42" s="2"/>
      <c r="G42" s="11">
        <v>0.6</v>
      </c>
    </row>
    <row r="43" spans="1:7" ht="15">
      <c r="A43" s="2" t="s">
        <v>37</v>
      </c>
      <c r="B43" s="2"/>
      <c r="C43" s="14">
        <v>190</v>
      </c>
      <c r="D43" s="2"/>
      <c r="E43" s="10">
        <f t="shared" si="0"/>
        <v>0.0011861809914496119</v>
      </c>
      <c r="F43" s="2"/>
      <c r="G43" s="2">
        <v>0.024</v>
      </c>
    </row>
    <row r="44" spans="1:7" ht="15">
      <c r="A44" s="2" t="s">
        <v>38</v>
      </c>
      <c r="B44" s="2"/>
      <c r="C44" s="14">
        <v>1</v>
      </c>
      <c r="D44" s="2"/>
      <c r="E44" s="10">
        <f t="shared" si="0"/>
        <v>0.00044481787179360445</v>
      </c>
      <c r="F44" s="2"/>
      <c r="G44" s="2">
        <v>0.009000000000000001</v>
      </c>
    </row>
    <row r="45" spans="1:7" ht="15">
      <c r="A45" s="3"/>
      <c r="B45" s="3"/>
      <c r="C45" s="3"/>
      <c r="D45" s="3"/>
      <c r="E45" s="3"/>
      <c r="F45" s="3"/>
      <c r="G45" s="3"/>
    </row>
    <row r="46" spans="1:7" ht="15">
      <c r="A46" s="2" t="s">
        <v>39</v>
      </c>
      <c r="B46" s="2"/>
      <c r="C46" s="5">
        <f>((C39/2000*G39)+(C40/56*G40)+(C41/2000*G41)+(C42/2000*G42)+(C43/2000*G43)+(C44*G44))*1.02</f>
        <v>1.1131966714285713</v>
      </c>
      <c r="D46" s="2"/>
      <c r="E46" s="2"/>
      <c r="F46" s="2"/>
      <c r="G46" s="12">
        <f>SUM(G39:G44)</f>
        <v>20.233000000000004</v>
      </c>
    </row>
  </sheetData>
  <sheetProtection sheet="1"/>
  <mergeCells count="1">
    <mergeCell ref="A34:G34"/>
  </mergeCells>
  <printOptions/>
  <pageMargins left="0.7" right="0.7" top="0.79" bottom="0.58" header="0.3" footer="0.3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Sandy.Osborne</dc:creator>
  <cp:keywords/>
  <dc:description/>
  <cp:lastModifiedBy>Paulann Haakenson</cp:lastModifiedBy>
  <cp:lastPrinted>2014-10-09T13:56:43Z</cp:lastPrinted>
  <dcterms:created xsi:type="dcterms:W3CDTF">2007-10-12T20:19:13Z</dcterms:created>
  <dcterms:modified xsi:type="dcterms:W3CDTF">2019-11-06T21:30:42Z</dcterms:modified>
  <cp:category/>
  <cp:version/>
  <cp:contentType/>
  <cp:contentStatus/>
</cp:coreProperties>
</file>