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elanie.Ziegler\Documents\Melanie\Web\extension\irrigation\"/>
    </mc:Choice>
  </mc:AlternateContent>
  <bookViews>
    <workbookView xWindow="0" yWindow="0" windowWidth="20490" windowHeight="7620" activeTab="1"/>
  </bookViews>
  <sheets>
    <sheet name="Sheet1_ND_SI" sheetId="5" r:id="rId1"/>
    <sheet name="Sheet1_ND_Inch" sheetId="4" r:id="rId2"/>
    <sheet name="Sheet1_MN_Inch" sheetId="6" r:id="rId3"/>
  </sheets>
  <definedNames>
    <definedName name="Alfalfa" comment="ET table for uncut alfalfa." localSheetId="2">Sheet1_MN_Inch!$BA$349:$BW$354</definedName>
    <definedName name="Alfalfa" comment="ET table for uncut alfalfa." localSheetId="1">Sheet1_ND_Inch!$BA$365:$BW$370</definedName>
    <definedName name="Alfalfa" comment="ET table for uncut alfalfa." localSheetId="0">Sheet1_ND_SI!$BA$365:$BW$370</definedName>
    <definedName name="Alfalfa_Cut_1" comment="Date of alfalfa cut #1." localSheetId="2">Sheet1_MN_Inch!$E$4</definedName>
    <definedName name="Alfalfa_Cut_1" comment="Date of alfalfa cut #1." localSheetId="1">Sheet1_ND_Inch!$E$4</definedName>
    <definedName name="Alfalfa_Cut_1" comment="Date of alfalfa cut #1." localSheetId="0">Sheet1_ND_SI!$E$4</definedName>
    <definedName name="Alfalfa_Cut_2" comment="Date of alfalfa cut #2." localSheetId="2">Sheet1_MN_Inch!$F$4</definedName>
    <definedName name="Alfalfa_Cut_2" comment="Date of alfalfa cut #2." localSheetId="1">Sheet1_ND_Inch!$F$4</definedName>
    <definedName name="Alfalfa_Cut_2" comment="Date of alfalfa cut #2." localSheetId="0">Sheet1_ND_SI!$F$4</definedName>
    <definedName name="Alfalfa_Cut_3" comment="Date of alfalfa cut #3." localSheetId="2">Sheet1_MN_Inch!$G$4</definedName>
    <definedName name="Alfalfa_Cut_3" comment="Date of alfalfa cut #3." localSheetId="1">Sheet1_ND_Inch!$G$4</definedName>
    <definedName name="Alfalfa_Cut_3" comment="Date of alfalfa cut #3." localSheetId="0">Sheet1_ND_SI!$G$4</definedName>
    <definedName name="Alfalfa_Cuts" comment="Range spanning dates for all alfalfa cuts." localSheetId="2">Sheet1_MN_Inch!$E$4:$G$4</definedName>
    <definedName name="Alfalfa_Cuts" comment="Range spanning dates for all alfalfa cuts." localSheetId="1">Sheet1_ND_Inch!$E$4:$G$4</definedName>
    <definedName name="Alfalfa_Cuts" comment="Range spanning dates for all alfalfa cuts." localSheetId="0">Sheet1_ND_SI!$E$4:$G$4</definedName>
    <definedName name="Any_Other_Crops" comment="ET table for any other crops." localSheetId="2">Sheet1_MN_Inch!$BA$336:$BW$341</definedName>
    <definedName name="AWHC" comment="General table of available water holding capacities for various soil types." localSheetId="2">Sheet1_MN_Inch!$AA$213:$AD$221</definedName>
    <definedName name="AWHC" comment="General table of available water holding capacities for various soil types." localSheetId="1">Sheet1_ND_Inch!$AA$214:$AD$222</definedName>
    <definedName name="AWHC" comment="General table of available water holding capacities for various soil types." localSheetId="0">Sheet1_ND_SI!$AA$214:$AD$222</definedName>
    <definedName name="AWHCj" comment="Available water holding capacity for soil layer j." localSheetId="2">Sheet1_MN_Inch!$AG$198:$AG$207</definedName>
    <definedName name="AWHCj" comment="Available water holding capacity for soil layer j." localSheetId="1">Sheet1_ND_Inch!$AG$199:$AG$208</definedName>
    <definedName name="AWHCj" comment="Available water holding capacity for soil layer j." localSheetId="0">Sheet1_ND_SI!$AG$199:$AG$208</definedName>
    <definedName name="AWHCsite" comment="Available water holding capacity for the soil at the site." localSheetId="2">Sheet1_MN_Inch!$AC$198:$AH$206</definedName>
    <definedName name="AWHCsite" comment="Available water holding capacity for the soil at the site." localSheetId="1">Sheet1_ND_Inch!$AC$199:$AH$207</definedName>
    <definedName name="AWHCsite" comment="Available water holding capacity for the soil at the site." localSheetId="0">Sheet1_ND_SI!$AC$199:$AH$207</definedName>
    <definedName name="Barley" comment="ET table for barley." localSheetId="1">Sheet1_ND_Inch!$BA$272:$BW$277</definedName>
    <definedName name="Barley" comment="ET table for barley." localSheetId="0">Sheet1_ND_SI!$BA$272:$BW$277</definedName>
    <definedName name="Chart_Interval_Width" comment="Number of days to be graphed in a dynamic chart. (Chart_Zoom_Value in original.)" localSheetId="2">Sheet1_MN_Inch!$CC$474</definedName>
    <definedName name="Chart_Interval_Width" comment="Number of days to be graphed in a dynamic chart. (Chart_Zoom_Value in original.)" localSheetId="1">Sheet1_ND_Inch!$CC$474</definedName>
    <definedName name="Chart_Interval_Width" comment="Number of days to be graphed in a dynamic chart. (Chart_Zoom_Value in original.)" localSheetId="0">Sheet1_ND_SI!$CC$474</definedName>
    <definedName name="Chart_Start_Date" comment="Starting date for data in a dynamic chart. (Chart_Scroll_Value in original.)" localSheetId="2">Sheet1_MN_Inch!$CJ$475</definedName>
    <definedName name="Chart_Start_Date" comment="Starting date for data in a dynamic chart. (Chart_Scroll_Value in original.)" localSheetId="1">Sheet1_ND_Inch!$CJ$475</definedName>
    <definedName name="Chart_Start_Date" comment="Starting date for data in a dynamic chart. (Chart_Scroll_Value in original.)" localSheetId="0">Sheet1_ND_SI!$CJ$475</definedName>
    <definedName name="Chart_X_Date" comment="Dynamic range of X-axis values to be plotted in a dynamic chart." localSheetId="2">OFFSET(Sheet1_MN_Inch!$A$8,Sheet1_MN_Inch!Chart_Start_Date,0,Sheet1_MN_Inch!Chart_Interval_Width,1)</definedName>
    <definedName name="Chart_X_Date" comment="Dynamic range of X-axis values to be plotted in a dynamic chart." localSheetId="1">OFFSET(Sheet1_ND_Inch!$A$8,Sheet1_ND_Inch!Chart_Start_Date,0,Sheet1_ND_Inch!Chart_Interval_Width,1)</definedName>
    <definedName name="Chart_X_Date" comment="Dynamic range of X-axis values to be plotted in a dynamic chart." localSheetId="0">OFFSET(Sheet1_ND_SI!$A$8,Sheet1_ND_SI!Chart_Start_Date,0,Sheet1_ND_SI!Chart_Interval_Width,1)</definedName>
    <definedName name="Chart_Y_Irrigation" comment="Dynamic range of Y-axis values of Irrigation amounts to be plotted in a dynamic chart." localSheetId="2">OFFSET(Sheet1_MN_Inch!Chart_X_Date,0,COLUMNS(Sheet1_MN_Inch!$A$8:$I$8)-1)</definedName>
    <definedName name="Chart_Y_Irrigation" comment="Dynamic range of Y-axis values of Irrigation amounts to be plotted in a dynamic chart." localSheetId="1">OFFSET(Sheet1_ND_Inch!Chart_X_Date,0,COLUMNS(Sheet1_ND_Inch!$A$8:$I$8)-1)</definedName>
    <definedName name="Chart_Y_Irrigation" comment="Dynamic range of Y-axis values of Irrigation amounts to be plotted in a dynamic chart." localSheetId="0">OFFSET(Sheet1_ND_SI!Chart_X_Date,0,COLUMNS(Sheet1_ND_SI!$A$8:$I$8)-1)</definedName>
    <definedName name="Chart_Y_MAD" comment="Dynamic range of Y-axis values of MAD value to be plotted in a dynamic chart." localSheetId="2">OFFSET(Sheet1_MN_Inch!Chart_X_Date,0,COLUMNS(Sheet1_MN_Inch!$A$8:$U$8)-1)</definedName>
    <definedName name="Chart_Y_MAD" comment="Dynamic range of Y-axis values of MAD value to be plotted in a dynamic chart." localSheetId="1">OFFSET(Sheet1_ND_Inch!Chart_X_Date,0,COLUMNS(Sheet1_ND_Inch!$A$8:$U$8)-1)</definedName>
    <definedName name="Chart_Y_MAD" comment="Dynamic range of Y-axis values of MAD value to be plotted in a dynamic chart." localSheetId="0">OFFSET(Sheet1_ND_SI!Chart_X_Date,0,COLUMNS(Sheet1_ND_SI!$A$8:$U$8)-1)</definedName>
    <definedName name="Chart_Y_Rain" comment="Dynamic range of Y-axis values of Rain amounts to be plotted in a dynamic chart." localSheetId="2">OFFSET(Sheet1_MN_Inch!Chart_X_Date,0,COLUMNS(Sheet1_MN_Inch!$A$8:$H$8)-1)</definedName>
    <definedName name="Chart_Y_Rain" comment="Dynamic range of Y-axis values of Rain amounts to be plotted in a dynamic chart." localSheetId="1">OFFSET(Sheet1_ND_Inch!Chart_X_Date,0,COLUMNS(Sheet1_ND_Inch!$A$8:$H$8)-1)</definedName>
    <definedName name="Chart_Y_Rain" comment="Dynamic range of Y-axis values of Rain amounts to be plotted in a dynamic chart." localSheetId="0">OFFSET(Sheet1_ND_SI!Chart_X_Date,0,COLUMNS(Sheet1_ND_SI!$A$8:$H$8)-1)</definedName>
    <definedName name="Chart_Y_SWDP" comment="Dynamic range of Y-axis values of Soil Water Deficit (Percent) amounts to be plotted in a dynamic chart." localSheetId="2">OFFSET(Sheet1_MN_Inch!Chart_X_Date,0,COLUMNS(Sheet1_MN_Inch!$A$8:$K$8)-1)</definedName>
    <definedName name="Chart_Y_SWDP" comment="Dynamic range of Y-axis values of Soil Water Deficit (Percent) amounts to be plotted in a dynamic chart." localSheetId="1">OFFSET(Sheet1_ND_Inch!Chart_X_Date,0,COLUMNS(Sheet1_ND_Inch!$A$8:$K$8)-1)</definedName>
    <definedName name="Chart_Y_SWDP" comment="Dynamic range of Y-axis values of Soil Water Deficit (Percent) amounts to be plotted in a dynamic chart." localSheetId="0">OFFSET(Sheet1_ND_SI!Chart_X_Date,0,COLUMNS(Sheet1_ND_SI!$A$8:$K$8)-1)</definedName>
    <definedName name="Charts" comment="Spreadsheet area for charts." localSheetId="2">Sheet1_MN_Inch!$CA$400</definedName>
    <definedName name="Charts" comment="Spreadsheet area for charts." localSheetId="1">Sheet1_ND_Inch!$CA$400</definedName>
    <definedName name="Charts" comment="Spreadsheet area for charts." localSheetId="0">Sheet1_ND_SI!$CA$400</definedName>
    <definedName name="Corn" comment="ET table for corn." localSheetId="2">Sheet1_MN_Inch!$BA$240:$BW$245</definedName>
    <definedName name="Corn" comment="ET table for corn." localSheetId="1">Sheet1_ND_Inch!$BA$240:$BW$245</definedName>
    <definedName name="Corn" comment="ET table for corn." localSheetId="0">Sheet1_ND_SI!$BA$240:$BW$245</definedName>
    <definedName name="Crop" comment="Crop type, e.g., corn, wheat, etc." localSheetId="2">Sheet1_MN_Inch!$L$3</definedName>
    <definedName name="Crop" comment="Crop type, e.g., corn, wheat, etc." localSheetId="1">Sheet1_ND_Inch!$L$3</definedName>
    <definedName name="Crop" comment="Crop type, e.g., corn, wheat, etc." localSheetId="0">Sheet1_ND_SI!$L$3</definedName>
    <definedName name="CropInfo" comment="Crop-specific max. root zone depth &amp; time to reach peak root zone depth." localSheetId="2">Sheet1_MN_Inch!$AA$175:$AD$182</definedName>
    <definedName name="CropInfo" comment="Crop-specific max. root zone depth &amp; time to reach peak root zone depth." localSheetId="1">Sheet1_ND_Inch!$AA$175:$AD$183</definedName>
    <definedName name="CropInfo" comment="Crop-specific max. root zone depth &amp; time to reach peak root zone depth." localSheetId="0">Sheet1_ND_SI!$AA$175:$AD$183</definedName>
    <definedName name="Crops_and_Soils" comment="Spreadsheet area for information about crops and soils." localSheetId="2">Sheet1_MN_Inch!$AA$170</definedName>
    <definedName name="Crops_and_Soils" comment="Spreadsheet area for information about crops and soils." localSheetId="1">Sheet1_ND_Inch!$AA$170</definedName>
    <definedName name="Crops_and_Soils" comment="Spreadsheet area for information about crops and soils." localSheetId="0">Sheet1_ND_SI!$AA$170</definedName>
    <definedName name="dZj" comment="Thickness of soil layer j." localSheetId="2">Sheet1_MN_Inch!$AE$198:$AE$207</definedName>
    <definedName name="dZj" comment="Thickness of soil layer j." localSheetId="1">Sheet1_ND_Inch!$AE$199:$AE$208</definedName>
    <definedName name="dZj" comment="Thickness of soil layer j." localSheetId="0">Sheet1_ND_SI!$AE$199:$AE$208</definedName>
    <definedName name="Emergence" comment="Emergence date of the crop." localSheetId="2">Sheet1_MN_Inch!$L$4</definedName>
    <definedName name="Emergence" comment="Emergence date of the crop." localSheetId="1">Sheet1_ND_Inch!$L$4</definedName>
    <definedName name="Emergence" comment="Emergence date of the crop." localSheetId="0">Sheet1_ND_SI!$L$4</definedName>
    <definedName name="ET_Tables" comment="Spreadsheet area for ET tables." localSheetId="2">Sheet1_MN_Inch!$BA$230</definedName>
    <definedName name="ET_Tables" comment="Spreadsheet area for ET tables." localSheetId="1">Sheet1_ND_Inch!$BA$230</definedName>
    <definedName name="ET_Tables" comment="Spreadsheet area for ET tables." localSheetId="0">Sheet1_ND_SI!$BA$230</definedName>
    <definedName name="Field_Beans" comment="ET table for field beans." localSheetId="2">Sheet1_MN_Inch!$BA$272:$BW$277</definedName>
    <definedName name="Kacr0" comment="Factor for ET reduction at start of alfalfa cut &amp; recovery period." localSheetId="2">Sheet1_MN_Inch!$AE$187</definedName>
    <definedName name="Kacr0" comment="Factor for ET reduction at start of alfalfa cut &amp; recovery period." localSheetId="1">Sheet1_ND_Inch!$AE$188</definedName>
    <definedName name="Kacr0" comment="Factor for ET reduction at start of alfalfa cut &amp; recovery period." localSheetId="0">Sheet1_ND_SI!$AE$188</definedName>
    <definedName name="MAD" comment="Management allowed depletion of soil water." localSheetId="2">Sheet1_MN_Inch!$AE$189</definedName>
    <definedName name="MAD" comment="Management allowed depletion of soil water." localSheetId="1">Sheet1_ND_Inch!$AE$190</definedName>
    <definedName name="MAD" comment="Management allowed depletion of soil water." localSheetId="0">Sheet1_ND_SI!$AE$190</definedName>
    <definedName name="Pinto_Bean" comment="ET table for pinto bean." localSheetId="1">Sheet1_ND_Inch!$BA$333:$BW$338</definedName>
    <definedName name="Pinto_Bean" comment="ET table for pinto bean." localSheetId="0">Sheet1_ND_SI!$BA$333:$BW$338</definedName>
    <definedName name="Potato" comment="ET table for potato." localSheetId="2">Sheet1_MN_Inch!$BA$288:$BW$293</definedName>
    <definedName name="Potato" comment="ET table for potato." localSheetId="1">Sheet1_ND_Inch!$BA$318:$BW$323</definedName>
    <definedName name="Potato" comment="ET table for potato." localSheetId="0">Sheet1_ND_SI!$BA$318:$BW$323</definedName>
    <definedName name="_xlnm.Print_Titles" comment="Top rows for printing purposes." localSheetId="2">Sheet1_MN_Inch!$2:$7</definedName>
    <definedName name="_xlnm.Print_Titles" comment="Top rows for printing purposes." localSheetId="1">Sheet1_ND_Inch!$2:$7</definedName>
    <definedName name="_xlnm.Print_Titles" comment="Top rows for printing purposes." localSheetId="0">Sheet1_ND_SI!$2:$7</definedName>
    <definedName name="RZinitial" comment="Initial root zone depth." localSheetId="2">Sheet1_MN_Inch!$AE$185</definedName>
    <definedName name="RZinitial" comment="Initial root zone depth." localSheetId="1">Sheet1_ND_Inch!$AE$186</definedName>
    <definedName name="RZinitial" comment="Initial root zone depth." localSheetId="0">Sheet1_ND_SI!$AE$186</definedName>
    <definedName name="RZmax" comment="Maximum root zone management depth" localSheetId="2">Sheet1_MN_Inch!$AC$206</definedName>
    <definedName name="RZmax" comment="Maximum root zone management depth" localSheetId="1">Sheet1_ND_Inch!$AC$207</definedName>
    <definedName name="RZmax" comment="Maximum root zone management depth" localSheetId="0">Sheet1_ND_SI!$AC$207</definedName>
    <definedName name="SoilProp" comment="Soil properties including horizon (layer) thicknesses, AWHCs, &amp; cumulative AWHCs. " localSheetId="2">Sheet1_MN_Inch!$AA$198:$AH$207</definedName>
    <definedName name="SoilProp" comment="Soil properties including horizon (layer) thicknesses, AWHCs, &amp; cumulative AWHCs. " localSheetId="1">Sheet1_ND_Inch!$AA$199:$AH$208</definedName>
    <definedName name="SoilProp" comment="Soil properties including horizon (layer) thicknesses, AWHCs, &amp; cumulative AWHCs. " localSheetId="0">Sheet1_ND_SI!$AA$199:$AH$208</definedName>
    <definedName name="Soybean" comment="ET table for soybean." localSheetId="2">Sheet1_MN_Inch!$BA$256:$BW$261</definedName>
    <definedName name="Soybean" comment="ET table for soybean." localSheetId="1">Sheet1_ND_Inch!$BA$287:$BW$292</definedName>
    <definedName name="Soybean" comment="ET table for soybean." localSheetId="0">Sheet1_ND_SI!$BA$287:$BW$292</definedName>
    <definedName name="Spring_Wheat" comment="ET table for spring wheat." localSheetId="2">Sheet1_MN_Inch!$BA$304:$BW$309</definedName>
    <definedName name="Spring_Wheat" comment="ET table for spring wheat." localSheetId="1">Sheet1_ND_Inch!$BA$256:$BW$261</definedName>
    <definedName name="Spring_Wheat" comment="ET table for spring wheat." localSheetId="0">Sheet1_ND_SI!$BA$256:$BW$261</definedName>
    <definedName name="Sugar_Beet" comment="ET table for sugar beet." localSheetId="2">Sheet1_MN_Inch!$BA$320:$BW$325</definedName>
    <definedName name="Sugar_Beet" comment="ET table for sugar beet." localSheetId="1">Sheet1_ND_Inch!$BA$350:$BW$355</definedName>
    <definedName name="Sugar_Beet" comment="ET table for sugar beet." localSheetId="0">Sheet1_ND_SI!$BA$350:$BW$355</definedName>
    <definedName name="Sunflower" comment="ET table for sunflower." localSheetId="2">Sheet1_MN_Inch!#REF!</definedName>
    <definedName name="Sunflower" comment="ET table for sunflower." localSheetId="1">Sheet1_ND_Inch!$BA$302:$BW$307</definedName>
    <definedName name="Sunflower" comment="ET table for sunflower." localSheetId="0">Sheet1_ND_SI!$BA$302:$BW$307</definedName>
    <definedName name="SWDPcritical" comment="SWD (%) level beyond which ET is reduced due to drought stress." localSheetId="2">Sheet1_MN_Inch!$AE$186</definedName>
    <definedName name="SWDPcritical" comment="SWD (%) level beyond which ET is reduced due to drought stress." localSheetId="1">Sheet1_ND_Inch!$AE$187</definedName>
    <definedName name="SWDPcritical" comment="SWD (%) level beyond which ET is reduced due to drought stress." localSheetId="0">Sheet1_ND_SI!$AE$187</definedName>
    <definedName name="tacr" comment="Time (days) for ET recovery to full ET during alfalfa cut &amp; recovery period." localSheetId="2">Sheet1_MN_Inch!$AE$188</definedName>
    <definedName name="tacr" comment="Time (days) for ET recovery to full ET during alfalfa cut &amp; recovery period." localSheetId="1">Sheet1_ND_Inch!$AE$189</definedName>
    <definedName name="tacr" comment="Time (days) for ET recovery to full ET during alfalfa cut &amp; recovery period." localSheetId="0">Sheet1_ND_SI!$AE$189</definedName>
    <definedName name="Zbj" comment="Depth of the bottom of soil layer j." localSheetId="2">Sheet1_MN_Inch!$AC$198:$AC$206</definedName>
    <definedName name="Zbj" comment="Depth of the bottom of soil layer j." localSheetId="1">Sheet1_ND_Inch!$AC$199:$AC$207</definedName>
    <definedName name="Zbj" comment="Depth of the bottom of soil layer j." localSheetId="0">Sheet1_ND_SI!$AC$199:$AC$207</definedName>
  </definedNames>
  <calcPr calcId="162913"/>
</workbook>
</file>

<file path=xl/calcChain.xml><?xml version="1.0" encoding="utf-8"?>
<calcChain xmlns="http://schemas.openxmlformats.org/spreadsheetml/2006/main">
  <c r="U9" i="5" l="1"/>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132" i="5"/>
  <c r="U133" i="5"/>
  <c r="U134" i="5"/>
  <c r="U135" i="5"/>
  <c r="U136" i="5"/>
  <c r="U137" i="5"/>
  <c r="U138" i="5"/>
  <c r="U139" i="5"/>
  <c r="U140" i="5"/>
  <c r="U141" i="5"/>
  <c r="U142" i="5"/>
  <c r="U143" i="5"/>
  <c r="U144" i="5"/>
  <c r="U145" i="5"/>
  <c r="U146" i="5"/>
  <c r="U147" i="5"/>
  <c r="U148" i="5"/>
  <c r="U149" i="5"/>
  <c r="U150" i="5"/>
  <c r="U151" i="5"/>
  <c r="U152" i="5"/>
  <c r="U153" i="5"/>
  <c r="U154" i="5"/>
  <c r="U155" i="5"/>
  <c r="U156" i="5"/>
  <c r="U157" i="5"/>
  <c r="U158" i="5"/>
  <c r="U159" i="5"/>
  <c r="U160" i="5"/>
  <c r="U161" i="5"/>
  <c r="U9"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8" i="6"/>
  <c r="U8" i="5"/>
  <c r="U161" i="4" l="1"/>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CA476" i="6" l="1"/>
  <c r="CA476" i="4"/>
  <c r="N4" i="6"/>
  <c r="N4" i="4"/>
  <c r="N4" i="5"/>
  <c r="CA476" i="5" l="1"/>
  <c r="BA394" i="6" l="1"/>
  <c r="BA298" i="6"/>
  <c r="BA330" i="6"/>
  <c r="BA343" i="6"/>
  <c r="BA282" i="6"/>
  <c r="BA266" i="6"/>
  <c r="CA437" i="6"/>
  <c r="CB400" i="6"/>
  <c r="BA357" i="6"/>
  <c r="BA314" i="6"/>
  <c r="BA250" i="6"/>
  <c r="BC230" i="6"/>
  <c r="AA223" i="6"/>
  <c r="AD208" i="6"/>
  <c r="AC207" i="6"/>
  <c r="AB207" i="6"/>
  <c r="AF206" i="6"/>
  <c r="AB206" i="6"/>
  <c r="AE206" i="6" s="1"/>
  <c r="AF205" i="6"/>
  <c r="AB205" i="6"/>
  <c r="AE205" i="6" s="1"/>
  <c r="AF204" i="6"/>
  <c r="AB204" i="6"/>
  <c r="AE204" i="6" s="1"/>
  <c r="AF203" i="6"/>
  <c r="AB203" i="6"/>
  <c r="AE203" i="6" s="1"/>
  <c r="AF202" i="6"/>
  <c r="AB202" i="6"/>
  <c r="AE202" i="6" s="1"/>
  <c r="AF201" i="6"/>
  <c r="AB201" i="6"/>
  <c r="AE201" i="6" s="1"/>
  <c r="AF200" i="6"/>
  <c r="AB200" i="6"/>
  <c r="AE200" i="6" s="1"/>
  <c r="AF199" i="6"/>
  <c r="AE199" i="6"/>
  <c r="AE198" i="6"/>
  <c r="AA191" i="6"/>
  <c r="AD172" i="6"/>
  <c r="AB170" i="6"/>
  <c r="A167" i="6"/>
  <c r="L165" i="6"/>
  <c r="I165" i="6"/>
  <c r="H165" i="6"/>
  <c r="L164" i="6"/>
  <c r="I164" i="6"/>
  <c r="H164" i="6"/>
  <c r="I163" i="6"/>
  <c r="H163" i="6"/>
  <c r="AE207" i="6" l="1"/>
  <c r="AG199" i="6"/>
  <c r="AH199" i="6" s="1"/>
  <c r="AG202" i="6"/>
  <c r="AG203" i="6"/>
  <c r="AG200" i="6"/>
  <c r="AG201" i="6"/>
  <c r="AG204" i="6"/>
  <c r="AG205" i="6"/>
  <c r="AG206" i="6"/>
  <c r="S8" i="6"/>
  <c r="R8" i="6"/>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R58" i="6" s="1"/>
  <c r="R59" i="6" s="1"/>
  <c r="R60" i="6" s="1"/>
  <c r="R61" i="6" s="1"/>
  <c r="R62" i="6" s="1"/>
  <c r="R63" i="6" s="1"/>
  <c r="R64" i="6" s="1"/>
  <c r="R65" i="6" s="1"/>
  <c r="R66" i="6" s="1"/>
  <c r="R67" i="6" s="1"/>
  <c r="R68" i="6" s="1"/>
  <c r="R69" i="6" s="1"/>
  <c r="R70" i="6" s="1"/>
  <c r="R71" i="6" s="1"/>
  <c r="R72" i="6" s="1"/>
  <c r="R73" i="6" s="1"/>
  <c r="R74" i="6" s="1"/>
  <c r="R75" i="6" s="1"/>
  <c r="R76" i="6" s="1"/>
  <c r="R77" i="6" s="1"/>
  <c r="R78" i="6" s="1"/>
  <c r="R79" i="6" s="1"/>
  <c r="R80" i="6" s="1"/>
  <c r="R81" i="6" s="1"/>
  <c r="R82" i="6" s="1"/>
  <c r="R83" i="6" s="1"/>
  <c r="R84" i="6" s="1"/>
  <c r="R85" i="6" s="1"/>
  <c r="R86" i="6" s="1"/>
  <c r="R87" i="6" s="1"/>
  <c r="R88" i="6" s="1"/>
  <c r="R89" i="6" s="1"/>
  <c r="R90" i="6" s="1"/>
  <c r="R91" i="6" s="1"/>
  <c r="R92" i="6" s="1"/>
  <c r="R93" i="6" s="1"/>
  <c r="R94" i="6" s="1"/>
  <c r="R95" i="6" s="1"/>
  <c r="R96" i="6" s="1"/>
  <c r="R97" i="6" s="1"/>
  <c r="R98" i="6" s="1"/>
  <c r="R99" i="6" s="1"/>
  <c r="R100" i="6" s="1"/>
  <c r="R101" i="6" s="1"/>
  <c r="R102" i="6" s="1"/>
  <c r="R103" i="6" s="1"/>
  <c r="R104" i="6" s="1"/>
  <c r="R105" i="6" s="1"/>
  <c r="R106" i="6" s="1"/>
  <c r="R107" i="6" s="1"/>
  <c r="R108" i="6" s="1"/>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Q8" i="6"/>
  <c r="Q9" i="6" s="1"/>
  <c r="Q10" i="6" s="1"/>
  <c r="Q11" i="6" s="1"/>
  <c r="Q12" i="6" s="1"/>
  <c r="Q13" i="6" s="1"/>
  <c r="Q14" i="6" s="1"/>
  <c r="Q15" i="6" s="1"/>
  <c r="Q16" i="6" s="1"/>
  <c r="Q17" i="6" s="1"/>
  <c r="Q18" i="6" s="1"/>
  <c r="Q19" i="6" s="1"/>
  <c r="Q20" i="6" s="1"/>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Q58" i="6" s="1"/>
  <c r="Q59" i="6" s="1"/>
  <c r="Q60" i="6" s="1"/>
  <c r="Q61" i="6" s="1"/>
  <c r="Q62" i="6" s="1"/>
  <c r="Q63" i="6" s="1"/>
  <c r="Q64" i="6" s="1"/>
  <c r="Q65" i="6" s="1"/>
  <c r="Q66" i="6" s="1"/>
  <c r="Q67" i="6" s="1"/>
  <c r="Q68" i="6" s="1"/>
  <c r="Q69" i="6" s="1"/>
  <c r="Q70" i="6" s="1"/>
  <c r="Q71" i="6" s="1"/>
  <c r="Q72" i="6" s="1"/>
  <c r="Q73" i="6" s="1"/>
  <c r="Q74" i="6" s="1"/>
  <c r="Q75" i="6" s="1"/>
  <c r="Q76" i="6" s="1"/>
  <c r="Q77" i="6" s="1"/>
  <c r="Q78" i="6" s="1"/>
  <c r="Q79" i="6" s="1"/>
  <c r="Q80" i="6" s="1"/>
  <c r="Q81" i="6" s="1"/>
  <c r="Q82" i="6" s="1"/>
  <c r="Q83" i="6" s="1"/>
  <c r="Q84" i="6" s="1"/>
  <c r="Q85" i="6" s="1"/>
  <c r="Q86" i="6" s="1"/>
  <c r="Q87" i="6" s="1"/>
  <c r="Q88" i="6" s="1"/>
  <c r="Q89" i="6" s="1"/>
  <c r="Q90" i="6" s="1"/>
  <c r="Q91" i="6" s="1"/>
  <c r="Q92" i="6" s="1"/>
  <c r="Q93" i="6" s="1"/>
  <c r="Q94" i="6" s="1"/>
  <c r="Q95" i="6" s="1"/>
  <c r="Q96" i="6" s="1"/>
  <c r="Q97" i="6" s="1"/>
  <c r="Q98" i="6" s="1"/>
  <c r="Q99" i="6" s="1"/>
  <c r="Q100" i="6" s="1"/>
  <c r="Q101" i="6" s="1"/>
  <c r="Q102" i="6" s="1"/>
  <c r="Q103" i="6" s="1"/>
  <c r="Q104" i="6" s="1"/>
  <c r="Q105" i="6" s="1"/>
  <c r="Q106" i="6" s="1"/>
  <c r="Q107" i="6" s="1"/>
  <c r="Q108" i="6" s="1"/>
  <c r="Q109" i="6" s="1"/>
  <c r="Q110" i="6" s="1"/>
  <c r="Q111" i="6" s="1"/>
  <c r="Q112" i="6" s="1"/>
  <c r="Q113" i="6" s="1"/>
  <c r="Q114" i="6" s="1"/>
  <c r="Q115" i="6" s="1"/>
  <c r="Q116" i="6" s="1"/>
  <c r="Q117" i="6" s="1"/>
  <c r="Q118" i="6" s="1"/>
  <c r="Q119" i="6" s="1"/>
  <c r="Q120" i="6" s="1"/>
  <c r="Q121" i="6" s="1"/>
  <c r="Q122" i="6" s="1"/>
  <c r="Q123" i="6" s="1"/>
  <c r="Q124" i="6" s="1"/>
  <c r="Q125" i="6" s="1"/>
  <c r="Q126" i="6" s="1"/>
  <c r="Q127" i="6" s="1"/>
  <c r="Q128" i="6" s="1"/>
  <c r="Q129" i="6" s="1"/>
  <c r="Q130" i="6" s="1"/>
  <c r="Q131" i="6" s="1"/>
  <c r="Q132" i="6" s="1"/>
  <c r="Q133" i="6" s="1"/>
  <c r="Q134" i="6" s="1"/>
  <c r="Q135" i="6" s="1"/>
  <c r="Q136" i="6" s="1"/>
  <c r="Q137" i="6" s="1"/>
  <c r="Q138" i="6" s="1"/>
  <c r="Q139" i="6" s="1"/>
  <c r="Q140" i="6" s="1"/>
  <c r="Q141" i="6" s="1"/>
  <c r="Q142" i="6" s="1"/>
  <c r="Q143" i="6" s="1"/>
  <c r="Q144" i="6" s="1"/>
  <c r="Q145" i="6" s="1"/>
  <c r="Q146" i="6" s="1"/>
  <c r="Q147" i="6" s="1"/>
  <c r="Q148" i="6" s="1"/>
  <c r="Q149" i="6" s="1"/>
  <c r="Q150" i="6" s="1"/>
  <c r="Q151" i="6" s="1"/>
  <c r="Q152" i="6" s="1"/>
  <c r="Q153" i="6" s="1"/>
  <c r="Q154" i="6" s="1"/>
  <c r="Q155" i="6" s="1"/>
  <c r="Q156" i="6" s="1"/>
  <c r="Q157" i="6" s="1"/>
  <c r="Q158" i="6" s="1"/>
  <c r="Q159" i="6" s="1"/>
  <c r="Q160" i="6" s="1"/>
  <c r="Q161" i="6" s="1"/>
  <c r="K8" i="6"/>
  <c r="A8" i="6"/>
  <c r="H4" i="6"/>
  <c r="N3" i="6"/>
  <c r="H3" i="6"/>
  <c r="N2" i="6"/>
  <c r="CA437" i="5"/>
  <c r="CB400" i="5"/>
  <c r="BA372" i="5"/>
  <c r="BA359" i="5"/>
  <c r="BA344" i="5"/>
  <c r="BA327" i="5"/>
  <c r="BA312" i="5"/>
  <c r="BA296" i="5"/>
  <c r="BA281" i="5"/>
  <c r="BA266" i="5"/>
  <c r="BA250" i="5"/>
  <c r="BC230" i="5"/>
  <c r="AA224" i="5"/>
  <c r="AD209" i="5"/>
  <c r="AC208" i="5"/>
  <c r="AB208" i="5"/>
  <c r="AF207" i="5"/>
  <c r="AB207" i="5"/>
  <c r="AE207" i="5" s="1"/>
  <c r="AF206" i="5"/>
  <c r="AB206" i="5"/>
  <c r="AE206" i="5" s="1"/>
  <c r="AF205" i="5"/>
  <c r="AB205" i="5"/>
  <c r="AE205" i="5" s="1"/>
  <c r="AF204" i="5"/>
  <c r="AB204" i="5"/>
  <c r="AE204" i="5" s="1"/>
  <c r="AF203" i="5"/>
  <c r="AB203" i="5"/>
  <c r="AE203" i="5" s="1"/>
  <c r="AF202" i="5"/>
  <c r="AB202" i="5"/>
  <c r="AE202" i="5" s="1"/>
  <c r="AF201" i="5"/>
  <c r="AB201" i="5"/>
  <c r="AE201" i="5" s="1"/>
  <c r="AF200" i="5"/>
  <c r="AE200" i="5"/>
  <c r="AE199" i="5"/>
  <c r="AA192" i="5"/>
  <c r="AD172" i="5"/>
  <c r="AB170" i="5"/>
  <c r="A167" i="5"/>
  <c r="L165" i="5"/>
  <c r="I165" i="5"/>
  <c r="H165" i="5"/>
  <c r="L164" i="5"/>
  <c r="I164" i="5"/>
  <c r="H164" i="5"/>
  <c r="I163" i="5"/>
  <c r="H163" i="5"/>
  <c r="A9" i="6" l="1"/>
  <c r="N8" i="6"/>
  <c r="AG208" i="6"/>
  <c r="AH200" i="6"/>
  <c r="AH201" i="6" s="1"/>
  <c r="AH202" i="6" s="1"/>
  <c r="AH203" i="6" s="1"/>
  <c r="AH204" i="6" s="1"/>
  <c r="AH205" i="6" s="1"/>
  <c r="AH206" i="6" s="1"/>
  <c r="AH207" i="6" s="1"/>
  <c r="A10" i="6"/>
  <c r="E9" i="6"/>
  <c r="F9" i="6" s="1"/>
  <c r="C9" i="6"/>
  <c r="C8" i="6"/>
  <c r="D8" i="6" s="1"/>
  <c r="E8" i="6"/>
  <c r="F8" i="6" s="1"/>
  <c r="AG206" i="5"/>
  <c r="AG201" i="5"/>
  <c r="AG203" i="5"/>
  <c r="AG207" i="5"/>
  <c r="AG202" i="5"/>
  <c r="AG204" i="5"/>
  <c r="AG200" i="5"/>
  <c r="AH200" i="5" s="1"/>
  <c r="AE208" i="5"/>
  <c r="AG205" i="5"/>
  <c r="D9" i="6"/>
  <c r="CJ474" i="6" l="1"/>
  <c r="N9" i="6"/>
  <c r="O8" i="6"/>
  <c r="J8" i="6" s="1"/>
  <c r="G9" i="6"/>
  <c r="A11" i="6"/>
  <c r="E10" i="6"/>
  <c r="F10" i="6" s="1"/>
  <c r="C10" i="6"/>
  <c r="G8" i="6"/>
  <c r="P8" i="6" s="1"/>
  <c r="AG209" i="5"/>
  <c r="AH201" i="5"/>
  <c r="N10" i="6" l="1"/>
  <c r="O9" i="6"/>
  <c r="O10" i="6"/>
  <c r="M9" i="6"/>
  <c r="J9" i="6" s="1"/>
  <c r="P9" i="6"/>
  <c r="A12" i="6"/>
  <c r="E11" i="6"/>
  <c r="F11" i="6" s="1"/>
  <c r="C11" i="6"/>
  <c r="AH202" i="5"/>
  <c r="K9" i="6" l="1"/>
  <c r="N11" i="6"/>
  <c r="S9" i="6"/>
  <c r="A13" i="6"/>
  <c r="E12" i="6"/>
  <c r="F12" i="6" s="1"/>
  <c r="C12" i="6"/>
  <c r="AH203" i="5"/>
  <c r="D10" i="6"/>
  <c r="G10" i="6" l="1"/>
  <c r="M10" i="6" s="1"/>
  <c r="J10" i="6" s="1"/>
  <c r="K10" i="6" s="1"/>
  <c r="N12" i="6"/>
  <c r="O11" i="6"/>
  <c r="P10" i="6"/>
  <c r="A14" i="6"/>
  <c r="E13" i="6"/>
  <c r="F13" i="6" s="1"/>
  <c r="C13" i="6"/>
  <c r="O12" i="6"/>
  <c r="AH204" i="5"/>
  <c r="D11" i="6"/>
  <c r="S10" i="6" l="1"/>
  <c r="G11" i="6"/>
  <c r="M11" i="6" s="1"/>
  <c r="J11" i="6" s="1"/>
  <c r="N13" i="6"/>
  <c r="P11" i="6"/>
  <c r="A15" i="6"/>
  <c r="E14" i="6"/>
  <c r="F14" i="6" s="1"/>
  <c r="C14" i="6"/>
  <c r="O13" i="6"/>
  <c r="AH205" i="5"/>
  <c r="S11" i="6" l="1"/>
  <c r="N14" i="6"/>
  <c r="N15" i="6" s="1"/>
  <c r="K11" i="6"/>
  <c r="A16" i="6"/>
  <c r="E15" i="6"/>
  <c r="F15" i="6" s="1"/>
  <c r="C15" i="6"/>
  <c r="AH206" i="5"/>
  <c r="D12" i="6"/>
  <c r="O14" i="6" l="1"/>
  <c r="G12" i="6"/>
  <c r="P12" i="6" s="1"/>
  <c r="A17" i="6"/>
  <c r="E16" i="6"/>
  <c r="F16" i="6" s="1"/>
  <c r="C16" i="6"/>
  <c r="N16" i="6" s="1"/>
  <c r="O15" i="6"/>
  <c r="AH207" i="5"/>
  <c r="N17" i="6" l="1"/>
  <c r="M12" i="6"/>
  <c r="J12" i="6" s="1"/>
  <c r="K12" i="6" s="1"/>
  <c r="A18" i="6"/>
  <c r="E17" i="6"/>
  <c r="F17" i="6" s="1"/>
  <c r="C17" i="6"/>
  <c r="O16" i="6"/>
  <c r="AH208" i="5"/>
  <c r="S8" i="5"/>
  <c r="R8" i="5"/>
  <c r="R9" i="5" s="1"/>
  <c r="R10" i="5" s="1"/>
  <c r="R11" i="5" s="1"/>
  <c r="R12" i="5" s="1"/>
  <c r="R13" i="5" s="1"/>
  <c r="R14" i="5" s="1"/>
  <c r="R15" i="5" s="1"/>
  <c r="R16" i="5" s="1"/>
  <c r="R17" i="5" s="1"/>
  <c r="R18" i="5" s="1"/>
  <c r="R19" i="5" s="1"/>
  <c r="R20" i="5" s="1"/>
  <c r="R21" i="5" s="1"/>
  <c r="R22" i="5" s="1"/>
  <c r="R23" i="5" s="1"/>
  <c r="R24" i="5" s="1"/>
  <c r="R25" i="5" s="1"/>
  <c r="R26" i="5" s="1"/>
  <c r="R27" i="5" s="1"/>
  <c r="R28" i="5" s="1"/>
  <c r="R29" i="5" s="1"/>
  <c r="R30" i="5" s="1"/>
  <c r="R31" i="5" s="1"/>
  <c r="R32" i="5" s="1"/>
  <c r="R33" i="5" s="1"/>
  <c r="R34" i="5" s="1"/>
  <c r="R35" i="5" s="1"/>
  <c r="R36" i="5" s="1"/>
  <c r="R37" i="5" s="1"/>
  <c r="R38" i="5" s="1"/>
  <c r="R39" i="5" s="1"/>
  <c r="R40" i="5" s="1"/>
  <c r="R41" i="5" s="1"/>
  <c r="R42" i="5" s="1"/>
  <c r="R43" i="5" s="1"/>
  <c r="R44" i="5" s="1"/>
  <c r="R45" i="5" s="1"/>
  <c r="R46" i="5" s="1"/>
  <c r="R47" i="5" s="1"/>
  <c r="R48" i="5" s="1"/>
  <c r="R49" i="5" s="1"/>
  <c r="R50" i="5" s="1"/>
  <c r="R51" i="5" s="1"/>
  <c r="R52" i="5" s="1"/>
  <c r="R53" i="5" s="1"/>
  <c r="R54" i="5" s="1"/>
  <c r="R55" i="5" s="1"/>
  <c r="R56" i="5" s="1"/>
  <c r="R57" i="5" s="1"/>
  <c r="R58" i="5" s="1"/>
  <c r="R59" i="5" s="1"/>
  <c r="R60" i="5" s="1"/>
  <c r="R61" i="5" s="1"/>
  <c r="R62" i="5" s="1"/>
  <c r="R63" i="5" s="1"/>
  <c r="R64" i="5" s="1"/>
  <c r="R65" i="5" s="1"/>
  <c r="R66" i="5" s="1"/>
  <c r="R67" i="5" s="1"/>
  <c r="R68" i="5" s="1"/>
  <c r="R69" i="5" s="1"/>
  <c r="R70" i="5" s="1"/>
  <c r="R71" i="5" s="1"/>
  <c r="R72" i="5" s="1"/>
  <c r="R73" i="5" s="1"/>
  <c r="R74" i="5" s="1"/>
  <c r="R75" i="5" s="1"/>
  <c r="R76" i="5" s="1"/>
  <c r="R77" i="5" s="1"/>
  <c r="R78" i="5" s="1"/>
  <c r="R79" i="5" s="1"/>
  <c r="R80" i="5" s="1"/>
  <c r="R81" i="5" s="1"/>
  <c r="R82" i="5" s="1"/>
  <c r="R83" i="5" s="1"/>
  <c r="R84" i="5" s="1"/>
  <c r="R85" i="5" s="1"/>
  <c r="R86" i="5" s="1"/>
  <c r="R87" i="5" s="1"/>
  <c r="R88" i="5" s="1"/>
  <c r="R89" i="5" s="1"/>
  <c r="R90" i="5" s="1"/>
  <c r="R91" i="5" s="1"/>
  <c r="R92" i="5" s="1"/>
  <c r="R93" i="5" s="1"/>
  <c r="R94" i="5" s="1"/>
  <c r="R95" i="5" s="1"/>
  <c r="R96" i="5" s="1"/>
  <c r="R97" i="5" s="1"/>
  <c r="R98" i="5" s="1"/>
  <c r="R99" i="5" s="1"/>
  <c r="R100" i="5" s="1"/>
  <c r="R101" i="5" s="1"/>
  <c r="R102" i="5" s="1"/>
  <c r="R103" i="5" s="1"/>
  <c r="R104" i="5" s="1"/>
  <c r="R105" i="5" s="1"/>
  <c r="R106" i="5" s="1"/>
  <c r="R107" i="5" s="1"/>
  <c r="R108" i="5" s="1"/>
  <c r="R109" i="5" s="1"/>
  <c r="R110" i="5" s="1"/>
  <c r="R111" i="5" s="1"/>
  <c r="R112" i="5" s="1"/>
  <c r="R113" i="5" s="1"/>
  <c r="R114" i="5" s="1"/>
  <c r="R115" i="5" s="1"/>
  <c r="R116" i="5" s="1"/>
  <c r="R117" i="5" s="1"/>
  <c r="R118" i="5" s="1"/>
  <c r="R119" i="5" s="1"/>
  <c r="R120" i="5" s="1"/>
  <c r="R121" i="5" s="1"/>
  <c r="R122" i="5" s="1"/>
  <c r="R123" i="5" s="1"/>
  <c r="R124" i="5" s="1"/>
  <c r="R125" i="5" s="1"/>
  <c r="R126" i="5" s="1"/>
  <c r="R127" i="5" s="1"/>
  <c r="R128" i="5" s="1"/>
  <c r="R129" i="5" s="1"/>
  <c r="R130" i="5" s="1"/>
  <c r="R131" i="5" s="1"/>
  <c r="R132" i="5" s="1"/>
  <c r="R133" i="5" s="1"/>
  <c r="R134" i="5" s="1"/>
  <c r="R135" i="5" s="1"/>
  <c r="R136" i="5" s="1"/>
  <c r="R137" i="5" s="1"/>
  <c r="R138" i="5" s="1"/>
  <c r="R139" i="5" s="1"/>
  <c r="R140" i="5" s="1"/>
  <c r="R141" i="5" s="1"/>
  <c r="R142" i="5" s="1"/>
  <c r="R143" i="5" s="1"/>
  <c r="R144" i="5" s="1"/>
  <c r="R145" i="5" s="1"/>
  <c r="R146" i="5" s="1"/>
  <c r="R147" i="5" s="1"/>
  <c r="R148" i="5" s="1"/>
  <c r="R149" i="5" s="1"/>
  <c r="R150" i="5" s="1"/>
  <c r="R151" i="5" s="1"/>
  <c r="R152" i="5" s="1"/>
  <c r="R153" i="5" s="1"/>
  <c r="R154" i="5" s="1"/>
  <c r="R155" i="5" s="1"/>
  <c r="R156" i="5" s="1"/>
  <c r="R157" i="5" s="1"/>
  <c r="R158" i="5" s="1"/>
  <c r="R159" i="5" s="1"/>
  <c r="R160" i="5" s="1"/>
  <c r="R161" i="5" s="1"/>
  <c r="Q8" i="5"/>
  <c r="Q9" i="5" s="1"/>
  <c r="Q10" i="5" s="1"/>
  <c r="Q11" i="5" s="1"/>
  <c r="Q12" i="5" s="1"/>
  <c r="Q13" i="5" s="1"/>
  <c r="Q14" i="5" s="1"/>
  <c r="Q15" i="5" s="1"/>
  <c r="Q16" i="5" s="1"/>
  <c r="Q17" i="5" s="1"/>
  <c r="Q18" i="5" s="1"/>
  <c r="Q19" i="5" s="1"/>
  <c r="Q20" i="5" s="1"/>
  <c r="Q21" i="5" s="1"/>
  <c r="Q22" i="5" s="1"/>
  <c r="Q23" i="5" s="1"/>
  <c r="Q24" i="5" s="1"/>
  <c r="Q25" i="5" s="1"/>
  <c r="Q26" i="5" s="1"/>
  <c r="Q27" i="5" s="1"/>
  <c r="Q28" i="5" s="1"/>
  <c r="Q29" i="5" s="1"/>
  <c r="Q30" i="5" s="1"/>
  <c r="Q31" i="5" s="1"/>
  <c r="Q32" i="5" s="1"/>
  <c r="Q33" i="5" s="1"/>
  <c r="Q34" i="5" s="1"/>
  <c r="Q35" i="5" s="1"/>
  <c r="Q36" i="5" s="1"/>
  <c r="Q37" i="5" s="1"/>
  <c r="Q38" i="5" s="1"/>
  <c r="Q39" i="5" s="1"/>
  <c r="Q40" i="5" s="1"/>
  <c r="Q41" i="5" s="1"/>
  <c r="Q42" i="5" s="1"/>
  <c r="Q43" i="5" s="1"/>
  <c r="Q44" i="5" s="1"/>
  <c r="Q45" i="5" s="1"/>
  <c r="Q46" i="5" s="1"/>
  <c r="Q47" i="5" s="1"/>
  <c r="Q48" i="5" s="1"/>
  <c r="Q49" i="5" s="1"/>
  <c r="Q50" i="5" s="1"/>
  <c r="Q51" i="5" s="1"/>
  <c r="Q52" i="5" s="1"/>
  <c r="Q53" i="5" s="1"/>
  <c r="Q54" i="5" s="1"/>
  <c r="Q55" i="5" s="1"/>
  <c r="Q56" i="5" s="1"/>
  <c r="Q57" i="5" s="1"/>
  <c r="Q58" i="5" s="1"/>
  <c r="Q59" i="5" s="1"/>
  <c r="Q60" i="5" s="1"/>
  <c r="Q61" i="5" s="1"/>
  <c r="Q62" i="5" s="1"/>
  <c r="Q63" i="5" s="1"/>
  <c r="Q64" i="5" s="1"/>
  <c r="Q65" i="5" s="1"/>
  <c r="Q66" i="5" s="1"/>
  <c r="Q67" i="5" s="1"/>
  <c r="Q68" i="5" s="1"/>
  <c r="Q69" i="5" s="1"/>
  <c r="Q70" i="5" s="1"/>
  <c r="Q71" i="5" s="1"/>
  <c r="Q72" i="5" s="1"/>
  <c r="Q73" i="5" s="1"/>
  <c r="Q74" i="5" s="1"/>
  <c r="Q75" i="5" s="1"/>
  <c r="Q76" i="5" s="1"/>
  <c r="Q77" i="5" s="1"/>
  <c r="Q78" i="5" s="1"/>
  <c r="Q79" i="5" s="1"/>
  <c r="Q80" i="5" s="1"/>
  <c r="Q81" i="5" s="1"/>
  <c r="Q82" i="5" s="1"/>
  <c r="Q83" i="5" s="1"/>
  <c r="Q84" i="5" s="1"/>
  <c r="Q85" i="5" s="1"/>
  <c r="Q86" i="5" s="1"/>
  <c r="Q87" i="5" s="1"/>
  <c r="Q88" i="5" s="1"/>
  <c r="Q89" i="5" s="1"/>
  <c r="Q90" i="5" s="1"/>
  <c r="Q91" i="5" s="1"/>
  <c r="Q92" i="5" s="1"/>
  <c r="Q93" i="5" s="1"/>
  <c r="Q94" i="5" s="1"/>
  <c r="Q95" i="5" s="1"/>
  <c r="Q96" i="5" s="1"/>
  <c r="Q97" i="5" s="1"/>
  <c r="Q98" i="5" s="1"/>
  <c r="Q99" i="5" s="1"/>
  <c r="Q100" i="5" s="1"/>
  <c r="Q101" i="5" s="1"/>
  <c r="Q102" i="5" s="1"/>
  <c r="Q103" i="5" s="1"/>
  <c r="Q104" i="5" s="1"/>
  <c r="Q105" i="5" s="1"/>
  <c r="Q106" i="5" s="1"/>
  <c r="Q107" i="5" s="1"/>
  <c r="Q108" i="5" s="1"/>
  <c r="Q109" i="5" s="1"/>
  <c r="Q110" i="5" s="1"/>
  <c r="Q111" i="5" s="1"/>
  <c r="Q112" i="5" s="1"/>
  <c r="Q113" i="5" s="1"/>
  <c r="Q114" i="5" s="1"/>
  <c r="Q115" i="5" s="1"/>
  <c r="Q116" i="5" s="1"/>
  <c r="Q117" i="5" s="1"/>
  <c r="Q118" i="5" s="1"/>
  <c r="Q119" i="5" s="1"/>
  <c r="Q120" i="5" s="1"/>
  <c r="Q121" i="5" s="1"/>
  <c r="Q122" i="5" s="1"/>
  <c r="Q123" i="5" s="1"/>
  <c r="Q124" i="5" s="1"/>
  <c r="Q125" i="5" s="1"/>
  <c r="Q126" i="5" s="1"/>
  <c r="Q127" i="5" s="1"/>
  <c r="Q128" i="5" s="1"/>
  <c r="Q129" i="5" s="1"/>
  <c r="Q130" i="5" s="1"/>
  <c r="Q131" i="5" s="1"/>
  <c r="Q132" i="5" s="1"/>
  <c r="Q133" i="5" s="1"/>
  <c r="Q134" i="5" s="1"/>
  <c r="Q135" i="5" s="1"/>
  <c r="Q136" i="5" s="1"/>
  <c r="Q137" i="5" s="1"/>
  <c r="Q138" i="5" s="1"/>
  <c r="Q139" i="5" s="1"/>
  <c r="Q140" i="5" s="1"/>
  <c r="Q141" i="5" s="1"/>
  <c r="Q142" i="5" s="1"/>
  <c r="Q143" i="5" s="1"/>
  <c r="Q144" i="5" s="1"/>
  <c r="Q145" i="5" s="1"/>
  <c r="Q146" i="5" s="1"/>
  <c r="Q147" i="5" s="1"/>
  <c r="Q148" i="5" s="1"/>
  <c r="Q149" i="5" s="1"/>
  <c r="Q150" i="5" s="1"/>
  <c r="Q151" i="5" s="1"/>
  <c r="Q152" i="5" s="1"/>
  <c r="Q153" i="5" s="1"/>
  <c r="Q154" i="5" s="1"/>
  <c r="Q155" i="5" s="1"/>
  <c r="Q156" i="5" s="1"/>
  <c r="Q157" i="5" s="1"/>
  <c r="Q158" i="5" s="1"/>
  <c r="Q159" i="5" s="1"/>
  <c r="Q160" i="5" s="1"/>
  <c r="Q161" i="5" s="1"/>
  <c r="K8" i="5"/>
  <c r="A8" i="5"/>
  <c r="H4" i="5"/>
  <c r="N3" i="5"/>
  <c r="H3" i="5"/>
  <c r="N2" i="5"/>
  <c r="CA437" i="4"/>
  <c r="CB400" i="4"/>
  <c r="BA372" i="4"/>
  <c r="BA359" i="4"/>
  <c r="BA344" i="4"/>
  <c r="BA327" i="4"/>
  <c r="BA312" i="4"/>
  <c r="BA296" i="4"/>
  <c r="BA281" i="4"/>
  <c r="BA266" i="4"/>
  <c r="BA250" i="4"/>
  <c r="BC230" i="4"/>
  <c r="AA224" i="4"/>
  <c r="AD209" i="4"/>
  <c r="AA192" i="4"/>
  <c r="AD172" i="4"/>
  <c r="AB170" i="4"/>
  <c r="A167" i="4"/>
  <c r="D13" i="6"/>
  <c r="A9" i="5" l="1"/>
  <c r="N8" i="5"/>
  <c r="S12" i="6"/>
  <c r="G13" i="6"/>
  <c r="M13" i="6" s="1"/>
  <c r="A19" i="6"/>
  <c r="E18" i="6"/>
  <c r="F18" i="6" s="1"/>
  <c r="C18" i="6"/>
  <c r="N18" i="6" s="1"/>
  <c r="O17" i="6"/>
  <c r="A10" i="5"/>
  <c r="N10" i="5" s="1"/>
  <c r="E9" i="5"/>
  <c r="F9" i="5" s="1"/>
  <c r="C9" i="5"/>
  <c r="C8" i="5"/>
  <c r="D8" i="5" s="1"/>
  <c r="E8" i="5"/>
  <c r="F8" i="5" s="1"/>
  <c r="O8" i="5"/>
  <c r="N3" i="4"/>
  <c r="N2" i="4"/>
  <c r="D9" i="5"/>
  <c r="CJ474" i="5" l="1"/>
  <c r="N9" i="5"/>
  <c r="O9" i="5" s="1"/>
  <c r="S13" i="6"/>
  <c r="P13" i="6"/>
  <c r="A20" i="6"/>
  <c r="E19" i="6"/>
  <c r="F19" i="6" s="1"/>
  <c r="C19" i="6"/>
  <c r="N19" i="6" s="1"/>
  <c r="O18" i="6"/>
  <c r="J13" i="6"/>
  <c r="G9" i="5"/>
  <c r="J8" i="5"/>
  <c r="A11" i="5"/>
  <c r="N11" i="5" s="1"/>
  <c r="O10" i="5"/>
  <c r="E10" i="5"/>
  <c r="F10" i="5" s="1"/>
  <c r="C10" i="5"/>
  <c r="G8" i="5"/>
  <c r="P8" i="5" s="1"/>
  <c r="N20" i="6" l="1"/>
  <c r="K13" i="6"/>
  <c r="A21" i="6"/>
  <c r="E20" i="6"/>
  <c r="F20" i="6" s="1"/>
  <c r="C20" i="6"/>
  <c r="O19" i="6"/>
  <c r="P9" i="5"/>
  <c r="A12" i="5"/>
  <c r="O11" i="5"/>
  <c r="E11" i="5"/>
  <c r="F11" i="5" s="1"/>
  <c r="C11" i="5"/>
  <c r="M9" i="5"/>
  <c r="J9" i="5" s="1"/>
  <c r="D14" i="6"/>
  <c r="N12" i="5" l="1"/>
  <c r="G14" i="6"/>
  <c r="P14" i="6" s="1"/>
  <c r="O20" i="6"/>
  <c r="A22" i="6"/>
  <c r="E21" i="6"/>
  <c r="F21" i="6" s="1"/>
  <c r="C21" i="6"/>
  <c r="N21" i="6" s="1"/>
  <c r="S9" i="5"/>
  <c r="A13" i="5"/>
  <c r="E12" i="5"/>
  <c r="F12" i="5" s="1"/>
  <c r="C12" i="5"/>
  <c r="K9" i="5"/>
  <c r="L165" i="4"/>
  <c r="H3" i="4"/>
  <c r="H4" i="4"/>
  <c r="D10" i="5"/>
  <c r="N22" i="6" l="1"/>
  <c r="M14" i="6"/>
  <c r="J14" i="6" s="1"/>
  <c r="K14" i="6" s="1"/>
  <c r="A23" i="6"/>
  <c r="E22" i="6"/>
  <c r="F22" i="6" s="1"/>
  <c r="C22" i="6"/>
  <c r="O21" i="6"/>
  <c r="G10" i="5"/>
  <c r="A14" i="5"/>
  <c r="E13" i="5"/>
  <c r="F13" i="5" s="1"/>
  <c r="C13" i="5"/>
  <c r="N13" i="5" s="1"/>
  <c r="O12" i="5"/>
  <c r="AC208" i="4"/>
  <c r="AB208" i="4"/>
  <c r="D15" i="6"/>
  <c r="S14" i="6" l="1"/>
  <c r="G15" i="6"/>
  <c r="M15" i="6" s="1"/>
  <c r="A24" i="6"/>
  <c r="E23" i="6"/>
  <c r="F23" i="6" s="1"/>
  <c r="C23" i="6"/>
  <c r="N23" i="6" s="1"/>
  <c r="O22" i="6"/>
  <c r="P10" i="5"/>
  <c r="M10" i="5"/>
  <c r="O13" i="5"/>
  <c r="A15" i="5"/>
  <c r="E14" i="5"/>
  <c r="F14" i="5" s="1"/>
  <c r="C14" i="5"/>
  <c r="N14" i="5" s="1"/>
  <c r="AE208" i="4"/>
  <c r="AF201" i="4"/>
  <c r="AF202" i="4"/>
  <c r="AF203" i="4"/>
  <c r="AF204" i="4"/>
  <c r="AF205" i="4"/>
  <c r="AF206" i="4"/>
  <c r="AF207" i="4"/>
  <c r="AF200" i="4"/>
  <c r="P15" i="6" l="1"/>
  <c r="J15" i="6"/>
  <c r="K15" i="6" s="1"/>
  <c r="S15" i="6"/>
  <c r="A25" i="6"/>
  <c r="E24" i="6"/>
  <c r="F24" i="6" s="1"/>
  <c r="C24" i="6"/>
  <c r="N24" i="6" s="1"/>
  <c r="O23" i="6"/>
  <c r="J10" i="5"/>
  <c r="K10" i="5" s="1"/>
  <c r="S10" i="5"/>
  <c r="A16" i="5"/>
  <c r="E15" i="5"/>
  <c r="F15" i="5" s="1"/>
  <c r="C15" i="5"/>
  <c r="N15" i="5" s="1"/>
  <c r="O14" i="5"/>
  <c r="AE200" i="4"/>
  <c r="AG200" i="4" s="1"/>
  <c r="AE199" i="4"/>
  <c r="AB207" i="4"/>
  <c r="AE207" i="4" s="1"/>
  <c r="AG207" i="4" s="1"/>
  <c r="AB206" i="4"/>
  <c r="AE206" i="4" s="1"/>
  <c r="AG206" i="4" s="1"/>
  <c r="AB205" i="4"/>
  <c r="AE205" i="4" s="1"/>
  <c r="AG205" i="4" s="1"/>
  <c r="AB204" i="4"/>
  <c r="AE204" i="4" s="1"/>
  <c r="AG204" i="4" s="1"/>
  <c r="AB203" i="4"/>
  <c r="AE203" i="4" s="1"/>
  <c r="AG203" i="4" s="1"/>
  <c r="AB202" i="4"/>
  <c r="AE202" i="4" s="1"/>
  <c r="AG202" i="4" s="1"/>
  <c r="AB201" i="4"/>
  <c r="AE201" i="4" s="1"/>
  <c r="AG201" i="4" s="1"/>
  <c r="S8" i="4"/>
  <c r="R8" i="4"/>
  <c r="R9" i="4" s="1"/>
  <c r="R10" i="4" s="1"/>
  <c r="R11" i="4" s="1"/>
  <c r="R12" i="4" s="1"/>
  <c r="R13" i="4" s="1"/>
  <c r="R14" i="4" s="1"/>
  <c r="R15" i="4" s="1"/>
  <c r="R16" i="4" s="1"/>
  <c r="R17" i="4" s="1"/>
  <c r="R18" i="4" s="1"/>
  <c r="R19" i="4" s="1"/>
  <c r="R20" i="4" s="1"/>
  <c r="R21" i="4" s="1"/>
  <c r="R22" i="4" s="1"/>
  <c r="R23" i="4" s="1"/>
  <c r="R24" i="4" s="1"/>
  <c r="R25" i="4" s="1"/>
  <c r="R26" i="4" s="1"/>
  <c r="R27" i="4" s="1"/>
  <c r="R28" i="4" s="1"/>
  <c r="R29" i="4" s="1"/>
  <c r="R30" i="4" s="1"/>
  <c r="R31" i="4" s="1"/>
  <c r="R32" i="4" s="1"/>
  <c r="R33" i="4" s="1"/>
  <c r="R34" i="4" s="1"/>
  <c r="R35" i="4" s="1"/>
  <c r="R36" i="4" s="1"/>
  <c r="R37" i="4" s="1"/>
  <c r="R38" i="4" s="1"/>
  <c r="R39" i="4" s="1"/>
  <c r="R40" i="4" s="1"/>
  <c r="R41" i="4" s="1"/>
  <c r="R42" i="4" s="1"/>
  <c r="R43" i="4" s="1"/>
  <c r="R44" i="4" s="1"/>
  <c r="R45" i="4" s="1"/>
  <c r="R46" i="4" s="1"/>
  <c r="R47" i="4" s="1"/>
  <c r="R48" i="4" s="1"/>
  <c r="R49" i="4" s="1"/>
  <c r="R50" i="4" s="1"/>
  <c r="R51" i="4" s="1"/>
  <c r="R52" i="4" s="1"/>
  <c r="R53" i="4" s="1"/>
  <c r="R54" i="4" s="1"/>
  <c r="R55" i="4" s="1"/>
  <c r="R56" i="4" s="1"/>
  <c r="R57" i="4" s="1"/>
  <c r="R58" i="4" s="1"/>
  <c r="R59" i="4" s="1"/>
  <c r="R60" i="4" s="1"/>
  <c r="R61" i="4" s="1"/>
  <c r="R62" i="4" s="1"/>
  <c r="R63" i="4" s="1"/>
  <c r="R64" i="4" s="1"/>
  <c r="R65" i="4" s="1"/>
  <c r="R66" i="4" s="1"/>
  <c r="R67" i="4" s="1"/>
  <c r="R68" i="4" s="1"/>
  <c r="R69" i="4" s="1"/>
  <c r="R70" i="4" s="1"/>
  <c r="R71" i="4" s="1"/>
  <c r="R72" i="4" s="1"/>
  <c r="R73" i="4" s="1"/>
  <c r="R74" i="4" s="1"/>
  <c r="R75" i="4" s="1"/>
  <c r="R76" i="4" s="1"/>
  <c r="R77" i="4" s="1"/>
  <c r="R78" i="4" s="1"/>
  <c r="R79" i="4" s="1"/>
  <c r="R80" i="4" s="1"/>
  <c r="R81" i="4" s="1"/>
  <c r="R82" i="4" s="1"/>
  <c r="R83" i="4" s="1"/>
  <c r="R84" i="4" s="1"/>
  <c r="R85" i="4" s="1"/>
  <c r="R86" i="4" s="1"/>
  <c r="R87" i="4" s="1"/>
  <c r="R88" i="4" s="1"/>
  <c r="R89" i="4" s="1"/>
  <c r="R90" i="4" s="1"/>
  <c r="R91" i="4" s="1"/>
  <c r="R92" i="4" s="1"/>
  <c r="R93" i="4" s="1"/>
  <c r="R94" i="4" s="1"/>
  <c r="R95" i="4" s="1"/>
  <c r="R96" i="4" s="1"/>
  <c r="R97" i="4" s="1"/>
  <c r="R98" i="4" s="1"/>
  <c r="R99" i="4" s="1"/>
  <c r="R100" i="4" s="1"/>
  <c r="R101" i="4" s="1"/>
  <c r="R102" i="4" s="1"/>
  <c r="R103" i="4" s="1"/>
  <c r="R104" i="4" s="1"/>
  <c r="R105" i="4" s="1"/>
  <c r="R106" i="4" s="1"/>
  <c r="R107" i="4" s="1"/>
  <c r="R108" i="4" s="1"/>
  <c r="R109" i="4" s="1"/>
  <c r="R110" i="4" s="1"/>
  <c r="R111" i="4" s="1"/>
  <c r="R112" i="4" s="1"/>
  <c r="R113" i="4" s="1"/>
  <c r="R114" i="4" s="1"/>
  <c r="R115" i="4" s="1"/>
  <c r="R116" i="4" s="1"/>
  <c r="R117" i="4" s="1"/>
  <c r="R118" i="4" s="1"/>
  <c r="R119" i="4" s="1"/>
  <c r="R120" i="4" s="1"/>
  <c r="R121" i="4" s="1"/>
  <c r="R122" i="4" s="1"/>
  <c r="R123" i="4" s="1"/>
  <c r="R124" i="4" s="1"/>
  <c r="R125" i="4" s="1"/>
  <c r="R126" i="4" s="1"/>
  <c r="R127" i="4" s="1"/>
  <c r="R128" i="4" s="1"/>
  <c r="R129" i="4" s="1"/>
  <c r="R130" i="4" s="1"/>
  <c r="R131" i="4" s="1"/>
  <c r="R132" i="4" s="1"/>
  <c r="R133" i="4" s="1"/>
  <c r="R134" i="4" s="1"/>
  <c r="R135" i="4" s="1"/>
  <c r="R136" i="4" s="1"/>
  <c r="R137" i="4" s="1"/>
  <c r="R138" i="4" s="1"/>
  <c r="R139" i="4" s="1"/>
  <c r="R140" i="4" s="1"/>
  <c r="R141" i="4" s="1"/>
  <c r="R142" i="4" s="1"/>
  <c r="R143" i="4" s="1"/>
  <c r="R144" i="4" s="1"/>
  <c r="R145" i="4" s="1"/>
  <c r="R146" i="4" s="1"/>
  <c r="R147" i="4" s="1"/>
  <c r="R148" i="4" s="1"/>
  <c r="R149" i="4" s="1"/>
  <c r="R150" i="4" s="1"/>
  <c r="R151" i="4" s="1"/>
  <c r="R152" i="4" s="1"/>
  <c r="R153" i="4" s="1"/>
  <c r="R154" i="4" s="1"/>
  <c r="R155" i="4" s="1"/>
  <c r="R156" i="4" s="1"/>
  <c r="R157" i="4" s="1"/>
  <c r="R158" i="4" s="1"/>
  <c r="R159" i="4" s="1"/>
  <c r="R160" i="4" s="1"/>
  <c r="R161" i="4" s="1"/>
  <c r="Q8" i="4"/>
  <c r="Q9" i="4" s="1"/>
  <c r="Q10" i="4" s="1"/>
  <c r="Q11" i="4" s="1"/>
  <c r="Q12" i="4" s="1"/>
  <c r="Q13" i="4" s="1"/>
  <c r="Q14" i="4" s="1"/>
  <c r="Q15" i="4" s="1"/>
  <c r="Q16" i="4" s="1"/>
  <c r="Q17" i="4" s="1"/>
  <c r="Q18" i="4" s="1"/>
  <c r="Q19" i="4" s="1"/>
  <c r="Q20" i="4" s="1"/>
  <c r="Q21" i="4" s="1"/>
  <c r="Q22" i="4" s="1"/>
  <c r="Q23" i="4" s="1"/>
  <c r="Q24" i="4" s="1"/>
  <c r="Q25" i="4" s="1"/>
  <c r="Q26" i="4" s="1"/>
  <c r="Q27" i="4" s="1"/>
  <c r="Q28" i="4" s="1"/>
  <c r="Q29" i="4" s="1"/>
  <c r="Q30" i="4" s="1"/>
  <c r="Q31" i="4" s="1"/>
  <c r="Q32" i="4" s="1"/>
  <c r="Q33" i="4" s="1"/>
  <c r="Q34" i="4" s="1"/>
  <c r="Q35" i="4" s="1"/>
  <c r="Q36" i="4" s="1"/>
  <c r="Q37" i="4" s="1"/>
  <c r="Q38" i="4" s="1"/>
  <c r="Q39" i="4" s="1"/>
  <c r="Q40" i="4" s="1"/>
  <c r="Q41" i="4" s="1"/>
  <c r="Q42" i="4" s="1"/>
  <c r="Q43" i="4" s="1"/>
  <c r="Q44" i="4" s="1"/>
  <c r="Q45" i="4" s="1"/>
  <c r="Q46" i="4" s="1"/>
  <c r="Q47" i="4" s="1"/>
  <c r="Q48" i="4" s="1"/>
  <c r="Q49" i="4" s="1"/>
  <c r="Q50" i="4" s="1"/>
  <c r="Q51" i="4" s="1"/>
  <c r="Q52" i="4" s="1"/>
  <c r="Q53" i="4" s="1"/>
  <c r="Q54" i="4" s="1"/>
  <c r="Q55" i="4" s="1"/>
  <c r="Q56" i="4" s="1"/>
  <c r="Q57" i="4" s="1"/>
  <c r="Q58" i="4" s="1"/>
  <c r="Q59" i="4" s="1"/>
  <c r="Q60" i="4" s="1"/>
  <c r="Q61" i="4" s="1"/>
  <c r="Q62" i="4" s="1"/>
  <c r="Q63" i="4" s="1"/>
  <c r="Q64" i="4" s="1"/>
  <c r="Q65" i="4" s="1"/>
  <c r="Q66" i="4" s="1"/>
  <c r="Q67" i="4" s="1"/>
  <c r="Q68" i="4" s="1"/>
  <c r="Q69" i="4" s="1"/>
  <c r="Q70" i="4" s="1"/>
  <c r="Q71" i="4" s="1"/>
  <c r="Q72" i="4" s="1"/>
  <c r="Q73" i="4" s="1"/>
  <c r="Q74" i="4" s="1"/>
  <c r="Q75" i="4" s="1"/>
  <c r="Q76" i="4" s="1"/>
  <c r="Q77" i="4" s="1"/>
  <c r="Q78" i="4" s="1"/>
  <c r="Q79" i="4" s="1"/>
  <c r="Q80" i="4" s="1"/>
  <c r="Q81" i="4" s="1"/>
  <c r="Q82" i="4" s="1"/>
  <c r="Q83" i="4" s="1"/>
  <c r="Q84" i="4" s="1"/>
  <c r="Q85" i="4" s="1"/>
  <c r="Q86" i="4" s="1"/>
  <c r="Q87" i="4" s="1"/>
  <c r="Q88" i="4" s="1"/>
  <c r="Q89" i="4" s="1"/>
  <c r="Q90" i="4" s="1"/>
  <c r="Q91" i="4" s="1"/>
  <c r="Q92" i="4" s="1"/>
  <c r="Q93" i="4" s="1"/>
  <c r="Q94" i="4" s="1"/>
  <c r="Q95" i="4" s="1"/>
  <c r="Q96" i="4" s="1"/>
  <c r="Q97" i="4" s="1"/>
  <c r="Q98" i="4" s="1"/>
  <c r="Q99" i="4" s="1"/>
  <c r="Q100" i="4" s="1"/>
  <c r="Q101" i="4" s="1"/>
  <c r="Q102" i="4" s="1"/>
  <c r="Q103" i="4" s="1"/>
  <c r="Q104" i="4" s="1"/>
  <c r="Q105" i="4" s="1"/>
  <c r="Q106" i="4" s="1"/>
  <c r="Q107" i="4" s="1"/>
  <c r="Q108" i="4" s="1"/>
  <c r="Q109" i="4" s="1"/>
  <c r="Q110" i="4" s="1"/>
  <c r="Q111" i="4" s="1"/>
  <c r="Q112" i="4" s="1"/>
  <c r="Q113" i="4" s="1"/>
  <c r="Q114" i="4" s="1"/>
  <c r="Q115" i="4" s="1"/>
  <c r="Q116" i="4" s="1"/>
  <c r="Q117" i="4" s="1"/>
  <c r="Q118" i="4" s="1"/>
  <c r="Q119" i="4" s="1"/>
  <c r="Q120" i="4" s="1"/>
  <c r="Q121" i="4" s="1"/>
  <c r="Q122" i="4" s="1"/>
  <c r="Q123" i="4" s="1"/>
  <c r="Q124" i="4" s="1"/>
  <c r="Q125" i="4" s="1"/>
  <c r="Q126" i="4" s="1"/>
  <c r="Q127" i="4" s="1"/>
  <c r="Q128" i="4" s="1"/>
  <c r="Q129" i="4" s="1"/>
  <c r="Q130" i="4" s="1"/>
  <c r="Q131" i="4" s="1"/>
  <c r="Q132" i="4" s="1"/>
  <c r="Q133" i="4" s="1"/>
  <c r="Q134" i="4" s="1"/>
  <c r="Q135" i="4" s="1"/>
  <c r="Q136" i="4" s="1"/>
  <c r="Q137" i="4" s="1"/>
  <c r="Q138" i="4" s="1"/>
  <c r="Q139" i="4" s="1"/>
  <c r="Q140" i="4" s="1"/>
  <c r="Q141" i="4" s="1"/>
  <c r="Q142" i="4" s="1"/>
  <c r="Q143" i="4" s="1"/>
  <c r="Q144" i="4" s="1"/>
  <c r="Q145" i="4" s="1"/>
  <c r="Q146" i="4" s="1"/>
  <c r="Q147" i="4" s="1"/>
  <c r="Q148" i="4" s="1"/>
  <c r="Q149" i="4" s="1"/>
  <c r="Q150" i="4" s="1"/>
  <c r="Q151" i="4" s="1"/>
  <c r="Q152" i="4" s="1"/>
  <c r="Q153" i="4" s="1"/>
  <c r="Q154" i="4" s="1"/>
  <c r="Q155" i="4" s="1"/>
  <c r="Q156" i="4" s="1"/>
  <c r="Q157" i="4" s="1"/>
  <c r="Q158" i="4" s="1"/>
  <c r="Q159" i="4" s="1"/>
  <c r="Q160" i="4" s="1"/>
  <c r="Q161" i="4" s="1"/>
  <c r="A8" i="4"/>
  <c r="K8" i="4"/>
  <c r="BS338" i="4"/>
  <c r="BT338" i="4" s="1"/>
  <c r="BS337" i="4"/>
  <c r="BT337" i="4" s="1"/>
  <c r="BS336" i="4"/>
  <c r="BT336" i="4" s="1"/>
  <c r="BS335" i="4"/>
  <c r="BT335" i="4" s="1"/>
  <c r="BS334" i="4"/>
  <c r="BT334" i="4" s="1"/>
  <c r="BS277" i="4"/>
  <c r="BT277" i="4" s="1"/>
  <c r="BS276" i="4"/>
  <c r="BT276" i="4" s="1"/>
  <c r="BS275" i="4"/>
  <c r="BT275" i="4" s="1"/>
  <c r="BS274" i="4"/>
  <c r="BT274" i="4" s="1"/>
  <c r="BS273" i="4"/>
  <c r="BT273" i="4" s="1"/>
  <c r="I165" i="4"/>
  <c r="H165" i="4"/>
  <c r="L164" i="4"/>
  <c r="I164" i="4"/>
  <c r="H164" i="4"/>
  <c r="H163" i="4"/>
  <c r="I163" i="4"/>
  <c r="D11" i="5"/>
  <c r="D16" i="6"/>
  <c r="C8" i="4" l="1"/>
  <c r="N8" i="4"/>
  <c r="G16" i="6"/>
  <c r="P16" i="6" s="1"/>
  <c r="A26" i="6"/>
  <c r="E25" i="6"/>
  <c r="F25" i="6" s="1"/>
  <c r="C25" i="6"/>
  <c r="N25" i="6" s="1"/>
  <c r="O24" i="6"/>
  <c r="G11" i="5"/>
  <c r="P11" i="5" s="1"/>
  <c r="A17" i="5"/>
  <c r="E16" i="5"/>
  <c r="F16" i="5" s="1"/>
  <c r="C16" i="5"/>
  <c r="N16" i="5" s="1"/>
  <c r="O15" i="5"/>
  <c r="E8" i="4"/>
  <c r="F8" i="4" s="1"/>
  <c r="D8" i="4"/>
  <c r="AG209" i="4"/>
  <c r="AH200" i="4"/>
  <c r="A9" i="4"/>
  <c r="N9" i="4" s="1"/>
  <c r="C9" i="4" l="1"/>
  <c r="CJ474" i="4"/>
  <c r="M16" i="6"/>
  <c r="S16" i="6" s="1"/>
  <c r="A27" i="6"/>
  <c r="E26" i="6"/>
  <c r="F26" i="6" s="1"/>
  <c r="C26" i="6"/>
  <c r="N26" i="6" s="1"/>
  <c r="O25" i="6"/>
  <c r="M11" i="5"/>
  <c r="A18" i="5"/>
  <c r="E17" i="5"/>
  <c r="F17" i="5" s="1"/>
  <c r="C17" i="5"/>
  <c r="N17" i="5" s="1"/>
  <c r="O16" i="5"/>
  <c r="G8" i="4"/>
  <c r="E9" i="4"/>
  <c r="F9" i="4" s="1"/>
  <c r="AH201" i="4"/>
  <c r="A10" i="4"/>
  <c r="C10" i="4" l="1"/>
  <c r="N10" i="4"/>
  <c r="J16" i="6"/>
  <c r="K16" i="6" s="1"/>
  <c r="A28" i="6"/>
  <c r="E27" i="6"/>
  <c r="F27" i="6" s="1"/>
  <c r="C27" i="6"/>
  <c r="N27" i="6" s="1"/>
  <c r="O26" i="6"/>
  <c r="J11" i="5"/>
  <c r="S11" i="5"/>
  <c r="A19" i="5"/>
  <c r="E18" i="5"/>
  <c r="F18" i="5" s="1"/>
  <c r="C18" i="5"/>
  <c r="N18" i="5" s="1"/>
  <c r="O17" i="5"/>
  <c r="P8" i="4"/>
  <c r="E10" i="4"/>
  <c r="F10" i="4" s="1"/>
  <c r="AH202" i="4"/>
  <c r="A11" i="4"/>
  <c r="D17" i="6"/>
  <c r="C11" i="4" l="1"/>
  <c r="N11" i="4"/>
  <c r="N12" i="4" s="1"/>
  <c r="G17" i="6"/>
  <c r="P17" i="6" s="1"/>
  <c r="O27" i="6"/>
  <c r="A29" i="6"/>
  <c r="E28" i="6"/>
  <c r="F28" i="6" s="1"/>
  <c r="C28" i="6"/>
  <c r="N28" i="6" s="1"/>
  <c r="K11" i="5"/>
  <c r="A20" i="5"/>
  <c r="E19" i="5"/>
  <c r="F19" i="5" s="1"/>
  <c r="C19" i="5"/>
  <c r="N19" i="5" s="1"/>
  <c r="O18" i="5"/>
  <c r="E11" i="4"/>
  <c r="F11" i="4" s="1"/>
  <c r="AH203" i="4"/>
  <c r="A12" i="4"/>
  <c r="C12" i="4" s="1"/>
  <c r="D12" i="5"/>
  <c r="M17" i="6" l="1"/>
  <c r="S17" i="6" s="1"/>
  <c r="O28" i="6"/>
  <c r="A30" i="6"/>
  <c r="E29" i="6"/>
  <c r="F29" i="6" s="1"/>
  <c r="C29" i="6"/>
  <c r="N29" i="6" s="1"/>
  <c r="G12" i="5"/>
  <c r="A21" i="5"/>
  <c r="E20" i="5"/>
  <c r="F20" i="5" s="1"/>
  <c r="C20" i="5"/>
  <c r="N20" i="5" s="1"/>
  <c r="O19" i="5"/>
  <c r="E12" i="4"/>
  <c r="F12" i="4" s="1"/>
  <c r="AH204" i="4"/>
  <c r="A13" i="4"/>
  <c r="C13" i="4" s="1"/>
  <c r="N13" i="4" l="1"/>
  <c r="J17" i="6"/>
  <c r="K17" i="6" s="1"/>
  <c r="A31" i="6"/>
  <c r="E30" i="6"/>
  <c r="F30" i="6" s="1"/>
  <c r="C30" i="6"/>
  <c r="N30" i="6" s="1"/>
  <c r="O29" i="6"/>
  <c r="P12" i="5"/>
  <c r="M12" i="5"/>
  <c r="A22" i="5"/>
  <c r="E21" i="5"/>
  <c r="F21" i="5" s="1"/>
  <c r="C21" i="5"/>
  <c r="N21" i="5" s="1"/>
  <c r="O20" i="5"/>
  <c r="E13" i="4"/>
  <c r="F13" i="4" s="1"/>
  <c r="A14" i="4"/>
  <c r="C14" i="4" s="1"/>
  <c r="AH205" i="4"/>
  <c r="D18" i="6"/>
  <c r="N14" i="4" l="1"/>
  <c r="G18" i="6"/>
  <c r="P18" i="6" s="1"/>
  <c r="A32" i="6"/>
  <c r="E31" i="6"/>
  <c r="F31" i="6" s="1"/>
  <c r="C31" i="6"/>
  <c r="N31" i="6" s="1"/>
  <c r="O30" i="6"/>
  <c r="J12" i="5"/>
  <c r="S12" i="5"/>
  <c r="O21" i="5"/>
  <c r="A23" i="5"/>
  <c r="E22" i="5"/>
  <c r="F22" i="5" s="1"/>
  <c r="C22" i="5"/>
  <c r="N22" i="5" s="1"/>
  <c r="E14" i="4"/>
  <c r="F14" i="4" s="1"/>
  <c r="A15" i="4"/>
  <c r="C15" i="4" s="1"/>
  <c r="AH206" i="4"/>
  <c r="N15" i="4" l="1"/>
  <c r="N16" i="4" s="1"/>
  <c r="N17" i="4" s="1"/>
  <c r="M18" i="6"/>
  <c r="S18" i="6" s="1"/>
  <c r="A33" i="6"/>
  <c r="E32" i="6"/>
  <c r="F32" i="6" s="1"/>
  <c r="C32" i="6"/>
  <c r="N32" i="6" s="1"/>
  <c r="O31" i="6"/>
  <c r="K12" i="5"/>
  <c r="A24" i="5"/>
  <c r="E23" i="5"/>
  <c r="F23" i="5" s="1"/>
  <c r="C23" i="5"/>
  <c r="N23" i="5" s="1"/>
  <c r="A16" i="4"/>
  <c r="C16" i="4" s="1"/>
  <c r="O22" i="5"/>
  <c r="O15" i="4"/>
  <c r="AH207" i="4"/>
  <c r="AH208" i="4" s="1"/>
  <c r="E15" i="4"/>
  <c r="F15" i="4" s="1"/>
  <c r="A17" i="4"/>
  <c r="C17" i="4" s="1"/>
  <c r="D13" i="5"/>
  <c r="J18" i="6" l="1"/>
  <c r="K18" i="6" s="1"/>
  <c r="A34" i="6"/>
  <c r="E33" i="6"/>
  <c r="F33" i="6" s="1"/>
  <c r="C33" i="6"/>
  <c r="N33" i="6" s="1"/>
  <c r="O32" i="6"/>
  <c r="E16" i="4"/>
  <c r="F16" i="4" s="1"/>
  <c r="G13" i="5"/>
  <c r="A25" i="5"/>
  <c r="E24" i="5"/>
  <c r="F24" i="5" s="1"/>
  <c r="C24" i="5"/>
  <c r="N24" i="5" s="1"/>
  <c r="O23" i="5"/>
  <c r="O9" i="4"/>
  <c r="O8" i="4"/>
  <c r="O10" i="4"/>
  <c r="O11" i="4"/>
  <c r="O12" i="4"/>
  <c r="O13" i="4"/>
  <c r="O14" i="4"/>
  <c r="O16" i="4"/>
  <c r="E17" i="4"/>
  <c r="F17" i="4" s="1"/>
  <c r="A18" i="4"/>
  <c r="C18" i="4" s="1"/>
  <c r="D19" i="6"/>
  <c r="N18" i="4" l="1"/>
  <c r="N19" i="4" s="1"/>
  <c r="G19" i="6"/>
  <c r="P19" i="6" s="1"/>
  <c r="O33" i="6"/>
  <c r="A35" i="6"/>
  <c r="E34" i="6"/>
  <c r="F34" i="6" s="1"/>
  <c r="C34" i="6"/>
  <c r="N34" i="6" s="1"/>
  <c r="P13" i="5"/>
  <c r="M13" i="5"/>
  <c r="O17" i="4"/>
  <c r="A26" i="5"/>
  <c r="E25" i="5"/>
  <c r="F25" i="5" s="1"/>
  <c r="C25" i="5"/>
  <c r="N25" i="5" s="1"/>
  <c r="O24" i="5"/>
  <c r="J8" i="4"/>
  <c r="E18" i="4"/>
  <c r="F18" i="4" s="1"/>
  <c r="A19" i="4"/>
  <c r="C19" i="4" s="1"/>
  <c r="M19" i="6" l="1"/>
  <c r="S19" i="6" s="1"/>
  <c r="O34" i="6"/>
  <c r="A36" i="6"/>
  <c r="E35" i="6"/>
  <c r="F35" i="6" s="1"/>
  <c r="C35" i="6"/>
  <c r="N35" i="6" s="1"/>
  <c r="J13" i="5"/>
  <c r="S13" i="5"/>
  <c r="O18" i="4"/>
  <c r="A27" i="5"/>
  <c r="E26" i="5"/>
  <c r="F26" i="5" s="1"/>
  <c r="C26" i="5"/>
  <c r="N26" i="5" s="1"/>
  <c r="O25" i="5"/>
  <c r="E19" i="4"/>
  <c r="F19" i="4" s="1"/>
  <c r="A20" i="4"/>
  <c r="C20" i="4" s="1"/>
  <c r="N27" i="5" l="1"/>
  <c r="N20" i="4"/>
  <c r="J19" i="6"/>
  <c r="K19" i="6" s="1"/>
  <c r="A37" i="6"/>
  <c r="E36" i="6"/>
  <c r="F36" i="6" s="1"/>
  <c r="C36" i="6"/>
  <c r="N36" i="6" s="1"/>
  <c r="O35" i="6"/>
  <c r="O19" i="4"/>
  <c r="K13" i="5"/>
  <c r="A28" i="5"/>
  <c r="E27" i="5"/>
  <c r="F27" i="5" s="1"/>
  <c r="C27" i="5"/>
  <c r="O26" i="5"/>
  <c r="E20" i="4"/>
  <c r="F20" i="4" s="1"/>
  <c r="A21" i="4"/>
  <c r="C21" i="4" s="1"/>
  <c r="D14" i="5"/>
  <c r="D20" i="6"/>
  <c r="N21" i="4" l="1"/>
  <c r="N28" i="5"/>
  <c r="G20" i="6"/>
  <c r="P20" i="6" s="1"/>
  <c r="A38" i="6"/>
  <c r="E37" i="6"/>
  <c r="F37" i="6" s="1"/>
  <c r="C37" i="6"/>
  <c r="N37" i="6" s="1"/>
  <c r="O36" i="6"/>
  <c r="O20" i="4"/>
  <c r="G14" i="5"/>
  <c r="A29" i="5"/>
  <c r="E28" i="5"/>
  <c r="F28" i="5" s="1"/>
  <c r="C28" i="5"/>
  <c r="O27" i="5"/>
  <c r="E21" i="4"/>
  <c r="F21" i="4" s="1"/>
  <c r="A22" i="4"/>
  <c r="C22" i="4" s="1"/>
  <c r="N22" i="4" l="1"/>
  <c r="N29" i="5"/>
  <c r="M20" i="6"/>
  <c r="S20" i="6" s="1"/>
  <c r="A39" i="6"/>
  <c r="E38" i="6"/>
  <c r="F38" i="6" s="1"/>
  <c r="C38" i="6"/>
  <c r="N38" i="6" s="1"/>
  <c r="O37" i="6"/>
  <c r="O21" i="4"/>
  <c r="P14" i="5"/>
  <c r="M14" i="5"/>
  <c r="O28" i="5"/>
  <c r="A30" i="5"/>
  <c r="E29" i="5"/>
  <c r="F29" i="5" s="1"/>
  <c r="C29" i="5"/>
  <c r="E22" i="4"/>
  <c r="F22" i="4" s="1"/>
  <c r="O22" i="4"/>
  <c r="A23" i="4"/>
  <c r="C23" i="4" s="1"/>
  <c r="N23" i="4" l="1"/>
  <c r="J20" i="6"/>
  <c r="K20" i="6" s="1"/>
  <c r="A40" i="6"/>
  <c r="E39" i="6"/>
  <c r="F39" i="6" s="1"/>
  <c r="C39" i="6"/>
  <c r="N39" i="6" s="1"/>
  <c r="O38" i="6"/>
  <c r="J14" i="5"/>
  <c r="S14" i="5"/>
  <c r="A31" i="5"/>
  <c r="E30" i="5"/>
  <c r="F30" i="5" s="1"/>
  <c r="C30" i="5"/>
  <c r="N30" i="5" s="1"/>
  <c r="O29" i="5"/>
  <c r="E23" i="4"/>
  <c r="F23" i="4" s="1"/>
  <c r="O23" i="4"/>
  <c r="A24" i="4"/>
  <c r="C24" i="4" s="1"/>
  <c r="D21" i="6"/>
  <c r="N24" i="4" l="1"/>
  <c r="G21" i="6"/>
  <c r="P21" i="6" s="1"/>
  <c r="O39" i="6"/>
  <c r="A41" i="6"/>
  <c r="E40" i="6"/>
  <c r="F40" i="6" s="1"/>
  <c r="C40" i="6"/>
  <c r="N40" i="6" s="1"/>
  <c r="K14" i="5"/>
  <c r="O30" i="5"/>
  <c r="A32" i="5"/>
  <c r="E31" i="5"/>
  <c r="F31" i="5" s="1"/>
  <c r="C31" i="5"/>
  <c r="N31" i="5" s="1"/>
  <c r="E24" i="4"/>
  <c r="F24" i="4" s="1"/>
  <c r="O24" i="4"/>
  <c r="A25" i="4"/>
  <c r="C25" i="4" s="1"/>
  <c r="D15" i="5"/>
  <c r="N25" i="4" l="1"/>
  <c r="M21" i="6"/>
  <c r="S21" i="6" s="1"/>
  <c r="O40" i="6"/>
  <c r="A42" i="6"/>
  <c r="E41" i="6"/>
  <c r="F41" i="6" s="1"/>
  <c r="C41" i="6"/>
  <c r="N41" i="6" s="1"/>
  <c r="G15" i="5"/>
  <c r="A33" i="5"/>
  <c r="E32" i="5"/>
  <c r="F32" i="5" s="1"/>
  <c r="C32" i="5"/>
  <c r="N32" i="5" s="1"/>
  <c r="O31" i="5"/>
  <c r="E25" i="4"/>
  <c r="F25" i="4" s="1"/>
  <c r="O25" i="4"/>
  <c r="A26" i="4"/>
  <c r="C26" i="4" s="1"/>
  <c r="N26" i="4" l="1"/>
  <c r="J21" i="6"/>
  <c r="K21" i="6" s="1"/>
  <c r="A43" i="6"/>
  <c r="E42" i="6"/>
  <c r="F42" i="6" s="1"/>
  <c r="C42" i="6"/>
  <c r="N42" i="6" s="1"/>
  <c r="O41" i="6"/>
  <c r="P15" i="5"/>
  <c r="M15" i="5"/>
  <c r="S15" i="5" s="1"/>
  <c r="A34" i="5"/>
  <c r="E33" i="5"/>
  <c r="F33" i="5" s="1"/>
  <c r="C33" i="5"/>
  <c r="N33" i="5" s="1"/>
  <c r="O32" i="5"/>
  <c r="E26" i="4"/>
  <c r="F26" i="4" s="1"/>
  <c r="O26" i="4"/>
  <c r="A27" i="4"/>
  <c r="C27" i="4" s="1"/>
  <c r="D22" i="6"/>
  <c r="N27" i="4" l="1"/>
  <c r="G22" i="6"/>
  <c r="P22" i="6" s="1"/>
  <c r="A44" i="6"/>
  <c r="E43" i="6"/>
  <c r="F43" i="6" s="1"/>
  <c r="C43" i="6"/>
  <c r="N43" i="6" s="1"/>
  <c r="O42" i="6"/>
  <c r="J15" i="5"/>
  <c r="K15" i="5" s="1"/>
  <c r="A35" i="5"/>
  <c r="E34" i="5"/>
  <c r="F34" i="5" s="1"/>
  <c r="C34" i="5"/>
  <c r="N34" i="5" s="1"/>
  <c r="O33" i="5"/>
  <c r="E27" i="4"/>
  <c r="F27" i="4" s="1"/>
  <c r="O27" i="4"/>
  <c r="A28" i="4"/>
  <c r="C28" i="4" s="1"/>
  <c r="D16" i="5"/>
  <c r="N28" i="4" l="1"/>
  <c r="M22" i="6"/>
  <c r="S22" i="6" s="1"/>
  <c r="A45" i="6"/>
  <c r="E44" i="6"/>
  <c r="F44" i="6" s="1"/>
  <c r="C44" i="6"/>
  <c r="N44" i="6" s="1"/>
  <c r="O43" i="6"/>
  <c r="G16" i="5"/>
  <c r="O34" i="5"/>
  <c r="A36" i="5"/>
  <c r="E35" i="5"/>
  <c r="F35" i="5" s="1"/>
  <c r="C35" i="5"/>
  <c r="N35" i="5" s="1"/>
  <c r="E28" i="4"/>
  <c r="F28" i="4" s="1"/>
  <c r="O28" i="4"/>
  <c r="A29" i="4"/>
  <c r="C29" i="4" s="1"/>
  <c r="N29" i="4" l="1"/>
  <c r="N30" i="4" s="1"/>
  <c r="J22" i="6"/>
  <c r="K22" i="6" s="1"/>
  <c r="A46" i="6"/>
  <c r="E45" i="6"/>
  <c r="F45" i="6" s="1"/>
  <c r="C45" i="6"/>
  <c r="N45" i="6" s="1"/>
  <c r="O44" i="6"/>
  <c r="M16" i="5"/>
  <c r="S16" i="5" s="1"/>
  <c r="P16" i="5"/>
  <c r="A37" i="5"/>
  <c r="E36" i="5"/>
  <c r="F36" i="5" s="1"/>
  <c r="C36" i="5"/>
  <c r="N36" i="5" s="1"/>
  <c r="O35" i="5"/>
  <c r="E29" i="4"/>
  <c r="F29" i="4" s="1"/>
  <c r="O29" i="4"/>
  <c r="A30" i="4"/>
  <c r="C30" i="4" s="1"/>
  <c r="D23" i="6"/>
  <c r="G23" i="6" l="1"/>
  <c r="P23" i="6" s="1"/>
  <c r="O45" i="6"/>
  <c r="J45" i="6" s="1"/>
  <c r="A47" i="6"/>
  <c r="E46" i="6"/>
  <c r="F46" i="6" s="1"/>
  <c r="C46" i="6"/>
  <c r="N46" i="6" s="1"/>
  <c r="J16" i="5"/>
  <c r="K16" i="5" s="1"/>
  <c r="O36" i="5"/>
  <c r="A38" i="5"/>
  <c r="E37" i="5"/>
  <c r="F37" i="5" s="1"/>
  <c r="C37" i="5"/>
  <c r="N37" i="5" s="1"/>
  <c r="E30" i="4"/>
  <c r="F30" i="4" s="1"/>
  <c r="O30" i="4"/>
  <c r="A31" i="4"/>
  <c r="C31" i="4" s="1"/>
  <c r="D17" i="5"/>
  <c r="N31" i="4" l="1"/>
  <c r="M23" i="6"/>
  <c r="S23" i="6" s="1"/>
  <c r="K45" i="6"/>
  <c r="O46" i="6"/>
  <c r="A48" i="6"/>
  <c r="E47" i="6"/>
  <c r="F47" i="6" s="1"/>
  <c r="C47" i="6"/>
  <c r="N47" i="6" s="1"/>
  <c r="G17" i="5"/>
  <c r="A39" i="5"/>
  <c r="E38" i="5"/>
  <c r="F38" i="5" s="1"/>
  <c r="C38" i="5"/>
  <c r="N38" i="5" s="1"/>
  <c r="O37" i="5"/>
  <c r="E31" i="4"/>
  <c r="F31" i="4" s="1"/>
  <c r="O31" i="4"/>
  <c r="A32" i="4"/>
  <c r="C32" i="4" s="1"/>
  <c r="D46" i="6"/>
  <c r="N32" i="4" l="1"/>
  <c r="N33" i="4" s="1"/>
  <c r="J23" i="6"/>
  <c r="K23" i="6" s="1"/>
  <c r="G46" i="6"/>
  <c r="M46" i="6" s="1"/>
  <c r="J46" i="6" s="1"/>
  <c r="A49" i="6"/>
  <c r="E48" i="6"/>
  <c r="F48" i="6" s="1"/>
  <c r="C48" i="6"/>
  <c r="N48" i="6" s="1"/>
  <c r="O47" i="6"/>
  <c r="M17" i="5"/>
  <c r="S17" i="5" s="1"/>
  <c r="P17" i="5"/>
  <c r="A40" i="5"/>
  <c r="E39" i="5"/>
  <c r="F39" i="5" s="1"/>
  <c r="C39" i="5"/>
  <c r="N39" i="5" s="1"/>
  <c r="O38" i="5"/>
  <c r="E32" i="4"/>
  <c r="F32" i="4" s="1"/>
  <c r="O32" i="4"/>
  <c r="A33" i="4"/>
  <c r="C33" i="4" s="1"/>
  <c r="D24" i="6"/>
  <c r="N34" i="4" l="1"/>
  <c r="G24" i="6"/>
  <c r="P24" i="6" s="1"/>
  <c r="K46" i="6"/>
  <c r="O48" i="6"/>
  <c r="A50" i="6"/>
  <c r="E49" i="6"/>
  <c r="F49" i="6" s="1"/>
  <c r="C49" i="6"/>
  <c r="N49" i="6" s="1"/>
  <c r="J17" i="5"/>
  <c r="K17" i="5" s="1"/>
  <c r="A41" i="5"/>
  <c r="E40" i="5"/>
  <c r="F40" i="5" s="1"/>
  <c r="C40" i="5"/>
  <c r="N40" i="5" s="1"/>
  <c r="O39" i="5"/>
  <c r="E33" i="4"/>
  <c r="F33" i="4" s="1"/>
  <c r="O33" i="4"/>
  <c r="A34" i="4"/>
  <c r="C34" i="4" s="1"/>
  <c r="D47" i="6"/>
  <c r="D18" i="5"/>
  <c r="M24" i="6" l="1"/>
  <c r="S24" i="6" s="1"/>
  <c r="G47" i="6"/>
  <c r="M47" i="6" s="1"/>
  <c r="J47" i="6" s="1"/>
  <c r="A51" i="6"/>
  <c r="E50" i="6"/>
  <c r="F50" i="6" s="1"/>
  <c r="C50" i="6"/>
  <c r="N50" i="6" s="1"/>
  <c r="O49" i="6"/>
  <c r="G18" i="5"/>
  <c r="O40" i="5"/>
  <c r="A42" i="5"/>
  <c r="E41" i="5"/>
  <c r="F41" i="5" s="1"/>
  <c r="C41" i="5"/>
  <c r="N41" i="5" s="1"/>
  <c r="E34" i="4"/>
  <c r="F34" i="4" s="1"/>
  <c r="O34" i="4"/>
  <c r="A35" i="4"/>
  <c r="C35" i="4" s="1"/>
  <c r="N35" i="4" l="1"/>
  <c r="N36" i="4" s="1"/>
  <c r="J24" i="6"/>
  <c r="K24" i="6" s="1"/>
  <c r="K47" i="6"/>
  <c r="O50" i="6"/>
  <c r="A52" i="6"/>
  <c r="E51" i="6"/>
  <c r="F51" i="6" s="1"/>
  <c r="C51" i="6"/>
  <c r="N51" i="6" s="1"/>
  <c r="M18" i="5"/>
  <c r="S18" i="5" s="1"/>
  <c r="P18" i="5"/>
  <c r="A43" i="5"/>
  <c r="E42" i="5"/>
  <c r="F42" i="5" s="1"/>
  <c r="C42" i="5"/>
  <c r="N42" i="5" s="1"/>
  <c r="O41" i="5"/>
  <c r="E35" i="4"/>
  <c r="F35" i="4" s="1"/>
  <c r="A36" i="4"/>
  <c r="C36" i="4" s="1"/>
  <c r="D48" i="6"/>
  <c r="D25" i="6"/>
  <c r="N43" i="5" l="1"/>
  <c r="N37" i="4"/>
  <c r="O35" i="4"/>
  <c r="G25" i="6"/>
  <c r="G48" i="6"/>
  <c r="M48" i="6" s="1"/>
  <c r="J48" i="6" s="1"/>
  <c r="A53" i="6"/>
  <c r="E52" i="6"/>
  <c r="F52" i="6" s="1"/>
  <c r="C52" i="6"/>
  <c r="N52" i="6" s="1"/>
  <c r="O51" i="6"/>
  <c r="J18" i="5"/>
  <c r="K18" i="5" s="1"/>
  <c r="O42" i="5"/>
  <c r="A44" i="5"/>
  <c r="E43" i="5"/>
  <c r="F43" i="5" s="1"/>
  <c r="C43" i="5"/>
  <c r="E36" i="4"/>
  <c r="F36" i="4" s="1"/>
  <c r="O36" i="4"/>
  <c r="A37" i="4"/>
  <c r="C37" i="4" s="1"/>
  <c r="D19" i="5"/>
  <c r="M25" i="6" l="1"/>
  <c r="P25" i="6"/>
  <c r="O52" i="6"/>
  <c r="A54" i="6"/>
  <c r="E53" i="6"/>
  <c r="F53" i="6" s="1"/>
  <c r="C53" i="6"/>
  <c r="N53" i="6" s="1"/>
  <c r="K48" i="6"/>
  <c r="G19" i="5"/>
  <c r="A45" i="5"/>
  <c r="E44" i="5"/>
  <c r="F44" i="5" s="1"/>
  <c r="C44" i="5"/>
  <c r="N44" i="5" s="1"/>
  <c r="O43" i="5"/>
  <c r="E37" i="4"/>
  <c r="F37" i="4" s="1"/>
  <c r="O37" i="4"/>
  <c r="A38" i="4"/>
  <c r="C38" i="4" s="1"/>
  <c r="D49" i="6"/>
  <c r="N38" i="4" l="1"/>
  <c r="S25" i="6"/>
  <c r="J25" i="6"/>
  <c r="K25" i="6" s="1"/>
  <c r="G49" i="6"/>
  <c r="M49" i="6" s="1"/>
  <c r="J49" i="6" s="1"/>
  <c r="A55" i="6"/>
  <c r="E54" i="6"/>
  <c r="F54" i="6" s="1"/>
  <c r="C54" i="6"/>
  <c r="N54" i="6" s="1"/>
  <c r="O53" i="6"/>
  <c r="P19" i="5"/>
  <c r="M19" i="5"/>
  <c r="S19" i="5" s="1"/>
  <c r="A46" i="5"/>
  <c r="E45" i="5"/>
  <c r="F45" i="5" s="1"/>
  <c r="C45" i="5"/>
  <c r="N45" i="5" s="1"/>
  <c r="O44" i="5"/>
  <c r="E38" i="4"/>
  <c r="F38" i="4" s="1"/>
  <c r="A39" i="4"/>
  <c r="C39" i="4" s="1"/>
  <c r="D26" i="6"/>
  <c r="N39" i="4" l="1"/>
  <c r="O38" i="4"/>
  <c r="G26" i="6"/>
  <c r="P26" i="6" s="1"/>
  <c r="K49" i="6"/>
  <c r="O54" i="6"/>
  <c r="A56" i="6"/>
  <c r="E55" i="6"/>
  <c r="F55" i="6" s="1"/>
  <c r="C55" i="6"/>
  <c r="J19" i="5"/>
  <c r="K19" i="5" s="1"/>
  <c r="A47" i="5"/>
  <c r="E46" i="5"/>
  <c r="F46" i="5" s="1"/>
  <c r="C46" i="5"/>
  <c r="N46" i="5" s="1"/>
  <c r="O45" i="5"/>
  <c r="E39" i="4"/>
  <c r="F39" i="4" s="1"/>
  <c r="O39" i="4"/>
  <c r="A40" i="4"/>
  <c r="C40" i="4" s="1"/>
  <c r="D20" i="5"/>
  <c r="D50" i="6"/>
  <c r="N40" i="4" l="1"/>
  <c r="N41" i="4" s="1"/>
  <c r="N55" i="6"/>
  <c r="O55" i="6" s="1"/>
  <c r="N56" i="6"/>
  <c r="M26" i="6"/>
  <c r="G50" i="6"/>
  <c r="M50" i="6" s="1"/>
  <c r="J50" i="6" s="1"/>
  <c r="A57" i="6"/>
  <c r="E56" i="6"/>
  <c r="F56" i="6" s="1"/>
  <c r="C56" i="6"/>
  <c r="G20" i="5"/>
  <c r="O46" i="5"/>
  <c r="J45" i="5"/>
  <c r="A48" i="5"/>
  <c r="E47" i="5"/>
  <c r="F47" i="5" s="1"/>
  <c r="C47" i="5"/>
  <c r="N47" i="5" s="1"/>
  <c r="E40" i="4"/>
  <c r="F40" i="4" s="1"/>
  <c r="O40" i="4"/>
  <c r="A41" i="4"/>
  <c r="C41" i="4" s="1"/>
  <c r="S26" i="6" l="1"/>
  <c r="J26" i="6"/>
  <c r="K26" i="6" s="1"/>
  <c r="K50" i="6"/>
  <c r="A58" i="6"/>
  <c r="E57" i="6"/>
  <c r="F57" i="6" s="1"/>
  <c r="C57" i="6"/>
  <c r="N57" i="6" s="1"/>
  <c r="O56" i="6"/>
  <c r="P20" i="5"/>
  <c r="M20" i="5"/>
  <c r="S20" i="5" s="1"/>
  <c r="K45" i="5"/>
  <c r="A49" i="5"/>
  <c r="E48" i="5"/>
  <c r="F48" i="5" s="1"/>
  <c r="C48" i="5"/>
  <c r="N48" i="5" s="1"/>
  <c r="O47" i="5"/>
  <c r="E41" i="4"/>
  <c r="F41" i="4" s="1"/>
  <c r="O41" i="4"/>
  <c r="A42" i="4"/>
  <c r="C42" i="4" s="1"/>
  <c r="D51" i="6"/>
  <c r="D46" i="5"/>
  <c r="D27" i="6"/>
  <c r="N42" i="4" l="1"/>
  <c r="G27" i="6"/>
  <c r="P27" i="6" s="1"/>
  <c r="G51" i="6"/>
  <c r="M51" i="6" s="1"/>
  <c r="J51" i="6" s="1"/>
  <c r="O57" i="6"/>
  <c r="A59" i="6"/>
  <c r="E58" i="6"/>
  <c r="F58" i="6" s="1"/>
  <c r="C58" i="6"/>
  <c r="N58" i="6" s="1"/>
  <c r="J20" i="5"/>
  <c r="G46" i="5"/>
  <c r="M46" i="5" s="1"/>
  <c r="J46" i="5" s="1"/>
  <c r="A50" i="5"/>
  <c r="E49" i="5"/>
  <c r="F49" i="5" s="1"/>
  <c r="C49" i="5"/>
  <c r="N49" i="5" s="1"/>
  <c r="O48" i="5"/>
  <c r="E42" i="4"/>
  <c r="F42" i="4" s="1"/>
  <c r="O42" i="4"/>
  <c r="A43" i="4"/>
  <c r="C43" i="4" s="1"/>
  <c r="N43" i="4" l="1"/>
  <c r="N44" i="4" s="1"/>
  <c r="M27" i="6"/>
  <c r="S27" i="6" s="1"/>
  <c r="K51" i="6"/>
  <c r="O58" i="6"/>
  <c r="A60" i="6"/>
  <c r="E59" i="6"/>
  <c r="F59" i="6" s="1"/>
  <c r="C59" i="6"/>
  <c r="N59" i="6" s="1"/>
  <c r="K20" i="5"/>
  <c r="K46" i="5"/>
  <c r="O49" i="5"/>
  <c r="A51" i="5"/>
  <c r="E50" i="5"/>
  <c r="F50" i="5" s="1"/>
  <c r="C50" i="5"/>
  <c r="N50" i="5" s="1"/>
  <c r="E43" i="4"/>
  <c r="F43" i="4" s="1"/>
  <c r="A44" i="4"/>
  <c r="C44" i="4" s="1"/>
  <c r="D47" i="5"/>
  <c r="D21" i="5"/>
  <c r="D52" i="6"/>
  <c r="O43" i="4" l="1"/>
  <c r="J27" i="6"/>
  <c r="K27" i="6" s="1"/>
  <c r="G52" i="6"/>
  <c r="M52" i="6" s="1"/>
  <c r="J52" i="6" s="1"/>
  <c r="A61" i="6"/>
  <c r="E60" i="6"/>
  <c r="F60" i="6" s="1"/>
  <c r="C60" i="6"/>
  <c r="N60" i="6" s="1"/>
  <c r="O59" i="6"/>
  <c r="G21" i="5"/>
  <c r="G47" i="5"/>
  <c r="M47" i="5" s="1"/>
  <c r="J47" i="5" s="1"/>
  <c r="A52" i="5"/>
  <c r="E51" i="5"/>
  <c r="F51" i="5" s="1"/>
  <c r="C51" i="5"/>
  <c r="N51" i="5" s="1"/>
  <c r="O50" i="5"/>
  <c r="E44" i="4"/>
  <c r="F44" i="4" s="1"/>
  <c r="O44" i="4"/>
  <c r="A45" i="4"/>
  <c r="C45" i="4" s="1"/>
  <c r="D28" i="6"/>
  <c r="N45" i="4" l="1"/>
  <c r="G28" i="6"/>
  <c r="O60" i="6"/>
  <c r="A62" i="6"/>
  <c r="E61" i="6"/>
  <c r="F61" i="6" s="1"/>
  <c r="C61" i="6"/>
  <c r="N61" i="6" s="1"/>
  <c r="K52" i="6"/>
  <c r="P21" i="5"/>
  <c r="M21" i="5"/>
  <c r="S21" i="5" s="1"/>
  <c r="K47" i="5"/>
  <c r="O51" i="5"/>
  <c r="A53" i="5"/>
  <c r="E52" i="5"/>
  <c r="F52" i="5" s="1"/>
  <c r="C52" i="5"/>
  <c r="N52" i="5" s="1"/>
  <c r="E45" i="4"/>
  <c r="F45" i="4" s="1"/>
  <c r="A46" i="4"/>
  <c r="C46" i="4" s="1"/>
  <c r="D53" i="6"/>
  <c r="D48" i="5"/>
  <c r="N46" i="4" l="1"/>
  <c r="O45" i="4"/>
  <c r="N62" i="6"/>
  <c r="M28" i="6"/>
  <c r="S28" i="6" s="1"/>
  <c r="P28" i="6"/>
  <c r="G53" i="6"/>
  <c r="M53" i="6" s="1"/>
  <c r="J53" i="6" s="1"/>
  <c r="A63" i="6"/>
  <c r="E62" i="6"/>
  <c r="F62" i="6" s="1"/>
  <c r="C62" i="6"/>
  <c r="O61" i="6"/>
  <c r="J21" i="5"/>
  <c r="G48" i="5"/>
  <c r="M48" i="5" s="1"/>
  <c r="J48" i="5" s="1"/>
  <c r="A54" i="5"/>
  <c r="E53" i="5"/>
  <c r="F53" i="5" s="1"/>
  <c r="C53" i="5"/>
  <c r="N53" i="5" s="1"/>
  <c r="O52" i="5"/>
  <c r="J45" i="4"/>
  <c r="E46" i="4"/>
  <c r="F46" i="4" s="1"/>
  <c r="O46" i="4"/>
  <c r="A47" i="4"/>
  <c r="C47" i="4" s="1"/>
  <c r="N47" i="4" l="1"/>
  <c r="N48" i="4" s="1"/>
  <c r="J28" i="6"/>
  <c r="K28" i="6" s="1"/>
  <c r="A64" i="6"/>
  <c r="E63" i="6"/>
  <c r="F63" i="6" s="1"/>
  <c r="C63" i="6"/>
  <c r="N63" i="6" s="1"/>
  <c r="K53" i="6"/>
  <c r="O62" i="6"/>
  <c r="K21" i="5"/>
  <c r="O53" i="5"/>
  <c r="A55" i="5"/>
  <c r="E54" i="5"/>
  <c r="F54" i="5" s="1"/>
  <c r="C54" i="5"/>
  <c r="N54" i="5" s="1"/>
  <c r="K48" i="5"/>
  <c r="E47" i="4"/>
  <c r="F47" i="4" s="1"/>
  <c r="O47" i="4"/>
  <c r="A48" i="4"/>
  <c r="C48" i="4" s="1"/>
  <c r="D49" i="5"/>
  <c r="D54" i="6"/>
  <c r="D22" i="5"/>
  <c r="D29" i="6"/>
  <c r="G29" i="6" l="1"/>
  <c r="G54" i="6"/>
  <c r="M54" i="6" s="1"/>
  <c r="J54" i="6" s="1"/>
  <c r="A65" i="6"/>
  <c r="E64" i="6"/>
  <c r="F64" i="6" s="1"/>
  <c r="C64" i="6"/>
  <c r="N64" i="6" s="1"/>
  <c r="O63" i="6"/>
  <c r="G22" i="5"/>
  <c r="G49" i="5"/>
  <c r="M49" i="5" s="1"/>
  <c r="J49" i="5" s="1"/>
  <c r="O54" i="5"/>
  <c r="A56" i="5"/>
  <c r="E55" i="5"/>
  <c r="F55" i="5" s="1"/>
  <c r="C55" i="5"/>
  <c r="N55" i="5" s="1"/>
  <c r="E48" i="4"/>
  <c r="F48" i="4" s="1"/>
  <c r="O48" i="4"/>
  <c r="A49" i="4"/>
  <c r="C49" i="4" s="1"/>
  <c r="N49" i="4" l="1"/>
  <c r="P29" i="6"/>
  <c r="M29" i="6"/>
  <c r="S29" i="6" s="1"/>
  <c r="K54" i="6"/>
  <c r="A66" i="6"/>
  <c r="E65" i="6"/>
  <c r="F65" i="6" s="1"/>
  <c r="C65" i="6"/>
  <c r="N65" i="6" s="1"/>
  <c r="O64" i="6"/>
  <c r="P22" i="5"/>
  <c r="M22" i="5"/>
  <c r="S22" i="5" s="1"/>
  <c r="K49" i="5"/>
  <c r="O55" i="5"/>
  <c r="A57" i="5"/>
  <c r="E56" i="5"/>
  <c r="F56" i="5" s="1"/>
  <c r="C56" i="5"/>
  <c r="N56" i="5" s="1"/>
  <c r="E49" i="4"/>
  <c r="F49" i="4" s="1"/>
  <c r="A50" i="4"/>
  <c r="C50" i="4" s="1"/>
  <c r="D50" i="5"/>
  <c r="D55" i="6"/>
  <c r="N50" i="4" l="1"/>
  <c r="O49" i="4"/>
  <c r="J29" i="6"/>
  <c r="K29" i="6" s="1"/>
  <c r="G55" i="6"/>
  <c r="M55" i="6" s="1"/>
  <c r="J55" i="6" s="1"/>
  <c r="A67" i="6"/>
  <c r="E66" i="6"/>
  <c r="F66" i="6" s="1"/>
  <c r="C66" i="6"/>
  <c r="N66" i="6" s="1"/>
  <c r="O65" i="6"/>
  <c r="J22" i="5"/>
  <c r="K22" i="5" s="1"/>
  <c r="G50" i="5"/>
  <c r="M50" i="5" s="1"/>
  <c r="J50" i="5" s="1"/>
  <c r="A58" i="5"/>
  <c r="E57" i="5"/>
  <c r="F57" i="5" s="1"/>
  <c r="C57" i="5"/>
  <c r="N57" i="5" s="1"/>
  <c r="O56" i="5"/>
  <c r="E50" i="4"/>
  <c r="F50" i="4" s="1"/>
  <c r="A51" i="4"/>
  <c r="C51" i="4" s="1"/>
  <c r="D23" i="5"/>
  <c r="D30" i="6"/>
  <c r="N51" i="4" l="1"/>
  <c r="O50" i="4"/>
  <c r="G30" i="6"/>
  <c r="P30" i="6" s="1"/>
  <c r="K55" i="6"/>
  <c r="O66" i="6"/>
  <c r="A68" i="6"/>
  <c r="E67" i="6"/>
  <c r="F67" i="6" s="1"/>
  <c r="C67" i="6"/>
  <c r="N67" i="6" s="1"/>
  <c r="G23" i="5"/>
  <c r="O57" i="5"/>
  <c r="A59" i="5"/>
  <c r="E58" i="5"/>
  <c r="F58" i="5" s="1"/>
  <c r="C58" i="5"/>
  <c r="N58" i="5" s="1"/>
  <c r="K50" i="5"/>
  <c r="E51" i="4"/>
  <c r="F51" i="4" s="1"/>
  <c r="A52" i="4"/>
  <c r="C52" i="4" s="1"/>
  <c r="D51" i="5"/>
  <c r="D56" i="6"/>
  <c r="N52" i="4" l="1"/>
  <c r="O51" i="4"/>
  <c r="M30" i="6"/>
  <c r="S30" i="6" s="1"/>
  <c r="G56" i="6"/>
  <c r="M56" i="6" s="1"/>
  <c r="J56" i="6" s="1"/>
  <c r="A69" i="6"/>
  <c r="E68" i="6"/>
  <c r="F68" i="6" s="1"/>
  <c r="C68" i="6"/>
  <c r="N68" i="6" s="1"/>
  <c r="O67" i="6"/>
  <c r="M23" i="5"/>
  <c r="S23" i="5" s="1"/>
  <c r="P23" i="5"/>
  <c r="G51" i="5"/>
  <c r="M51" i="5" s="1"/>
  <c r="J51" i="5" s="1"/>
  <c r="O58" i="5"/>
  <c r="A60" i="5"/>
  <c r="E59" i="5"/>
  <c r="F59" i="5" s="1"/>
  <c r="C59" i="5"/>
  <c r="N59" i="5" s="1"/>
  <c r="E52" i="4"/>
  <c r="F52" i="4" s="1"/>
  <c r="O52" i="4"/>
  <c r="A53" i="4"/>
  <c r="C53" i="4" l="1"/>
  <c r="N53" i="4" s="1"/>
  <c r="O53" i="4" s="1"/>
  <c r="J30" i="6"/>
  <c r="K30" i="6" s="1"/>
  <c r="O68" i="6"/>
  <c r="A70" i="6"/>
  <c r="E69" i="6"/>
  <c r="F69" i="6" s="1"/>
  <c r="C69" i="6"/>
  <c r="N69" i="6" s="1"/>
  <c r="K56" i="6"/>
  <c r="J23" i="5"/>
  <c r="K23" i="5" s="1"/>
  <c r="K51" i="5"/>
  <c r="O59" i="5"/>
  <c r="A61" i="5"/>
  <c r="E60" i="5"/>
  <c r="F60" i="5" s="1"/>
  <c r="C60" i="5"/>
  <c r="N60" i="5" s="1"/>
  <c r="E53" i="4"/>
  <c r="F53" i="4" s="1"/>
  <c r="A54" i="4"/>
  <c r="D52" i="5"/>
  <c r="D31" i="6"/>
  <c r="D57" i="6"/>
  <c r="D24" i="5"/>
  <c r="N70" i="6" l="1"/>
  <c r="C54" i="4"/>
  <c r="N54" i="4"/>
  <c r="O54" i="4" s="1"/>
  <c r="G31" i="6"/>
  <c r="G57" i="6"/>
  <c r="M57" i="6" s="1"/>
  <c r="J57" i="6" s="1"/>
  <c r="O69" i="6"/>
  <c r="A71" i="6"/>
  <c r="E70" i="6"/>
  <c r="F70" i="6" s="1"/>
  <c r="C70" i="6"/>
  <c r="G24" i="5"/>
  <c r="G52" i="5"/>
  <c r="M52" i="5" s="1"/>
  <c r="J52" i="5" s="1"/>
  <c r="A62" i="5"/>
  <c r="E61" i="5"/>
  <c r="F61" i="5" s="1"/>
  <c r="C61" i="5"/>
  <c r="N61" i="5" s="1"/>
  <c r="O60" i="5"/>
  <c r="E54" i="4"/>
  <c r="F54" i="4" s="1"/>
  <c r="A55" i="4"/>
  <c r="C55" i="4" l="1"/>
  <c r="N55" i="4"/>
  <c r="O55" i="4" s="1"/>
  <c r="P31" i="6"/>
  <c r="M31" i="6"/>
  <c r="S31" i="6" s="1"/>
  <c r="K57" i="6"/>
  <c r="A72" i="6"/>
  <c r="E71" i="6"/>
  <c r="F71" i="6" s="1"/>
  <c r="C71" i="6"/>
  <c r="N71" i="6" s="1"/>
  <c r="O70" i="6"/>
  <c r="M24" i="5"/>
  <c r="S24" i="5" s="1"/>
  <c r="P24" i="5"/>
  <c r="K52" i="5"/>
  <c r="O61" i="5"/>
  <c r="A63" i="5"/>
  <c r="E62" i="5"/>
  <c r="F62" i="5" s="1"/>
  <c r="C62" i="5"/>
  <c r="N62" i="5" s="1"/>
  <c r="E55" i="4"/>
  <c r="F55" i="4" s="1"/>
  <c r="A56" i="4"/>
  <c r="D53" i="5"/>
  <c r="D58" i="6"/>
  <c r="C56" i="4" l="1"/>
  <c r="N56" i="4" s="1"/>
  <c r="O56" i="4" s="1"/>
  <c r="J31" i="6"/>
  <c r="K31" i="6" s="1"/>
  <c r="G58" i="6"/>
  <c r="M58" i="6" s="1"/>
  <c r="J58" i="6" s="1"/>
  <c r="O71" i="6"/>
  <c r="A73" i="6"/>
  <c r="E72" i="6"/>
  <c r="F72" i="6" s="1"/>
  <c r="C72" i="6"/>
  <c r="N72" i="6" s="1"/>
  <c r="J24" i="5"/>
  <c r="G53" i="5"/>
  <c r="M53" i="5" s="1"/>
  <c r="J53" i="5" s="1"/>
  <c r="A64" i="5"/>
  <c r="E63" i="5"/>
  <c r="F63" i="5" s="1"/>
  <c r="C63" i="5"/>
  <c r="N63" i="5" s="1"/>
  <c r="O62" i="5"/>
  <c r="E56" i="4"/>
  <c r="F56" i="4" s="1"/>
  <c r="A57" i="4"/>
  <c r="D32" i="6"/>
  <c r="C57" i="4" l="1"/>
  <c r="N57" i="4"/>
  <c r="O57" i="4" s="1"/>
  <c r="G32" i="6"/>
  <c r="P32" i="6" s="1"/>
  <c r="O72" i="6"/>
  <c r="A74" i="6"/>
  <c r="E73" i="6"/>
  <c r="F73" i="6" s="1"/>
  <c r="C73" i="6"/>
  <c r="N73" i="6" s="1"/>
  <c r="K58" i="6"/>
  <c r="K24" i="5"/>
  <c r="O63" i="5"/>
  <c r="A65" i="5"/>
  <c r="E64" i="5"/>
  <c r="F64" i="5" s="1"/>
  <c r="C64" i="5"/>
  <c r="N64" i="5" s="1"/>
  <c r="K53" i="5"/>
  <c r="E57" i="4"/>
  <c r="F57" i="4" s="1"/>
  <c r="A58" i="4"/>
  <c r="D25" i="5"/>
  <c r="D54" i="5"/>
  <c r="D59" i="6"/>
  <c r="C58" i="4" l="1"/>
  <c r="N58" i="4" s="1"/>
  <c r="O58" i="4" s="1"/>
  <c r="M32" i="6"/>
  <c r="S32" i="6" s="1"/>
  <c r="G59" i="6"/>
  <c r="M59" i="6" s="1"/>
  <c r="J59" i="6" s="1"/>
  <c r="A75" i="6"/>
  <c r="E74" i="6"/>
  <c r="F74" i="6" s="1"/>
  <c r="C74" i="6"/>
  <c r="N74" i="6" s="1"/>
  <c r="O73" i="6"/>
  <c r="J73" i="6" s="1"/>
  <c r="G25" i="5"/>
  <c r="G54" i="5"/>
  <c r="M54" i="5" s="1"/>
  <c r="J54" i="5" s="1"/>
  <c r="O64" i="5"/>
  <c r="A66" i="5"/>
  <c r="E65" i="5"/>
  <c r="F65" i="5" s="1"/>
  <c r="C65" i="5"/>
  <c r="N65" i="5" s="1"/>
  <c r="E58" i="4"/>
  <c r="F58" i="4" s="1"/>
  <c r="A59" i="4"/>
  <c r="N75" i="6" l="1"/>
  <c r="C59" i="4"/>
  <c r="N59" i="4"/>
  <c r="N66" i="5"/>
  <c r="J32" i="6"/>
  <c r="K32" i="6" s="1"/>
  <c r="K59" i="6"/>
  <c r="O74" i="6"/>
  <c r="K73" i="6"/>
  <c r="A76" i="6"/>
  <c r="E75" i="6"/>
  <c r="F75" i="6" s="1"/>
  <c r="C75" i="6"/>
  <c r="P25" i="5"/>
  <c r="M25" i="5"/>
  <c r="S25" i="5" s="1"/>
  <c r="K54" i="5"/>
  <c r="O65" i="5"/>
  <c r="A67" i="5"/>
  <c r="E66" i="5"/>
  <c r="F66" i="5" s="1"/>
  <c r="C66" i="5"/>
  <c r="E59" i="4"/>
  <c r="F59" i="4" s="1"/>
  <c r="O59" i="4"/>
  <c r="A60" i="4"/>
  <c r="D55" i="5"/>
  <c r="D74" i="6"/>
  <c r="D60" i="6"/>
  <c r="D33" i="6"/>
  <c r="C60" i="4" l="1"/>
  <c r="N60" i="4"/>
  <c r="N76" i="6"/>
  <c r="G33" i="6"/>
  <c r="P33" i="6" s="1"/>
  <c r="G74" i="6"/>
  <c r="M74" i="6" s="1"/>
  <c r="J74" i="6" s="1"/>
  <c r="G60" i="6"/>
  <c r="M60" i="6" s="1"/>
  <c r="J60" i="6" s="1"/>
  <c r="O75" i="6"/>
  <c r="A77" i="6"/>
  <c r="E76" i="6"/>
  <c r="F76" i="6" s="1"/>
  <c r="C76" i="6"/>
  <c r="J25" i="5"/>
  <c r="K25" i="5" s="1"/>
  <c r="G55" i="5"/>
  <c r="M55" i="5" s="1"/>
  <c r="J55" i="5" s="1"/>
  <c r="A68" i="5"/>
  <c r="E67" i="5"/>
  <c r="F67" i="5" s="1"/>
  <c r="C67" i="5"/>
  <c r="N67" i="5" s="1"/>
  <c r="O66" i="5"/>
  <c r="E60" i="4"/>
  <c r="F60" i="4" s="1"/>
  <c r="O60" i="4"/>
  <c r="A61" i="4"/>
  <c r="D26" i="5"/>
  <c r="C61" i="4" l="1"/>
  <c r="N61" i="4"/>
  <c r="N77" i="6"/>
  <c r="M33" i="6"/>
  <c r="S33" i="6" s="1"/>
  <c r="K60" i="6"/>
  <c r="K74" i="6"/>
  <c r="A78" i="6"/>
  <c r="E77" i="6"/>
  <c r="F77" i="6" s="1"/>
  <c r="C77" i="6"/>
  <c r="O76" i="6"/>
  <c r="G26" i="5"/>
  <c r="O67" i="5"/>
  <c r="A69" i="5"/>
  <c r="E68" i="5"/>
  <c r="F68" i="5" s="1"/>
  <c r="C68" i="5"/>
  <c r="N68" i="5" s="1"/>
  <c r="K55" i="5"/>
  <c r="E61" i="4"/>
  <c r="F61" i="4" s="1"/>
  <c r="O61" i="4"/>
  <c r="A62" i="4"/>
  <c r="D75" i="6"/>
  <c r="D61" i="6"/>
  <c r="D56" i="5"/>
  <c r="N69" i="5" l="1"/>
  <c r="C62" i="4"/>
  <c r="N62" i="4"/>
  <c r="J33" i="6"/>
  <c r="K33" i="6" s="1"/>
  <c r="G61" i="6"/>
  <c r="M61" i="6" s="1"/>
  <c r="J61" i="6" s="1"/>
  <c r="G75" i="6"/>
  <c r="M75" i="6" s="1"/>
  <c r="J75" i="6" s="1"/>
  <c r="A79" i="6"/>
  <c r="E78" i="6"/>
  <c r="F78" i="6" s="1"/>
  <c r="C78" i="6"/>
  <c r="N78" i="6" s="1"/>
  <c r="O77" i="6"/>
  <c r="M26" i="5"/>
  <c r="S26" i="5" s="1"/>
  <c r="P26" i="5"/>
  <c r="G56" i="5"/>
  <c r="M56" i="5" s="1"/>
  <c r="J56" i="5" s="1"/>
  <c r="O68" i="5"/>
  <c r="A70" i="5"/>
  <c r="E69" i="5"/>
  <c r="F69" i="5" s="1"/>
  <c r="C69" i="5"/>
  <c r="E62" i="4"/>
  <c r="F62" i="4" s="1"/>
  <c r="O62" i="4"/>
  <c r="A63" i="4"/>
  <c r="D34" i="6"/>
  <c r="C63" i="4" l="1"/>
  <c r="N63" i="4"/>
  <c r="N79" i="6"/>
  <c r="G34" i="6"/>
  <c r="P34" i="6" s="1"/>
  <c r="K61" i="6"/>
  <c r="A80" i="6"/>
  <c r="E79" i="6"/>
  <c r="F79" i="6" s="1"/>
  <c r="C79" i="6"/>
  <c r="K75" i="6"/>
  <c r="O78" i="6"/>
  <c r="J26" i="5"/>
  <c r="K26" i="5" s="1"/>
  <c r="K56" i="5"/>
  <c r="O69" i="5"/>
  <c r="A71" i="5"/>
  <c r="E70" i="5"/>
  <c r="F70" i="5" s="1"/>
  <c r="C70" i="5"/>
  <c r="N70" i="5" s="1"/>
  <c r="E63" i="4"/>
  <c r="F63" i="4" s="1"/>
  <c r="O63" i="4"/>
  <c r="A64" i="4"/>
  <c r="D76" i="6"/>
  <c r="D62" i="6"/>
  <c r="D57" i="5"/>
  <c r="D27" i="5"/>
  <c r="C64" i="4" l="1"/>
  <c r="N64" i="4"/>
  <c r="O64" i="4" s="1"/>
  <c r="M34" i="6"/>
  <c r="S34" i="6" s="1"/>
  <c r="G62" i="6"/>
  <c r="M62" i="6" s="1"/>
  <c r="J62" i="6" s="1"/>
  <c r="G76" i="6"/>
  <c r="M76" i="6" s="1"/>
  <c r="J76" i="6" s="1"/>
  <c r="O79" i="6"/>
  <c r="A81" i="6"/>
  <c r="E80" i="6"/>
  <c r="F80" i="6" s="1"/>
  <c r="C80" i="6"/>
  <c r="N80" i="6" s="1"/>
  <c r="G27" i="5"/>
  <c r="G57" i="5"/>
  <c r="M57" i="5" s="1"/>
  <c r="J57" i="5" s="1"/>
  <c r="A72" i="5"/>
  <c r="E71" i="5"/>
  <c r="F71" i="5" s="1"/>
  <c r="C71" i="5"/>
  <c r="N71" i="5" s="1"/>
  <c r="O70" i="5"/>
  <c r="E64" i="4"/>
  <c r="F64" i="4" s="1"/>
  <c r="A65" i="4"/>
  <c r="C65" i="4" l="1"/>
  <c r="N65" i="4" s="1"/>
  <c r="O65" i="4" s="1"/>
  <c r="N81" i="6"/>
  <c r="J34" i="6"/>
  <c r="K34" i="6" s="1"/>
  <c r="K62" i="6"/>
  <c r="A82" i="6"/>
  <c r="E81" i="6"/>
  <c r="F81" i="6" s="1"/>
  <c r="C81" i="6"/>
  <c r="K76" i="6"/>
  <c r="O80" i="6"/>
  <c r="M27" i="5"/>
  <c r="S27" i="5" s="1"/>
  <c r="P27" i="5"/>
  <c r="K57" i="5"/>
  <c r="O71" i="5"/>
  <c r="A73" i="5"/>
  <c r="E72" i="5"/>
  <c r="F72" i="5" s="1"/>
  <c r="C72" i="5"/>
  <c r="N72" i="5" s="1"/>
  <c r="E65" i="4"/>
  <c r="F65" i="4" s="1"/>
  <c r="A66" i="4"/>
  <c r="D63" i="6"/>
  <c r="D77" i="6"/>
  <c r="D35" i="6"/>
  <c r="D58" i="5"/>
  <c r="C66" i="4" l="1"/>
  <c r="N66" i="4" s="1"/>
  <c r="O66" i="4" s="1"/>
  <c r="N82" i="6"/>
  <c r="G35" i="6"/>
  <c r="G63" i="6"/>
  <c r="M63" i="6" s="1"/>
  <c r="J63" i="6" s="1"/>
  <c r="G77" i="6"/>
  <c r="M77" i="6" s="1"/>
  <c r="J77" i="6" s="1"/>
  <c r="O81" i="6"/>
  <c r="A83" i="6"/>
  <c r="E82" i="6"/>
  <c r="F82" i="6" s="1"/>
  <c r="C82" i="6"/>
  <c r="J27" i="5"/>
  <c r="K27" i="5" s="1"/>
  <c r="G58" i="5"/>
  <c r="M58" i="5" s="1"/>
  <c r="J58" i="5" s="1"/>
  <c r="A74" i="5"/>
  <c r="E73" i="5"/>
  <c r="F73" i="5" s="1"/>
  <c r="C73" i="5"/>
  <c r="N73" i="5" s="1"/>
  <c r="O72" i="5"/>
  <c r="E66" i="4"/>
  <c r="F66" i="4" s="1"/>
  <c r="A67" i="4"/>
  <c r="D28" i="5"/>
  <c r="C67" i="4" l="1"/>
  <c r="N67" i="4"/>
  <c r="N83" i="6"/>
  <c r="M35" i="6"/>
  <c r="P35" i="6"/>
  <c r="K63" i="6"/>
  <c r="A84" i="6"/>
  <c r="E83" i="6"/>
  <c r="F83" i="6" s="1"/>
  <c r="C83" i="6"/>
  <c r="K77" i="6"/>
  <c r="O82" i="6"/>
  <c r="G28" i="5"/>
  <c r="O73" i="5"/>
  <c r="A75" i="5"/>
  <c r="E74" i="5"/>
  <c r="F74" i="5" s="1"/>
  <c r="C74" i="5"/>
  <c r="N74" i="5" s="1"/>
  <c r="K58" i="5"/>
  <c r="E67" i="4"/>
  <c r="F67" i="4" s="1"/>
  <c r="O67" i="4"/>
  <c r="A68" i="4"/>
  <c r="D78" i="6"/>
  <c r="D59" i="5"/>
  <c r="D64" i="6"/>
  <c r="C68" i="4" l="1"/>
  <c r="N68" i="4"/>
  <c r="O68" i="4" s="1"/>
  <c r="S35" i="6"/>
  <c r="J35" i="6"/>
  <c r="K35" i="6" s="1"/>
  <c r="G78" i="6"/>
  <c r="M78" i="6" s="1"/>
  <c r="J78" i="6" s="1"/>
  <c r="G64" i="6"/>
  <c r="M64" i="6" s="1"/>
  <c r="J64" i="6" s="1"/>
  <c r="O83" i="6"/>
  <c r="A85" i="6"/>
  <c r="E84" i="6"/>
  <c r="F84" i="6" s="1"/>
  <c r="C84" i="6"/>
  <c r="M28" i="5"/>
  <c r="S28" i="5" s="1"/>
  <c r="P28" i="5"/>
  <c r="G59" i="5"/>
  <c r="M59" i="5" s="1"/>
  <c r="J59" i="5" s="1"/>
  <c r="J73" i="5"/>
  <c r="A76" i="5"/>
  <c r="E75" i="5"/>
  <c r="F75" i="5" s="1"/>
  <c r="C75" i="5"/>
  <c r="N75" i="5" s="1"/>
  <c r="O74" i="5"/>
  <c r="E68" i="4"/>
  <c r="F68" i="4" s="1"/>
  <c r="A69" i="4"/>
  <c r="D36" i="6"/>
  <c r="C69" i="4" l="1"/>
  <c r="N69" i="4"/>
  <c r="N76" i="5"/>
  <c r="N84" i="6"/>
  <c r="O84" i="6" s="1"/>
  <c r="G36" i="6"/>
  <c r="P36" i="6" s="1"/>
  <c r="K64" i="6"/>
  <c r="K78" i="6"/>
  <c r="A86" i="6"/>
  <c r="E85" i="6"/>
  <c r="F85" i="6" s="1"/>
  <c r="C85" i="6"/>
  <c r="N85" i="6" s="1"/>
  <c r="J28" i="5"/>
  <c r="K28" i="5" s="1"/>
  <c r="K59" i="5"/>
  <c r="A77" i="5"/>
  <c r="E76" i="5"/>
  <c r="F76" i="5" s="1"/>
  <c r="C76" i="5"/>
  <c r="K73" i="5"/>
  <c r="O75" i="5"/>
  <c r="E69" i="4"/>
  <c r="F69" i="4" s="1"/>
  <c r="O69" i="4"/>
  <c r="A70" i="4"/>
  <c r="D65" i="6"/>
  <c r="D29" i="5"/>
  <c r="D79" i="6"/>
  <c r="D74" i="5"/>
  <c r="D60" i="5"/>
  <c r="C70" i="4" l="1"/>
  <c r="N70" i="4"/>
  <c r="O70" i="4" s="1"/>
  <c r="M36" i="6"/>
  <c r="S36" i="6" s="1"/>
  <c r="G65" i="6"/>
  <c r="M65" i="6" s="1"/>
  <c r="J65" i="6" s="1"/>
  <c r="G79" i="6"/>
  <c r="M79" i="6" s="1"/>
  <c r="J79" i="6" s="1"/>
  <c r="O85" i="6"/>
  <c r="A87" i="6"/>
  <c r="E86" i="6"/>
  <c r="F86" i="6" s="1"/>
  <c r="C86" i="6"/>
  <c r="N86" i="6" s="1"/>
  <c r="G29" i="5"/>
  <c r="G60" i="5"/>
  <c r="M60" i="5" s="1"/>
  <c r="J60" i="5" s="1"/>
  <c r="G74" i="5"/>
  <c r="M74" i="5" s="1"/>
  <c r="J74" i="5" s="1"/>
  <c r="O76" i="5"/>
  <c r="A78" i="5"/>
  <c r="E77" i="5"/>
  <c r="F77" i="5" s="1"/>
  <c r="C77" i="5"/>
  <c r="N77" i="5" s="1"/>
  <c r="E70" i="4"/>
  <c r="F70" i="4" s="1"/>
  <c r="A71" i="4"/>
  <c r="C71" i="4" l="1"/>
  <c r="N71" i="4" s="1"/>
  <c r="O71" i="4" s="1"/>
  <c r="N87" i="6"/>
  <c r="J36" i="6"/>
  <c r="K36" i="6" s="1"/>
  <c r="K79" i="6"/>
  <c r="K65" i="6"/>
  <c r="O86" i="6"/>
  <c r="A88" i="6"/>
  <c r="E87" i="6"/>
  <c r="F87" i="6" s="1"/>
  <c r="C87" i="6"/>
  <c r="M29" i="5"/>
  <c r="S29" i="5" s="1"/>
  <c r="P29" i="5"/>
  <c r="A79" i="5"/>
  <c r="E78" i="5"/>
  <c r="F78" i="5" s="1"/>
  <c r="C78" i="5"/>
  <c r="N78" i="5" s="1"/>
  <c r="K74" i="5"/>
  <c r="K60" i="5"/>
  <c r="O77" i="5"/>
  <c r="E71" i="4"/>
  <c r="F71" i="4" s="1"/>
  <c r="A72" i="4"/>
  <c r="D80" i="6"/>
  <c r="D37" i="6"/>
  <c r="D75" i="5"/>
  <c r="D66" i="6"/>
  <c r="D61" i="5"/>
  <c r="C72" i="4" l="1"/>
  <c r="N72" i="4" s="1"/>
  <c r="O72" i="4" s="1"/>
  <c r="N79" i="5"/>
  <c r="N88" i="6"/>
  <c r="G37" i="6"/>
  <c r="P37" i="6" s="1"/>
  <c r="G80" i="6"/>
  <c r="M80" i="6" s="1"/>
  <c r="J80" i="6" s="1"/>
  <c r="G66" i="6"/>
  <c r="M66" i="6" s="1"/>
  <c r="J66" i="6" s="1"/>
  <c r="O87" i="6"/>
  <c r="A89" i="6"/>
  <c r="E88" i="6"/>
  <c r="F88" i="6" s="1"/>
  <c r="C88" i="6"/>
  <c r="J29" i="5"/>
  <c r="K29" i="5" s="1"/>
  <c r="G61" i="5"/>
  <c r="M61" i="5" s="1"/>
  <c r="J61" i="5" s="1"/>
  <c r="G75" i="5"/>
  <c r="M75" i="5" s="1"/>
  <c r="J75" i="5" s="1"/>
  <c r="A80" i="5"/>
  <c r="E79" i="5"/>
  <c r="F79" i="5" s="1"/>
  <c r="C79" i="5"/>
  <c r="O78" i="5"/>
  <c r="E72" i="4"/>
  <c r="F72" i="4" s="1"/>
  <c r="A73" i="4"/>
  <c r="D30" i="5"/>
  <c r="C73" i="4" l="1"/>
  <c r="N73" i="4"/>
  <c r="N89" i="6"/>
  <c r="M37" i="6"/>
  <c r="S37" i="6" s="1"/>
  <c r="O88" i="6"/>
  <c r="A90" i="6"/>
  <c r="E89" i="6"/>
  <c r="F89" i="6" s="1"/>
  <c r="C89" i="6"/>
  <c r="K66" i="6"/>
  <c r="K80" i="6"/>
  <c r="G30" i="5"/>
  <c r="K75" i="5"/>
  <c r="K61" i="5"/>
  <c r="A81" i="5"/>
  <c r="E80" i="5"/>
  <c r="F80" i="5" s="1"/>
  <c r="C80" i="5"/>
  <c r="N80" i="5" s="1"/>
  <c r="O79" i="5"/>
  <c r="E73" i="4"/>
  <c r="F73" i="4" s="1"/>
  <c r="O73" i="4"/>
  <c r="A74" i="4"/>
  <c r="D62" i="5"/>
  <c r="D67" i="6"/>
  <c r="D81" i="6"/>
  <c r="D76" i="5"/>
  <c r="C74" i="4" l="1"/>
  <c r="N74" i="4"/>
  <c r="J37" i="6"/>
  <c r="K37" i="6" s="1"/>
  <c r="G81" i="6"/>
  <c r="M81" i="6" s="1"/>
  <c r="J81" i="6" s="1"/>
  <c r="G67" i="6"/>
  <c r="M67" i="6" s="1"/>
  <c r="J67" i="6" s="1"/>
  <c r="O89" i="6"/>
  <c r="A91" i="6"/>
  <c r="E90" i="6"/>
  <c r="F90" i="6" s="1"/>
  <c r="C90" i="6"/>
  <c r="N90" i="6" s="1"/>
  <c r="M30" i="5"/>
  <c r="S30" i="5" s="1"/>
  <c r="P30" i="5"/>
  <c r="G76" i="5"/>
  <c r="M76" i="5" s="1"/>
  <c r="J76" i="5" s="1"/>
  <c r="G62" i="5"/>
  <c r="M62" i="5" s="1"/>
  <c r="J62" i="5" s="1"/>
  <c r="A82" i="5"/>
  <c r="E81" i="5"/>
  <c r="F81" i="5" s="1"/>
  <c r="C81" i="5"/>
  <c r="N81" i="5" s="1"/>
  <c r="O80" i="5"/>
  <c r="E74" i="4"/>
  <c r="F74" i="4" s="1"/>
  <c r="O74" i="4"/>
  <c r="A75" i="4"/>
  <c r="D38" i="6"/>
  <c r="C75" i="4" l="1"/>
  <c r="N75" i="4"/>
  <c r="N91" i="6"/>
  <c r="G38" i="6"/>
  <c r="P38" i="6" s="1"/>
  <c r="O90" i="6"/>
  <c r="A92" i="6"/>
  <c r="E91" i="6"/>
  <c r="F91" i="6" s="1"/>
  <c r="C91" i="6"/>
  <c r="K67" i="6"/>
  <c r="K81" i="6"/>
  <c r="J30" i="5"/>
  <c r="K30" i="5" s="1"/>
  <c r="K76" i="5"/>
  <c r="A83" i="5"/>
  <c r="E82" i="5"/>
  <c r="F82" i="5" s="1"/>
  <c r="C82" i="5"/>
  <c r="N82" i="5" s="1"/>
  <c r="K62" i="5"/>
  <c r="O81" i="5"/>
  <c r="E75" i="4"/>
  <c r="F75" i="4" s="1"/>
  <c r="O75" i="4"/>
  <c r="A76" i="4"/>
  <c r="D68" i="6"/>
  <c r="D82" i="6"/>
  <c r="D31" i="5"/>
  <c r="D63" i="5"/>
  <c r="D77" i="5"/>
  <c r="C76" i="4" l="1"/>
  <c r="N76" i="4" s="1"/>
  <c r="O76" i="4" s="1"/>
  <c r="N92" i="6"/>
  <c r="O91" i="6"/>
  <c r="M38" i="6"/>
  <c r="S38" i="6" s="1"/>
  <c r="G82" i="6"/>
  <c r="M82" i="6" s="1"/>
  <c r="J82" i="6" s="1"/>
  <c r="G68" i="6"/>
  <c r="M68" i="6" s="1"/>
  <c r="J68" i="6" s="1"/>
  <c r="A93" i="6"/>
  <c r="E92" i="6"/>
  <c r="F92" i="6" s="1"/>
  <c r="C92" i="6"/>
  <c r="G31" i="5"/>
  <c r="G77" i="5"/>
  <c r="M77" i="5" s="1"/>
  <c r="J77" i="5" s="1"/>
  <c r="G63" i="5"/>
  <c r="M63" i="5" s="1"/>
  <c r="J63" i="5" s="1"/>
  <c r="O82" i="5"/>
  <c r="A84" i="5"/>
  <c r="E83" i="5"/>
  <c r="F83" i="5" s="1"/>
  <c r="C83" i="5"/>
  <c r="N83" i="5" s="1"/>
  <c r="E76" i="4"/>
  <c r="F76" i="4" s="1"/>
  <c r="A77" i="4"/>
  <c r="C77" i="4" l="1"/>
  <c r="N77" i="4"/>
  <c r="O77" i="4" s="1"/>
  <c r="N93" i="6"/>
  <c r="J38" i="6"/>
  <c r="K38" i="6" s="1"/>
  <c r="K68" i="6"/>
  <c r="K82" i="6"/>
  <c r="O92" i="6"/>
  <c r="A94" i="6"/>
  <c r="E93" i="6"/>
  <c r="F93" i="6" s="1"/>
  <c r="C93" i="6"/>
  <c r="M31" i="5"/>
  <c r="S31" i="5" s="1"/>
  <c r="P31" i="5"/>
  <c r="A85" i="5"/>
  <c r="E84" i="5"/>
  <c r="F84" i="5" s="1"/>
  <c r="C84" i="5"/>
  <c r="N84" i="5" s="1"/>
  <c r="K63" i="5"/>
  <c r="K77" i="5"/>
  <c r="O83" i="5"/>
  <c r="E77" i="4"/>
  <c r="F77" i="4" s="1"/>
  <c r="A78" i="4"/>
  <c r="D69" i="6"/>
  <c r="D78" i="5"/>
  <c r="D83" i="6"/>
  <c r="D64" i="5"/>
  <c r="D39" i="6"/>
  <c r="C78" i="4" l="1"/>
  <c r="N78" i="4"/>
  <c r="N85" i="5"/>
  <c r="O93" i="6"/>
  <c r="G39" i="6"/>
  <c r="P39" i="6" s="1"/>
  <c r="G69" i="6"/>
  <c r="M69" i="6" s="1"/>
  <c r="J69" i="6" s="1"/>
  <c r="G83" i="6"/>
  <c r="M83" i="6" s="1"/>
  <c r="J83" i="6" s="1"/>
  <c r="A95" i="6"/>
  <c r="E94" i="6"/>
  <c r="F94" i="6" s="1"/>
  <c r="C94" i="6"/>
  <c r="N94" i="6" s="1"/>
  <c r="J31" i="5"/>
  <c r="K31" i="5" s="1"/>
  <c r="G78" i="5"/>
  <c r="M78" i="5" s="1"/>
  <c r="J78" i="5" s="1"/>
  <c r="G64" i="5"/>
  <c r="M64" i="5" s="1"/>
  <c r="J64" i="5" s="1"/>
  <c r="A86" i="5"/>
  <c r="E85" i="5"/>
  <c r="F85" i="5" s="1"/>
  <c r="C85" i="5"/>
  <c r="O84" i="5"/>
  <c r="E78" i="4"/>
  <c r="F78" i="4" s="1"/>
  <c r="O78" i="4"/>
  <c r="A79" i="4"/>
  <c r="D32" i="5"/>
  <c r="C79" i="4" l="1"/>
  <c r="N79" i="4"/>
  <c r="N95" i="6"/>
  <c r="M39" i="6"/>
  <c r="S39" i="6" s="1"/>
  <c r="K69" i="6"/>
  <c r="O94" i="6"/>
  <c r="A96" i="6"/>
  <c r="E95" i="6"/>
  <c r="F95" i="6" s="1"/>
  <c r="C95" i="6"/>
  <c r="K83" i="6"/>
  <c r="G32" i="5"/>
  <c r="K64" i="5"/>
  <c r="K78" i="5"/>
  <c r="A87" i="5"/>
  <c r="E86" i="5"/>
  <c r="F86" i="5" s="1"/>
  <c r="C86" i="5"/>
  <c r="N86" i="5" s="1"/>
  <c r="O85" i="5"/>
  <c r="E79" i="4"/>
  <c r="F79" i="4" s="1"/>
  <c r="O79" i="4"/>
  <c r="A80" i="4"/>
  <c r="D70" i="6"/>
  <c r="D79" i="5"/>
  <c r="D65" i="5"/>
  <c r="D84" i="6"/>
  <c r="C80" i="4" l="1"/>
  <c r="N80" i="4"/>
  <c r="J39" i="6"/>
  <c r="K39" i="6" s="1"/>
  <c r="G70" i="6"/>
  <c r="M70" i="6" s="1"/>
  <c r="J70" i="6" s="1"/>
  <c r="G84" i="6"/>
  <c r="M84" i="6" s="1"/>
  <c r="J84" i="6" s="1"/>
  <c r="A97" i="6"/>
  <c r="E96" i="6"/>
  <c r="F96" i="6" s="1"/>
  <c r="C96" i="6"/>
  <c r="N96" i="6" s="1"/>
  <c r="O95" i="6"/>
  <c r="M32" i="5"/>
  <c r="S32" i="5" s="1"/>
  <c r="P32" i="5"/>
  <c r="G65" i="5"/>
  <c r="M65" i="5" s="1"/>
  <c r="J65" i="5" s="1"/>
  <c r="G79" i="5"/>
  <c r="M79" i="5" s="1"/>
  <c r="J79" i="5" s="1"/>
  <c r="A88" i="5"/>
  <c r="E87" i="5"/>
  <c r="F87" i="5" s="1"/>
  <c r="C87" i="5"/>
  <c r="N87" i="5" s="1"/>
  <c r="O86" i="5"/>
  <c r="E80" i="4"/>
  <c r="F80" i="4" s="1"/>
  <c r="O80" i="4"/>
  <c r="A81" i="4"/>
  <c r="D40" i="6"/>
  <c r="C81" i="4" l="1"/>
  <c r="N81" i="4" s="1"/>
  <c r="O81" i="4" s="1"/>
  <c r="G40" i="6"/>
  <c r="P40" i="6" s="1"/>
  <c r="K70" i="6"/>
  <c r="A98" i="6"/>
  <c r="E97" i="6"/>
  <c r="F97" i="6" s="1"/>
  <c r="C97" i="6"/>
  <c r="N97" i="6" s="1"/>
  <c r="K84" i="6"/>
  <c r="O96" i="6"/>
  <c r="J32" i="5"/>
  <c r="K32" i="5" s="1"/>
  <c r="K79" i="5"/>
  <c r="K65" i="5"/>
  <c r="A89" i="5"/>
  <c r="E88" i="5"/>
  <c r="F88" i="5" s="1"/>
  <c r="C88" i="5"/>
  <c r="N88" i="5" s="1"/>
  <c r="O87" i="5"/>
  <c r="E81" i="4"/>
  <c r="F81" i="4" s="1"/>
  <c r="A82" i="4"/>
  <c r="D33" i="5"/>
  <c r="D66" i="5"/>
  <c r="D71" i="6"/>
  <c r="D85" i="6"/>
  <c r="D80" i="5"/>
  <c r="N98" i="6" l="1"/>
  <c r="C82" i="4"/>
  <c r="N82" i="4"/>
  <c r="M40" i="6"/>
  <c r="S40" i="6" s="1"/>
  <c r="G71" i="6"/>
  <c r="M71" i="6" s="1"/>
  <c r="J71" i="6" s="1"/>
  <c r="G85" i="6"/>
  <c r="M85" i="6" s="1"/>
  <c r="J85" i="6" s="1"/>
  <c r="O97" i="6"/>
  <c r="A99" i="6"/>
  <c r="E98" i="6"/>
  <c r="F98" i="6" s="1"/>
  <c r="C98" i="6"/>
  <c r="G33" i="5"/>
  <c r="G80" i="5"/>
  <c r="M80" i="5" s="1"/>
  <c r="J80" i="5" s="1"/>
  <c r="G66" i="5"/>
  <c r="M66" i="5" s="1"/>
  <c r="J66" i="5" s="1"/>
  <c r="A90" i="5"/>
  <c r="E89" i="5"/>
  <c r="F89" i="5" s="1"/>
  <c r="C89" i="5"/>
  <c r="N89" i="5" s="1"/>
  <c r="O88" i="5"/>
  <c r="E82" i="4"/>
  <c r="F82" i="4" s="1"/>
  <c r="O82" i="4"/>
  <c r="A83" i="4"/>
  <c r="C83" i="4" l="1"/>
  <c r="N83" i="4"/>
  <c r="O83" i="4" s="1"/>
  <c r="N99" i="6"/>
  <c r="J40" i="6"/>
  <c r="K40" i="6" s="1"/>
  <c r="O98" i="6"/>
  <c r="A100" i="6"/>
  <c r="E99" i="6"/>
  <c r="F99" i="6" s="1"/>
  <c r="C99" i="6"/>
  <c r="K85" i="6"/>
  <c r="K71" i="6"/>
  <c r="M33" i="5"/>
  <c r="S33" i="5" s="1"/>
  <c r="P33" i="5"/>
  <c r="A91" i="5"/>
  <c r="E90" i="5"/>
  <c r="F90" i="5" s="1"/>
  <c r="C90" i="5"/>
  <c r="N90" i="5" s="1"/>
  <c r="K66" i="5"/>
  <c r="K80" i="5"/>
  <c r="O89" i="5"/>
  <c r="E83" i="4"/>
  <c r="F83" i="4" s="1"/>
  <c r="A84" i="4"/>
  <c r="D41" i="6"/>
  <c r="D86" i="6"/>
  <c r="D81" i="5"/>
  <c r="D72" i="6"/>
  <c r="D67" i="5"/>
  <c r="C84" i="4" l="1"/>
  <c r="N84" i="4" s="1"/>
  <c r="O84" i="4" s="1"/>
  <c r="G41" i="6"/>
  <c r="G86" i="6"/>
  <c r="M86" i="6" s="1"/>
  <c r="J86" i="6" s="1"/>
  <c r="G72" i="6"/>
  <c r="M72" i="6" s="1"/>
  <c r="J72" i="6" s="1"/>
  <c r="A101" i="6"/>
  <c r="E100" i="6"/>
  <c r="F100" i="6" s="1"/>
  <c r="C100" i="6"/>
  <c r="N100" i="6" s="1"/>
  <c r="O99" i="6"/>
  <c r="J33" i="5"/>
  <c r="K33" i="5" s="1"/>
  <c r="G81" i="5"/>
  <c r="M81" i="5" s="1"/>
  <c r="J81" i="5" s="1"/>
  <c r="G67" i="5"/>
  <c r="M67" i="5" s="1"/>
  <c r="J67" i="5" s="1"/>
  <c r="O90" i="5"/>
  <c r="A92" i="5"/>
  <c r="E91" i="5"/>
  <c r="F91" i="5" s="1"/>
  <c r="C91" i="5"/>
  <c r="N91" i="5" s="1"/>
  <c r="E84" i="4"/>
  <c r="F84" i="4" s="1"/>
  <c r="A85" i="4"/>
  <c r="D34" i="5"/>
  <c r="N92" i="5" l="1"/>
  <c r="C85" i="4"/>
  <c r="N85" i="4"/>
  <c r="O85" i="4" s="1"/>
  <c r="N101" i="6"/>
  <c r="P41" i="6"/>
  <c r="M41" i="6"/>
  <c r="S41" i="6" s="1"/>
  <c r="A102" i="6"/>
  <c r="E101" i="6"/>
  <c r="F101" i="6" s="1"/>
  <c r="C101" i="6"/>
  <c r="K72" i="6"/>
  <c r="K86" i="6"/>
  <c r="O100" i="6"/>
  <c r="G34" i="5"/>
  <c r="K67" i="5"/>
  <c r="K81" i="5"/>
  <c r="A93" i="5"/>
  <c r="E92" i="5"/>
  <c r="F92" i="5" s="1"/>
  <c r="C92" i="5"/>
  <c r="O91" i="5"/>
  <c r="E85" i="4"/>
  <c r="F85" i="4" s="1"/>
  <c r="A86" i="4"/>
  <c r="D82" i="5"/>
  <c r="D73" i="6"/>
  <c r="D87" i="6"/>
  <c r="D68" i="5"/>
  <c r="N93" i="5" l="1"/>
  <c r="C86" i="4"/>
  <c r="N86" i="4"/>
  <c r="O86" i="4" s="1"/>
  <c r="J41" i="6"/>
  <c r="G87" i="6"/>
  <c r="M87" i="6" s="1"/>
  <c r="J87" i="6" s="1"/>
  <c r="G73" i="6"/>
  <c r="M73" i="6" s="1"/>
  <c r="A103" i="6"/>
  <c r="E102" i="6"/>
  <c r="F102" i="6" s="1"/>
  <c r="C102" i="6"/>
  <c r="N102" i="6" s="1"/>
  <c r="O101" i="6"/>
  <c r="M34" i="5"/>
  <c r="S34" i="5" s="1"/>
  <c r="P34" i="5"/>
  <c r="G68" i="5"/>
  <c r="M68" i="5" s="1"/>
  <c r="J68" i="5" s="1"/>
  <c r="G82" i="5"/>
  <c r="M82" i="5" s="1"/>
  <c r="J82" i="5" s="1"/>
  <c r="A94" i="5"/>
  <c r="E93" i="5"/>
  <c r="F93" i="5" s="1"/>
  <c r="C93" i="5"/>
  <c r="O92" i="5"/>
  <c r="E86" i="4"/>
  <c r="F86" i="4" s="1"/>
  <c r="A87" i="4"/>
  <c r="C87" i="4" l="1"/>
  <c r="N87" i="4"/>
  <c r="O87" i="4" s="1"/>
  <c r="K41" i="6"/>
  <c r="K87" i="6"/>
  <c r="O102" i="6"/>
  <c r="A104" i="6"/>
  <c r="E103" i="6"/>
  <c r="F103" i="6" s="1"/>
  <c r="C103" i="6"/>
  <c r="N103" i="6" s="1"/>
  <c r="J34" i="5"/>
  <c r="K34" i="5" s="1"/>
  <c r="K68" i="5"/>
  <c r="A95" i="5"/>
  <c r="E94" i="5"/>
  <c r="F94" i="5" s="1"/>
  <c r="C94" i="5"/>
  <c r="N94" i="5" s="1"/>
  <c r="K82" i="5"/>
  <c r="O93" i="5"/>
  <c r="E87" i="4"/>
  <c r="F87" i="4" s="1"/>
  <c r="A88" i="4"/>
  <c r="D88" i="6"/>
  <c r="D69" i="5"/>
  <c r="D42" i="6"/>
  <c r="D83" i="5"/>
  <c r="D35" i="5"/>
  <c r="C88" i="4" l="1"/>
  <c r="N88" i="4"/>
  <c r="O88" i="4" s="1"/>
  <c r="G42" i="6"/>
  <c r="G88" i="6"/>
  <c r="M88" i="6" s="1"/>
  <c r="J88" i="6" s="1"/>
  <c r="A105" i="6"/>
  <c r="E104" i="6"/>
  <c r="F104" i="6" s="1"/>
  <c r="C104" i="6"/>
  <c r="N104" i="6" s="1"/>
  <c r="O103" i="6"/>
  <c r="G35" i="5"/>
  <c r="G69" i="5"/>
  <c r="M69" i="5" s="1"/>
  <c r="J69" i="5" s="1"/>
  <c r="G83" i="5"/>
  <c r="M83" i="5" s="1"/>
  <c r="J83" i="5" s="1"/>
  <c r="O94" i="5"/>
  <c r="A96" i="5"/>
  <c r="E95" i="5"/>
  <c r="F95" i="5" s="1"/>
  <c r="C95" i="5"/>
  <c r="N95" i="5" s="1"/>
  <c r="E88" i="4"/>
  <c r="F88" i="4" s="1"/>
  <c r="A89" i="4"/>
  <c r="C89" i="4" l="1"/>
  <c r="N89" i="4"/>
  <c r="P42" i="6"/>
  <c r="M42" i="6"/>
  <c r="S42" i="6" s="1"/>
  <c r="A106" i="6"/>
  <c r="E105" i="6"/>
  <c r="F105" i="6" s="1"/>
  <c r="C105" i="6"/>
  <c r="N105" i="6" s="1"/>
  <c r="K88" i="6"/>
  <c r="O104" i="6"/>
  <c r="M35" i="5"/>
  <c r="S35" i="5" s="1"/>
  <c r="P35" i="5"/>
  <c r="A97" i="5"/>
  <c r="E96" i="5"/>
  <c r="F96" i="5" s="1"/>
  <c r="C96" i="5"/>
  <c r="N96" i="5" s="1"/>
  <c r="K83" i="5"/>
  <c r="K69" i="5"/>
  <c r="O95" i="5"/>
  <c r="E89" i="4"/>
  <c r="F89" i="4" s="1"/>
  <c r="O89" i="4"/>
  <c r="A90" i="4"/>
  <c r="D89" i="6"/>
  <c r="D84" i="5"/>
  <c r="D70" i="5"/>
  <c r="C90" i="4" l="1"/>
  <c r="N90" i="4"/>
  <c r="N97" i="5"/>
  <c r="J42" i="6"/>
  <c r="G89" i="6"/>
  <c r="M89" i="6" s="1"/>
  <c r="A107" i="6"/>
  <c r="E106" i="6"/>
  <c r="F106" i="6" s="1"/>
  <c r="C106" i="6"/>
  <c r="N106" i="6" s="1"/>
  <c r="O105" i="6"/>
  <c r="J35" i="5"/>
  <c r="K35" i="5" s="1"/>
  <c r="G70" i="5"/>
  <c r="M70" i="5" s="1"/>
  <c r="J70" i="5" s="1"/>
  <c r="G84" i="5"/>
  <c r="M84" i="5" s="1"/>
  <c r="J84" i="5" s="1"/>
  <c r="A98" i="5"/>
  <c r="E97" i="5"/>
  <c r="F97" i="5" s="1"/>
  <c r="C97" i="5"/>
  <c r="O96" i="5"/>
  <c r="E90" i="4"/>
  <c r="F90" i="4" s="1"/>
  <c r="O90" i="4"/>
  <c r="A91" i="4"/>
  <c r="D36" i="5"/>
  <c r="C91" i="4" l="1"/>
  <c r="N91" i="4" s="1"/>
  <c r="O91" i="4" s="1"/>
  <c r="N107" i="6"/>
  <c r="N98" i="5"/>
  <c r="K42" i="6"/>
  <c r="J89" i="6"/>
  <c r="K89" i="6" s="1"/>
  <c r="A108" i="6"/>
  <c r="E107" i="6"/>
  <c r="F107" i="6" s="1"/>
  <c r="C107" i="6"/>
  <c r="O106" i="6"/>
  <c r="G36" i="5"/>
  <c r="K84" i="5"/>
  <c r="K70" i="5"/>
  <c r="A99" i="5"/>
  <c r="E98" i="5"/>
  <c r="F98" i="5" s="1"/>
  <c r="C98" i="5"/>
  <c r="O97" i="5"/>
  <c r="E91" i="4"/>
  <c r="F91" i="4" s="1"/>
  <c r="A92" i="4"/>
  <c r="D71" i="5"/>
  <c r="D43" i="6"/>
  <c r="D90" i="6"/>
  <c r="D85" i="5"/>
  <c r="C92" i="4" l="1"/>
  <c r="N92" i="4"/>
  <c r="O92" i="4" s="1"/>
  <c r="G43" i="6"/>
  <c r="G90" i="6"/>
  <c r="M90" i="6" s="1"/>
  <c r="A109" i="6"/>
  <c r="E108" i="6"/>
  <c r="F108" i="6" s="1"/>
  <c r="C108" i="6"/>
  <c r="N108" i="6" s="1"/>
  <c r="O107" i="6"/>
  <c r="M36" i="5"/>
  <c r="S36" i="5" s="1"/>
  <c r="P36" i="5"/>
  <c r="G85" i="5"/>
  <c r="M85" i="5" s="1"/>
  <c r="J85" i="5" s="1"/>
  <c r="G71" i="5"/>
  <c r="M71" i="5" s="1"/>
  <c r="J71" i="5" s="1"/>
  <c r="A100" i="5"/>
  <c r="E99" i="5"/>
  <c r="F99" i="5" s="1"/>
  <c r="C99" i="5"/>
  <c r="N99" i="5" s="1"/>
  <c r="O98" i="5"/>
  <c r="E92" i="4"/>
  <c r="F92" i="4" s="1"/>
  <c r="A93" i="4"/>
  <c r="C93" i="4" l="1"/>
  <c r="N93" i="4"/>
  <c r="O93" i="4" s="1"/>
  <c r="M43" i="6"/>
  <c r="S43" i="6" s="1"/>
  <c r="P43" i="6"/>
  <c r="J90" i="6"/>
  <c r="K90" i="6" s="1"/>
  <c r="A110" i="6"/>
  <c r="E109" i="6"/>
  <c r="F109" i="6" s="1"/>
  <c r="C109" i="6"/>
  <c r="N109" i="6" s="1"/>
  <c r="O108" i="6"/>
  <c r="J36" i="5"/>
  <c r="K36" i="5" s="1"/>
  <c r="K71" i="5"/>
  <c r="K85" i="5"/>
  <c r="A101" i="5"/>
  <c r="E100" i="5"/>
  <c r="F100" i="5" s="1"/>
  <c r="C100" i="5"/>
  <c r="N100" i="5" s="1"/>
  <c r="O99" i="5"/>
  <c r="E93" i="4"/>
  <c r="F93" i="4" s="1"/>
  <c r="A94" i="4"/>
  <c r="D91" i="6"/>
  <c r="D37" i="5"/>
  <c r="D86" i="5"/>
  <c r="D72" i="5"/>
  <c r="N101" i="5" l="1"/>
  <c r="C94" i="4"/>
  <c r="N94" i="4"/>
  <c r="O94" i="4" s="1"/>
  <c r="J43" i="6"/>
  <c r="K43" i="6" s="1"/>
  <c r="G91" i="6"/>
  <c r="M91" i="6" s="1"/>
  <c r="A111" i="6"/>
  <c r="E110" i="6"/>
  <c r="F110" i="6" s="1"/>
  <c r="C110" i="6"/>
  <c r="N110" i="6" s="1"/>
  <c r="O109" i="6"/>
  <c r="G37" i="5"/>
  <c r="G86" i="5"/>
  <c r="M86" i="5" s="1"/>
  <c r="J86" i="5" s="1"/>
  <c r="G72" i="5"/>
  <c r="M72" i="5" s="1"/>
  <c r="J72" i="5" s="1"/>
  <c r="O100" i="5"/>
  <c r="A102" i="5"/>
  <c r="E101" i="5"/>
  <c r="F101" i="5" s="1"/>
  <c r="C101" i="5"/>
  <c r="E94" i="4"/>
  <c r="F94" i="4" s="1"/>
  <c r="A95" i="4"/>
  <c r="D44" i="6"/>
  <c r="C95" i="4" l="1"/>
  <c r="N95" i="4"/>
  <c r="G44" i="6"/>
  <c r="J91" i="6"/>
  <c r="K91" i="6" s="1"/>
  <c r="A112" i="6"/>
  <c r="E111" i="6"/>
  <c r="F111" i="6" s="1"/>
  <c r="C111" i="6"/>
  <c r="N111" i="6" s="1"/>
  <c r="O110" i="6"/>
  <c r="M37" i="5"/>
  <c r="S37" i="5" s="1"/>
  <c r="P37" i="5"/>
  <c r="A103" i="5"/>
  <c r="E102" i="5"/>
  <c r="F102" i="5" s="1"/>
  <c r="C102" i="5"/>
  <c r="N102" i="5" s="1"/>
  <c r="K72" i="5"/>
  <c r="K86" i="5"/>
  <c r="O101" i="5"/>
  <c r="E95" i="4"/>
  <c r="F95" i="4" s="1"/>
  <c r="O95" i="4"/>
  <c r="A96" i="4"/>
  <c r="D92" i="6"/>
  <c r="D73" i="5"/>
  <c r="D87" i="5"/>
  <c r="C96" i="4" l="1"/>
  <c r="N96" i="4"/>
  <c r="O96" i="4" s="1"/>
  <c r="P44" i="6"/>
  <c r="M44" i="6"/>
  <c r="S44" i="6" s="1"/>
  <c r="G92" i="6"/>
  <c r="M92" i="6" s="1"/>
  <c r="A113" i="6"/>
  <c r="E112" i="6"/>
  <c r="F112" i="6" s="1"/>
  <c r="C112" i="6"/>
  <c r="N112" i="6" s="1"/>
  <c r="O111" i="6"/>
  <c r="J37" i="5"/>
  <c r="G73" i="5"/>
  <c r="M73" i="5" s="1"/>
  <c r="G87" i="5"/>
  <c r="M87" i="5" s="1"/>
  <c r="J87" i="5" s="1"/>
  <c r="O102" i="5"/>
  <c r="A104" i="5"/>
  <c r="E103" i="5"/>
  <c r="F103" i="5" s="1"/>
  <c r="C103" i="5"/>
  <c r="N103" i="5" s="1"/>
  <c r="E96" i="4"/>
  <c r="F96" i="4" s="1"/>
  <c r="A97" i="4"/>
  <c r="C97" i="4" l="1"/>
  <c r="N97" i="4"/>
  <c r="O97" i="4" s="1"/>
  <c r="J44" i="6"/>
  <c r="K44" i="6" s="1"/>
  <c r="J92" i="6"/>
  <c r="K92" i="6" s="1"/>
  <c r="A114" i="6"/>
  <c r="E113" i="6"/>
  <c r="F113" i="6" s="1"/>
  <c r="C113" i="6"/>
  <c r="N113" i="6" s="1"/>
  <c r="O112" i="6"/>
  <c r="K37" i="5"/>
  <c r="K87" i="5"/>
  <c r="A105" i="5"/>
  <c r="E104" i="5"/>
  <c r="F104" i="5" s="1"/>
  <c r="C104" i="5"/>
  <c r="N104" i="5" s="1"/>
  <c r="O103" i="5"/>
  <c r="E97" i="4"/>
  <c r="F97" i="4" s="1"/>
  <c r="A98" i="4"/>
  <c r="D38" i="5"/>
  <c r="D88" i="5"/>
  <c r="D45" i="6"/>
  <c r="D93" i="6"/>
  <c r="N105" i="5" l="1"/>
  <c r="C98" i="4"/>
  <c r="N98" i="4"/>
  <c r="O98" i="4" s="1"/>
  <c r="G45" i="6"/>
  <c r="G93" i="6"/>
  <c r="M93" i="6" s="1"/>
  <c r="A115" i="6"/>
  <c r="E114" i="6"/>
  <c r="F114" i="6" s="1"/>
  <c r="C114" i="6"/>
  <c r="N114" i="6" s="1"/>
  <c r="O113" i="6"/>
  <c r="G38" i="5"/>
  <c r="G88" i="5"/>
  <c r="M88" i="5" s="1"/>
  <c r="J88" i="5" s="1"/>
  <c r="A106" i="5"/>
  <c r="E105" i="5"/>
  <c r="F105" i="5" s="1"/>
  <c r="C105" i="5"/>
  <c r="O104" i="5"/>
  <c r="E98" i="4"/>
  <c r="F98" i="4" s="1"/>
  <c r="A99" i="4"/>
  <c r="C99" i="4" l="1"/>
  <c r="N99" i="4" s="1"/>
  <c r="O99" i="4" s="1"/>
  <c r="P45" i="6"/>
  <c r="P46" i="6" s="1"/>
  <c r="P47" i="6" s="1"/>
  <c r="P48" i="6" s="1"/>
  <c r="P49" i="6" s="1"/>
  <c r="P50" i="6" s="1"/>
  <c r="P51" i="6" s="1"/>
  <c r="P52" i="6" s="1"/>
  <c r="P53" i="6" s="1"/>
  <c r="P54" i="6" s="1"/>
  <c r="P55" i="6" s="1"/>
  <c r="P56" i="6" s="1"/>
  <c r="P57" i="6" s="1"/>
  <c r="P58" i="6" s="1"/>
  <c r="P59" i="6" s="1"/>
  <c r="P60" i="6" s="1"/>
  <c r="P61" i="6" s="1"/>
  <c r="P62" i="6" s="1"/>
  <c r="P63" i="6" s="1"/>
  <c r="P64" i="6" s="1"/>
  <c r="P65" i="6" s="1"/>
  <c r="P66" i="6" s="1"/>
  <c r="P67" i="6" s="1"/>
  <c r="P68" i="6" s="1"/>
  <c r="P69" i="6" s="1"/>
  <c r="P70" i="6" s="1"/>
  <c r="P71" i="6" s="1"/>
  <c r="P72" i="6" s="1"/>
  <c r="P73" i="6" s="1"/>
  <c r="P74" i="6" s="1"/>
  <c r="P75" i="6" s="1"/>
  <c r="P76" i="6" s="1"/>
  <c r="P77" i="6" s="1"/>
  <c r="P78" i="6" s="1"/>
  <c r="P79" i="6" s="1"/>
  <c r="P80" i="6" s="1"/>
  <c r="P81" i="6" s="1"/>
  <c r="P82" i="6" s="1"/>
  <c r="P83" i="6" s="1"/>
  <c r="P84" i="6" s="1"/>
  <c r="P85" i="6" s="1"/>
  <c r="P86" i="6" s="1"/>
  <c r="P87" i="6" s="1"/>
  <c r="P88" i="6" s="1"/>
  <c r="P89" i="6" s="1"/>
  <c r="P90" i="6" s="1"/>
  <c r="P91" i="6" s="1"/>
  <c r="P92" i="6" s="1"/>
  <c r="P93" i="6" s="1"/>
  <c r="M45" i="6"/>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J93" i="6"/>
  <c r="K93" i="6" s="1"/>
  <c r="A116" i="6"/>
  <c r="E115" i="6"/>
  <c r="F115" i="6" s="1"/>
  <c r="C115" i="6"/>
  <c r="N115" i="6" s="1"/>
  <c r="O114" i="6"/>
  <c r="P38" i="5"/>
  <c r="M38" i="5"/>
  <c r="S38" i="5" s="1"/>
  <c r="K88" i="5"/>
  <c r="A107" i="5"/>
  <c r="E106" i="5"/>
  <c r="F106" i="5" s="1"/>
  <c r="C106" i="5"/>
  <c r="N106" i="5" s="1"/>
  <c r="O105" i="5"/>
  <c r="E99" i="4"/>
  <c r="F99" i="4" s="1"/>
  <c r="A100" i="4"/>
  <c r="D89" i="5"/>
  <c r="D94" i="6"/>
  <c r="C100" i="4" l="1"/>
  <c r="N100" i="4" s="1"/>
  <c r="O100" i="4" s="1"/>
  <c r="G94" i="6"/>
  <c r="M94" i="6" s="1"/>
  <c r="A117" i="6"/>
  <c r="E116" i="6"/>
  <c r="F116" i="6" s="1"/>
  <c r="C116" i="6"/>
  <c r="N116" i="6" s="1"/>
  <c r="O115" i="6"/>
  <c r="J115" i="6" s="1"/>
  <c r="J38" i="5"/>
  <c r="G89" i="5"/>
  <c r="M89" i="5" s="1"/>
  <c r="O106" i="5"/>
  <c r="A108" i="5"/>
  <c r="E107" i="5"/>
  <c r="F107" i="5" s="1"/>
  <c r="C107" i="5"/>
  <c r="N107" i="5" s="1"/>
  <c r="E100" i="4"/>
  <c r="F100" i="4" s="1"/>
  <c r="A101" i="4"/>
  <c r="N117" i="6" l="1"/>
  <c r="C101" i="4"/>
  <c r="N101" i="4"/>
  <c r="P94" i="6"/>
  <c r="S94" i="6"/>
  <c r="J94" i="6"/>
  <c r="K94" i="6" s="1"/>
  <c r="K115" i="6"/>
  <c r="A118" i="6"/>
  <c r="E117" i="6"/>
  <c r="F117" i="6" s="1"/>
  <c r="C117" i="6"/>
  <c r="O116" i="6"/>
  <c r="K38" i="5"/>
  <c r="A109" i="5"/>
  <c r="E108" i="5"/>
  <c r="F108" i="5" s="1"/>
  <c r="C108" i="5"/>
  <c r="N108" i="5" s="1"/>
  <c r="O107" i="5"/>
  <c r="J89" i="5"/>
  <c r="E101" i="4"/>
  <c r="F101" i="4" s="1"/>
  <c r="O101" i="4"/>
  <c r="A102" i="4"/>
  <c r="D116" i="6"/>
  <c r="D95" i="6"/>
  <c r="D39" i="5"/>
  <c r="N118" i="6" l="1"/>
  <c r="C102" i="4"/>
  <c r="N102" i="4"/>
  <c r="O102" i="4" s="1"/>
  <c r="G95" i="6"/>
  <c r="P95" i="6" s="1"/>
  <c r="G116" i="6"/>
  <c r="M116" i="6" s="1"/>
  <c r="J116" i="6" s="1"/>
  <c r="O117" i="6"/>
  <c r="A119" i="6"/>
  <c r="E118" i="6"/>
  <c r="F118" i="6" s="1"/>
  <c r="C118" i="6"/>
  <c r="G39" i="5"/>
  <c r="K89" i="5"/>
  <c r="O108" i="5"/>
  <c r="A110" i="5"/>
  <c r="E109" i="5"/>
  <c r="F109" i="5" s="1"/>
  <c r="C109" i="5"/>
  <c r="N109" i="5" s="1"/>
  <c r="E102" i="4"/>
  <c r="F102" i="4" s="1"/>
  <c r="A103" i="4"/>
  <c r="D90" i="5"/>
  <c r="N110" i="5" l="1"/>
  <c r="C103" i="4"/>
  <c r="N103" i="4"/>
  <c r="O103" i="4" s="1"/>
  <c r="M95" i="6"/>
  <c r="S95" i="6" s="1"/>
  <c r="A120" i="6"/>
  <c r="E119" i="6"/>
  <c r="F119" i="6" s="1"/>
  <c r="C119" i="6"/>
  <c r="N119" i="6" s="1"/>
  <c r="K116" i="6"/>
  <c r="O118" i="6"/>
  <c r="P39" i="5"/>
  <c r="M39" i="5"/>
  <c r="S39" i="5" s="1"/>
  <c r="G90" i="5"/>
  <c r="M90" i="5" s="1"/>
  <c r="A111" i="5"/>
  <c r="E110" i="5"/>
  <c r="F110" i="5" s="1"/>
  <c r="C110" i="5"/>
  <c r="O109" i="5"/>
  <c r="E103" i="4"/>
  <c r="F103" i="4" s="1"/>
  <c r="A104" i="4"/>
  <c r="D117" i="6"/>
  <c r="N111" i="5" l="1"/>
  <c r="C104" i="4"/>
  <c r="N104" i="4"/>
  <c r="O104" i="4" s="1"/>
  <c r="J95" i="6"/>
  <c r="K95" i="6" s="1"/>
  <c r="G117" i="6"/>
  <c r="M117" i="6" s="1"/>
  <c r="J117" i="6" s="1"/>
  <c r="A121" i="6"/>
  <c r="E120" i="6"/>
  <c r="F120" i="6" s="1"/>
  <c r="C120" i="6"/>
  <c r="N120" i="6" s="1"/>
  <c r="O119" i="6"/>
  <c r="J39" i="5"/>
  <c r="K39" i="5" s="1"/>
  <c r="A112" i="5"/>
  <c r="E111" i="5"/>
  <c r="F111" i="5" s="1"/>
  <c r="C111" i="5"/>
  <c r="J90" i="5"/>
  <c r="O110" i="5"/>
  <c r="E104" i="4"/>
  <c r="F104" i="4" s="1"/>
  <c r="A105" i="4"/>
  <c r="D40" i="5"/>
  <c r="D96" i="6"/>
  <c r="C105" i="4" l="1"/>
  <c r="N105" i="4"/>
  <c r="O105" i="4" s="1"/>
  <c r="G96" i="6"/>
  <c r="P96" i="6" s="1"/>
  <c r="K117" i="6"/>
  <c r="A122" i="6"/>
  <c r="E121" i="6"/>
  <c r="F121" i="6" s="1"/>
  <c r="C121" i="6"/>
  <c r="N121" i="6" s="1"/>
  <c r="O120" i="6"/>
  <c r="G40" i="5"/>
  <c r="K90" i="5"/>
  <c r="A113" i="5"/>
  <c r="E112" i="5"/>
  <c r="F112" i="5" s="1"/>
  <c r="C112" i="5"/>
  <c r="N112" i="5" s="1"/>
  <c r="O111" i="5"/>
  <c r="E105" i="4"/>
  <c r="F105" i="4" s="1"/>
  <c r="A106" i="4"/>
  <c r="D118" i="6"/>
  <c r="D91" i="5"/>
  <c r="N122" i="6" l="1"/>
  <c r="C106" i="4"/>
  <c r="N106" i="4"/>
  <c r="O106" i="4" s="1"/>
  <c r="M96" i="6"/>
  <c r="S96" i="6" s="1"/>
  <c r="G118" i="6"/>
  <c r="M118" i="6" s="1"/>
  <c r="J118" i="6" s="1"/>
  <c r="O121" i="6"/>
  <c r="A123" i="6"/>
  <c r="E122" i="6"/>
  <c r="F122" i="6" s="1"/>
  <c r="C122" i="6"/>
  <c r="M40" i="5"/>
  <c r="S40" i="5" s="1"/>
  <c r="P40" i="5"/>
  <c r="G91" i="5"/>
  <c r="M91" i="5" s="1"/>
  <c r="O112" i="5"/>
  <c r="A114" i="5"/>
  <c r="E113" i="5"/>
  <c r="F113" i="5" s="1"/>
  <c r="C113" i="5"/>
  <c r="N113" i="5" s="1"/>
  <c r="E106" i="4"/>
  <c r="F106" i="4" s="1"/>
  <c r="A107" i="4"/>
  <c r="C107" i="4" l="1"/>
  <c r="N107" i="4" s="1"/>
  <c r="O107" i="4" s="1"/>
  <c r="J96" i="6"/>
  <c r="K96" i="6" s="1"/>
  <c r="O122" i="6"/>
  <c r="A124" i="6"/>
  <c r="E123" i="6"/>
  <c r="F123" i="6" s="1"/>
  <c r="C123" i="6"/>
  <c r="N123" i="6" s="1"/>
  <c r="K118" i="6"/>
  <c r="J40" i="5"/>
  <c r="K40" i="5" s="1"/>
  <c r="J91" i="5"/>
  <c r="A115" i="5"/>
  <c r="E114" i="5"/>
  <c r="F114" i="5" s="1"/>
  <c r="C114" i="5"/>
  <c r="N114" i="5" s="1"/>
  <c r="O113" i="5"/>
  <c r="E107" i="4"/>
  <c r="F107" i="4" s="1"/>
  <c r="A108" i="4"/>
  <c r="D97" i="6"/>
  <c r="D41" i="5"/>
  <c r="D119" i="6"/>
  <c r="N115" i="5" l="1"/>
  <c r="C108" i="4"/>
  <c r="N108" i="4"/>
  <c r="O108" i="4" s="1"/>
  <c r="G97" i="6"/>
  <c r="M97" i="6" s="1"/>
  <c r="S97" i="6" s="1"/>
  <c r="G119" i="6"/>
  <c r="M119" i="6" s="1"/>
  <c r="J119" i="6" s="1"/>
  <c r="O123" i="6"/>
  <c r="A125" i="6"/>
  <c r="E124" i="6"/>
  <c r="F124" i="6" s="1"/>
  <c r="C124" i="6"/>
  <c r="N124" i="6" s="1"/>
  <c r="G41" i="5"/>
  <c r="K91" i="5"/>
  <c r="O114" i="5"/>
  <c r="A116" i="5"/>
  <c r="E115" i="5"/>
  <c r="F115" i="5" s="1"/>
  <c r="C115" i="5"/>
  <c r="E108" i="4"/>
  <c r="F108" i="4" s="1"/>
  <c r="A109" i="4"/>
  <c r="D92" i="5"/>
  <c r="N125" i="6" l="1"/>
  <c r="C109" i="4"/>
  <c r="N109" i="4"/>
  <c r="J97" i="6"/>
  <c r="K97" i="6" s="1"/>
  <c r="P97" i="6"/>
  <c r="K119" i="6"/>
  <c r="O124" i="6"/>
  <c r="A126" i="6"/>
  <c r="E125" i="6"/>
  <c r="F125" i="6" s="1"/>
  <c r="C125" i="6"/>
  <c r="M41" i="5"/>
  <c r="S41" i="5" s="1"/>
  <c r="P41" i="5"/>
  <c r="G92" i="5"/>
  <c r="M92" i="5" s="1"/>
  <c r="A117" i="5"/>
  <c r="E116" i="5"/>
  <c r="F116" i="5" s="1"/>
  <c r="C116" i="5"/>
  <c r="N116" i="5" s="1"/>
  <c r="O115" i="5"/>
  <c r="E109" i="4"/>
  <c r="F109" i="4" s="1"/>
  <c r="O109" i="4"/>
  <c r="A110" i="4"/>
  <c r="D120" i="6"/>
  <c r="D98" i="6"/>
  <c r="N126" i="6" l="1"/>
  <c r="C110" i="4"/>
  <c r="N110" i="4"/>
  <c r="O110" i="4" s="1"/>
  <c r="G120" i="6"/>
  <c r="M120" i="6" s="1"/>
  <c r="J120" i="6" s="1"/>
  <c r="G98" i="6"/>
  <c r="P98" i="6" s="1"/>
  <c r="O125" i="6"/>
  <c r="A127" i="6"/>
  <c r="E126" i="6"/>
  <c r="F126" i="6" s="1"/>
  <c r="C126" i="6"/>
  <c r="J41" i="5"/>
  <c r="K41" i="5" s="1"/>
  <c r="J115" i="5"/>
  <c r="A118" i="5"/>
  <c r="E117" i="5"/>
  <c r="F117" i="5" s="1"/>
  <c r="C117" i="5"/>
  <c r="N117" i="5" s="1"/>
  <c r="J92" i="5"/>
  <c r="O116" i="5"/>
  <c r="E110" i="4"/>
  <c r="F110" i="4" s="1"/>
  <c r="A111" i="4"/>
  <c r="D42" i="5"/>
  <c r="C111" i="4" l="1"/>
  <c r="N111" i="4"/>
  <c r="O111" i="4" s="1"/>
  <c r="M98" i="6"/>
  <c r="S98" i="6" s="1"/>
  <c r="A128" i="6"/>
  <c r="E127" i="6"/>
  <c r="F127" i="6" s="1"/>
  <c r="C127" i="6"/>
  <c r="N127" i="6" s="1"/>
  <c r="K120" i="6"/>
  <c r="O126" i="6"/>
  <c r="G42" i="5"/>
  <c r="K92" i="5"/>
  <c r="A119" i="5"/>
  <c r="E118" i="5"/>
  <c r="F118" i="5" s="1"/>
  <c r="C118" i="5"/>
  <c r="N118" i="5" s="1"/>
  <c r="K115" i="5"/>
  <c r="O117" i="5"/>
  <c r="E111" i="4"/>
  <c r="F111" i="4" s="1"/>
  <c r="A112" i="4"/>
  <c r="D93" i="5"/>
  <c r="D116" i="5"/>
  <c r="D121" i="6"/>
  <c r="C112" i="4" l="1"/>
  <c r="N112" i="4"/>
  <c r="J98" i="6"/>
  <c r="K98" i="6" s="1"/>
  <c r="G121" i="6"/>
  <c r="M121" i="6" s="1"/>
  <c r="J121" i="6" s="1"/>
  <c r="A129" i="6"/>
  <c r="E128" i="6"/>
  <c r="F128" i="6" s="1"/>
  <c r="C128" i="6"/>
  <c r="N128" i="6" s="1"/>
  <c r="O127" i="6"/>
  <c r="P42" i="5"/>
  <c r="M42" i="5"/>
  <c r="S42" i="5" s="1"/>
  <c r="G93" i="5"/>
  <c r="G116" i="5"/>
  <c r="M116" i="5" s="1"/>
  <c r="J116" i="5" s="1"/>
  <c r="O118" i="5"/>
  <c r="A120" i="5"/>
  <c r="E119" i="5"/>
  <c r="F119" i="5" s="1"/>
  <c r="C119" i="5"/>
  <c r="N119" i="5" s="1"/>
  <c r="E112" i="4"/>
  <c r="F112" i="4" s="1"/>
  <c r="O112" i="4"/>
  <c r="A113" i="4"/>
  <c r="D99" i="6"/>
  <c r="C113" i="4" l="1"/>
  <c r="N113" i="4"/>
  <c r="G99" i="6"/>
  <c r="P99" i="6" s="1"/>
  <c r="A130" i="6"/>
  <c r="E129" i="6"/>
  <c r="F129" i="6" s="1"/>
  <c r="C129" i="6"/>
  <c r="N129" i="6" s="1"/>
  <c r="K121" i="6"/>
  <c r="O128" i="6"/>
  <c r="J42" i="5"/>
  <c r="M93" i="5"/>
  <c r="J93" i="5" s="1"/>
  <c r="K116" i="5"/>
  <c r="A121" i="5"/>
  <c r="E120" i="5"/>
  <c r="F120" i="5" s="1"/>
  <c r="C120" i="5"/>
  <c r="N120" i="5" s="1"/>
  <c r="O119" i="5"/>
  <c r="E113" i="4"/>
  <c r="F113" i="4" s="1"/>
  <c r="O113" i="4"/>
  <c r="A114" i="4"/>
  <c r="D122" i="6"/>
  <c r="D117" i="5"/>
  <c r="C114" i="4" l="1"/>
  <c r="N114" i="4"/>
  <c r="O114" i="4" s="1"/>
  <c r="M99" i="6"/>
  <c r="S99" i="6" s="1"/>
  <c r="G122" i="6"/>
  <c r="M122" i="6" s="1"/>
  <c r="J122" i="6" s="1"/>
  <c r="A131" i="6"/>
  <c r="E130" i="6"/>
  <c r="F130" i="6" s="1"/>
  <c r="C130" i="6"/>
  <c r="N130" i="6" s="1"/>
  <c r="O129" i="6"/>
  <c r="K42" i="5"/>
  <c r="G117" i="5"/>
  <c r="M117" i="5" s="1"/>
  <c r="J117" i="5" s="1"/>
  <c r="K93" i="5"/>
  <c r="O120" i="5"/>
  <c r="A122" i="5"/>
  <c r="E121" i="5"/>
  <c r="F121" i="5" s="1"/>
  <c r="C121" i="5"/>
  <c r="N121" i="5" s="1"/>
  <c r="E114" i="4"/>
  <c r="F114" i="4" s="1"/>
  <c r="A115" i="4"/>
  <c r="D43" i="5"/>
  <c r="D94" i="5"/>
  <c r="C115" i="4" l="1"/>
  <c r="N115" i="4"/>
  <c r="O115" i="4" s="1"/>
  <c r="J99" i="6"/>
  <c r="K99" i="6" s="1"/>
  <c r="K122" i="6"/>
  <c r="O130" i="6"/>
  <c r="A132" i="6"/>
  <c r="E131" i="6"/>
  <c r="F131" i="6" s="1"/>
  <c r="C131" i="6"/>
  <c r="N131" i="6" s="1"/>
  <c r="G43" i="5"/>
  <c r="G94" i="5"/>
  <c r="M94" i="5" s="1"/>
  <c r="A123" i="5"/>
  <c r="E122" i="5"/>
  <c r="F122" i="5" s="1"/>
  <c r="C122" i="5"/>
  <c r="N122" i="5" s="1"/>
  <c r="K117" i="5"/>
  <c r="O121" i="5"/>
  <c r="E115" i="4"/>
  <c r="F115" i="4" s="1"/>
  <c r="A116" i="4"/>
  <c r="D118" i="5"/>
  <c r="D123" i="6"/>
  <c r="D100" i="6"/>
  <c r="C116" i="4" l="1"/>
  <c r="N116" i="4"/>
  <c r="N132" i="6"/>
  <c r="G100" i="6"/>
  <c r="M100" i="6" s="1"/>
  <c r="S100" i="6" s="1"/>
  <c r="G123" i="6"/>
  <c r="M123" i="6" s="1"/>
  <c r="J123" i="6" s="1"/>
  <c r="A133" i="6"/>
  <c r="E132" i="6"/>
  <c r="F132" i="6" s="1"/>
  <c r="C132" i="6"/>
  <c r="O131" i="6"/>
  <c r="P43" i="5"/>
  <c r="M43" i="5"/>
  <c r="S43" i="5" s="1"/>
  <c r="J94" i="5"/>
  <c r="K94" i="5" s="1"/>
  <c r="G118" i="5"/>
  <c r="M118" i="5" s="1"/>
  <c r="J118" i="5" s="1"/>
  <c r="A124" i="5"/>
  <c r="E123" i="5"/>
  <c r="F123" i="5" s="1"/>
  <c r="C123" i="5"/>
  <c r="N123" i="5" s="1"/>
  <c r="O122" i="5"/>
  <c r="J115" i="4"/>
  <c r="E116" i="4"/>
  <c r="F116" i="4" s="1"/>
  <c r="O116" i="4"/>
  <c r="A117" i="4"/>
  <c r="D95" i="5"/>
  <c r="C117" i="4" l="1"/>
  <c r="N117" i="4"/>
  <c r="O117" i="4" s="1"/>
  <c r="J100" i="6"/>
  <c r="K100" i="6" s="1"/>
  <c r="P100" i="6"/>
  <c r="K123" i="6"/>
  <c r="O132" i="6"/>
  <c r="A134" i="6"/>
  <c r="E133" i="6"/>
  <c r="F133" i="6" s="1"/>
  <c r="C133" i="6"/>
  <c r="N133" i="6" s="1"/>
  <c r="J43" i="5"/>
  <c r="K43" i="5" s="1"/>
  <c r="G95" i="5"/>
  <c r="M95" i="5" s="1"/>
  <c r="K118" i="5"/>
  <c r="O123" i="5"/>
  <c r="A125" i="5"/>
  <c r="E124" i="5"/>
  <c r="F124" i="5" s="1"/>
  <c r="C124" i="5"/>
  <c r="N124" i="5" s="1"/>
  <c r="E117" i="4"/>
  <c r="F117" i="4" s="1"/>
  <c r="A118" i="4"/>
  <c r="D124" i="6"/>
  <c r="D101" i="6"/>
  <c r="D44" i="5"/>
  <c r="D119" i="5"/>
  <c r="C118" i="4" l="1"/>
  <c r="N118" i="4"/>
  <c r="N134" i="6"/>
  <c r="G124" i="6"/>
  <c r="M124" i="6" s="1"/>
  <c r="J124" i="6" s="1"/>
  <c r="G101" i="6"/>
  <c r="P101" i="6" s="1"/>
  <c r="O133" i="6"/>
  <c r="A135" i="6"/>
  <c r="E134" i="6"/>
  <c r="F134" i="6" s="1"/>
  <c r="C134" i="6"/>
  <c r="G44" i="5"/>
  <c r="G119" i="5"/>
  <c r="M119" i="5" s="1"/>
  <c r="J119" i="5" s="1"/>
  <c r="A126" i="5"/>
  <c r="E125" i="5"/>
  <c r="F125" i="5" s="1"/>
  <c r="C125" i="5"/>
  <c r="N125" i="5" s="1"/>
  <c r="O124" i="5"/>
  <c r="J95" i="5"/>
  <c r="E118" i="4"/>
  <c r="F118" i="4" s="1"/>
  <c r="O118" i="4"/>
  <c r="A119" i="4"/>
  <c r="C119" i="4" l="1"/>
  <c r="N119" i="4"/>
  <c r="O119" i="4" s="1"/>
  <c r="M101" i="6"/>
  <c r="S101" i="6" s="1"/>
  <c r="K124" i="6"/>
  <c r="A136" i="6"/>
  <c r="E135" i="6"/>
  <c r="F135" i="6" s="1"/>
  <c r="C135" i="6"/>
  <c r="N135" i="6" s="1"/>
  <c r="O134" i="6"/>
  <c r="M44" i="5"/>
  <c r="S44" i="5" s="1"/>
  <c r="P44" i="5"/>
  <c r="K119" i="5"/>
  <c r="K95" i="5"/>
  <c r="O125" i="5"/>
  <c r="A127" i="5"/>
  <c r="E126" i="5"/>
  <c r="F126" i="5" s="1"/>
  <c r="C126" i="5"/>
  <c r="N126" i="5" s="1"/>
  <c r="E119" i="4"/>
  <c r="F119" i="4" s="1"/>
  <c r="A120" i="4"/>
  <c r="D96" i="5"/>
  <c r="D120" i="5"/>
  <c r="D125" i="6"/>
  <c r="C120" i="4" l="1"/>
  <c r="N120" i="4"/>
  <c r="O120" i="4" s="1"/>
  <c r="J101" i="6"/>
  <c r="K101" i="6" s="1"/>
  <c r="G125" i="6"/>
  <c r="M125" i="6" s="1"/>
  <c r="J125" i="6" s="1"/>
  <c r="O135" i="6"/>
  <c r="A137" i="6"/>
  <c r="E136" i="6"/>
  <c r="F136" i="6" s="1"/>
  <c r="C136" i="6"/>
  <c r="N136" i="6" s="1"/>
  <c r="J44" i="5"/>
  <c r="K44" i="5" s="1"/>
  <c r="G120" i="5"/>
  <c r="M120" i="5" s="1"/>
  <c r="J120" i="5" s="1"/>
  <c r="G96" i="5"/>
  <c r="M96" i="5" s="1"/>
  <c r="A128" i="5"/>
  <c r="E127" i="5"/>
  <c r="F127" i="5" s="1"/>
  <c r="C127" i="5"/>
  <c r="N127" i="5" s="1"/>
  <c r="O126" i="5"/>
  <c r="E120" i="4"/>
  <c r="F120" i="4" s="1"/>
  <c r="A121" i="4"/>
  <c r="D45" i="5"/>
  <c r="D102" i="6"/>
  <c r="C121" i="4" l="1"/>
  <c r="N121" i="4"/>
  <c r="O121" i="4" s="1"/>
  <c r="G102" i="6"/>
  <c r="M102" i="6" s="1"/>
  <c r="S102" i="6" s="1"/>
  <c r="A138" i="6"/>
  <c r="E137" i="6"/>
  <c r="F137" i="6" s="1"/>
  <c r="C137" i="6"/>
  <c r="N137" i="6" s="1"/>
  <c r="K125" i="6"/>
  <c r="O136" i="6"/>
  <c r="G45" i="5"/>
  <c r="J96" i="5"/>
  <c r="K96" i="5" s="1"/>
  <c r="O127" i="5"/>
  <c r="A129" i="5"/>
  <c r="E128" i="5"/>
  <c r="F128" i="5" s="1"/>
  <c r="C128" i="5"/>
  <c r="N128" i="5" s="1"/>
  <c r="K120" i="5"/>
  <c r="E121" i="4"/>
  <c r="F121" i="4" s="1"/>
  <c r="A122" i="4"/>
  <c r="D126" i="6"/>
  <c r="D97" i="5"/>
  <c r="D121" i="5"/>
  <c r="C122" i="4" l="1"/>
  <c r="N122" i="4"/>
  <c r="J102" i="6"/>
  <c r="K102" i="6" s="1"/>
  <c r="P102" i="6"/>
  <c r="G126" i="6"/>
  <c r="M126" i="6" s="1"/>
  <c r="J126" i="6" s="1"/>
  <c r="A139" i="6"/>
  <c r="E138" i="6"/>
  <c r="F138" i="6" s="1"/>
  <c r="C138" i="6"/>
  <c r="N138" i="6" s="1"/>
  <c r="O137" i="6"/>
  <c r="P45" i="5"/>
  <c r="P46" i="5" s="1"/>
  <c r="P47" i="5" s="1"/>
  <c r="P48" i="5" s="1"/>
  <c r="P49" i="5" s="1"/>
  <c r="P50" i="5" s="1"/>
  <c r="P51" i="5" s="1"/>
  <c r="P52" i="5" s="1"/>
  <c r="P53" i="5" s="1"/>
  <c r="P54" i="5" s="1"/>
  <c r="P55" i="5" s="1"/>
  <c r="P56" i="5" s="1"/>
  <c r="P57" i="5" s="1"/>
  <c r="P58" i="5" s="1"/>
  <c r="P59" i="5" s="1"/>
  <c r="P60" i="5" s="1"/>
  <c r="P61" i="5" s="1"/>
  <c r="P62" i="5" s="1"/>
  <c r="P63" i="5" s="1"/>
  <c r="P64" i="5" s="1"/>
  <c r="P65" i="5" s="1"/>
  <c r="P66" i="5" s="1"/>
  <c r="P67" i="5" s="1"/>
  <c r="P68" i="5" s="1"/>
  <c r="P69" i="5" s="1"/>
  <c r="P70" i="5" s="1"/>
  <c r="P71" i="5" s="1"/>
  <c r="P72" i="5" s="1"/>
  <c r="P73" i="5" s="1"/>
  <c r="P74" i="5" s="1"/>
  <c r="P75" i="5" s="1"/>
  <c r="P76" i="5" s="1"/>
  <c r="P77" i="5" s="1"/>
  <c r="P78" i="5" s="1"/>
  <c r="P79" i="5" s="1"/>
  <c r="P80" i="5" s="1"/>
  <c r="P81" i="5" s="1"/>
  <c r="P82" i="5" s="1"/>
  <c r="P83" i="5" s="1"/>
  <c r="P84" i="5" s="1"/>
  <c r="P85" i="5" s="1"/>
  <c r="P86" i="5" s="1"/>
  <c r="P87" i="5" s="1"/>
  <c r="P88" i="5" s="1"/>
  <c r="P89" i="5" s="1"/>
  <c r="P90" i="5" s="1"/>
  <c r="P91" i="5" s="1"/>
  <c r="P92" i="5" s="1"/>
  <c r="P93" i="5" s="1"/>
  <c r="P94" i="5" s="1"/>
  <c r="P95" i="5" s="1"/>
  <c r="P96" i="5" s="1"/>
  <c r="M45" i="5"/>
  <c r="S45" i="5" s="1"/>
  <c r="S46" i="5" s="1"/>
  <c r="S47" i="5" s="1"/>
  <c r="S48" i="5" s="1"/>
  <c r="S49" i="5" s="1"/>
  <c r="S50" i="5" s="1"/>
  <c r="S51" i="5" s="1"/>
  <c r="S52" i="5" s="1"/>
  <c r="S53" i="5" s="1"/>
  <c r="S54" i="5" s="1"/>
  <c r="S55" i="5" s="1"/>
  <c r="S56" i="5" s="1"/>
  <c r="S57" i="5" s="1"/>
  <c r="S58" i="5" s="1"/>
  <c r="S59" i="5" s="1"/>
  <c r="S60" i="5" s="1"/>
  <c r="S61" i="5" s="1"/>
  <c r="S62" i="5" s="1"/>
  <c r="S63" i="5" s="1"/>
  <c r="S64" i="5" s="1"/>
  <c r="S65" i="5" s="1"/>
  <c r="S66" i="5" s="1"/>
  <c r="S67" i="5" s="1"/>
  <c r="S68" i="5" s="1"/>
  <c r="S69" i="5" s="1"/>
  <c r="S70" i="5" s="1"/>
  <c r="S71" i="5" s="1"/>
  <c r="S72" i="5" s="1"/>
  <c r="S73" i="5" s="1"/>
  <c r="S74" i="5" s="1"/>
  <c r="S75" i="5" s="1"/>
  <c r="S76" i="5" s="1"/>
  <c r="S77" i="5" s="1"/>
  <c r="S78" i="5" s="1"/>
  <c r="S79" i="5" s="1"/>
  <c r="S80" i="5" s="1"/>
  <c r="S81" i="5" s="1"/>
  <c r="S82" i="5" s="1"/>
  <c r="S83" i="5" s="1"/>
  <c r="S84" i="5" s="1"/>
  <c r="S85" i="5" s="1"/>
  <c r="S86" i="5" s="1"/>
  <c r="S87" i="5" s="1"/>
  <c r="S88" i="5" s="1"/>
  <c r="S89" i="5" s="1"/>
  <c r="S90" i="5" s="1"/>
  <c r="S91" i="5" s="1"/>
  <c r="S92" i="5" s="1"/>
  <c r="S93" i="5" s="1"/>
  <c r="S94" i="5" s="1"/>
  <c r="S95" i="5" s="1"/>
  <c r="S96" i="5" s="1"/>
  <c r="G97" i="5"/>
  <c r="M97" i="5" s="1"/>
  <c r="G121" i="5"/>
  <c r="M121" i="5" s="1"/>
  <c r="J121" i="5" s="1"/>
  <c r="O128" i="5"/>
  <c r="A130" i="5"/>
  <c r="E129" i="5"/>
  <c r="F129" i="5" s="1"/>
  <c r="C129" i="5"/>
  <c r="N129" i="5" s="1"/>
  <c r="E122" i="4"/>
  <c r="F122" i="4" s="1"/>
  <c r="O122" i="4"/>
  <c r="A123" i="4"/>
  <c r="D103" i="6"/>
  <c r="C123" i="4" l="1"/>
  <c r="N123" i="4"/>
  <c r="N130" i="5"/>
  <c r="G103" i="6"/>
  <c r="P103" i="6" s="1"/>
  <c r="K126" i="6"/>
  <c r="O138" i="6"/>
  <c r="A140" i="6"/>
  <c r="E139" i="6"/>
  <c r="F139" i="6" s="1"/>
  <c r="C139" i="6"/>
  <c r="N139" i="6" s="1"/>
  <c r="P97" i="5"/>
  <c r="S97" i="5"/>
  <c r="J97" i="5"/>
  <c r="K97" i="5" s="1"/>
  <c r="K121" i="5"/>
  <c r="A131" i="5"/>
  <c r="E130" i="5"/>
  <c r="F130" i="5" s="1"/>
  <c r="C130" i="5"/>
  <c r="O129" i="5"/>
  <c r="E123" i="4"/>
  <c r="F123" i="4" s="1"/>
  <c r="O123" i="4"/>
  <c r="A124" i="4"/>
  <c r="D127" i="6"/>
  <c r="D122" i="5"/>
  <c r="D98" i="5"/>
  <c r="C124" i="4" l="1"/>
  <c r="N124" i="4"/>
  <c r="O124" i="4" s="1"/>
  <c r="M103" i="6"/>
  <c r="G127" i="6"/>
  <c r="M127" i="6" s="1"/>
  <c r="J127" i="6" s="1"/>
  <c r="O139" i="6"/>
  <c r="A141" i="6"/>
  <c r="E140" i="6"/>
  <c r="F140" i="6" s="1"/>
  <c r="C140" i="6"/>
  <c r="N140" i="6" s="1"/>
  <c r="G122" i="5"/>
  <c r="M122" i="5" s="1"/>
  <c r="J122" i="5" s="1"/>
  <c r="G98" i="5"/>
  <c r="M98" i="5" s="1"/>
  <c r="S98" i="5" s="1"/>
  <c r="O130" i="5"/>
  <c r="A132" i="5"/>
  <c r="E131" i="5"/>
  <c r="F131" i="5" s="1"/>
  <c r="C131" i="5"/>
  <c r="N131" i="5" s="1"/>
  <c r="E124" i="4"/>
  <c r="F124" i="4" s="1"/>
  <c r="A125" i="4"/>
  <c r="C125" i="4" l="1"/>
  <c r="N125" i="4"/>
  <c r="S103" i="6"/>
  <c r="J103" i="6"/>
  <c r="K103" i="6" s="1"/>
  <c r="K127" i="6"/>
  <c r="O140" i="6"/>
  <c r="A142" i="6"/>
  <c r="E141" i="6"/>
  <c r="F141" i="6" s="1"/>
  <c r="C141" i="6"/>
  <c r="N141" i="6" s="1"/>
  <c r="P98" i="5"/>
  <c r="J98" i="5"/>
  <c r="K98" i="5" s="1"/>
  <c r="A133" i="5"/>
  <c r="E132" i="5"/>
  <c r="F132" i="5" s="1"/>
  <c r="C132" i="5"/>
  <c r="N132" i="5" s="1"/>
  <c r="O131" i="5"/>
  <c r="K122" i="5"/>
  <c r="E125" i="4"/>
  <c r="F125" i="4" s="1"/>
  <c r="O125" i="4"/>
  <c r="A126" i="4"/>
  <c r="D128" i="6"/>
  <c r="D99" i="5"/>
  <c r="D123" i="5"/>
  <c r="D104" i="6"/>
  <c r="C126" i="4" l="1"/>
  <c r="N126" i="4"/>
  <c r="N142" i="6"/>
  <c r="G104" i="6"/>
  <c r="P104" i="6" s="1"/>
  <c r="G128" i="6"/>
  <c r="M128" i="6" s="1"/>
  <c r="J128" i="6" s="1"/>
  <c r="A143" i="6"/>
  <c r="E142" i="6"/>
  <c r="F142" i="6" s="1"/>
  <c r="C142" i="6"/>
  <c r="O141" i="6"/>
  <c r="G123" i="5"/>
  <c r="M123" i="5" s="1"/>
  <c r="J123" i="5" s="1"/>
  <c r="G99" i="5"/>
  <c r="P99" i="5" s="1"/>
  <c r="A134" i="5"/>
  <c r="E133" i="5"/>
  <c r="F133" i="5" s="1"/>
  <c r="C133" i="5"/>
  <c r="N133" i="5" s="1"/>
  <c r="O132" i="5"/>
  <c r="E126" i="4"/>
  <c r="F126" i="4" s="1"/>
  <c r="O126" i="4"/>
  <c r="A127" i="4"/>
  <c r="C127" i="4" l="1"/>
  <c r="N127" i="4"/>
  <c r="O127" i="4" s="1"/>
  <c r="M104" i="6"/>
  <c r="S104" i="6" s="1"/>
  <c r="K128" i="6"/>
  <c r="O142" i="6"/>
  <c r="A144" i="6"/>
  <c r="E143" i="6"/>
  <c r="F143" i="6" s="1"/>
  <c r="C143" i="6"/>
  <c r="M99" i="5"/>
  <c r="S99" i="5" s="1"/>
  <c r="O133" i="5"/>
  <c r="A135" i="5"/>
  <c r="E134" i="5"/>
  <c r="F134" i="5" s="1"/>
  <c r="C134" i="5"/>
  <c r="N134" i="5" s="1"/>
  <c r="K123" i="5"/>
  <c r="E127" i="4"/>
  <c r="F127" i="4" s="1"/>
  <c r="A128" i="4"/>
  <c r="D129" i="6"/>
  <c r="D124" i="5"/>
  <c r="C128" i="4" l="1"/>
  <c r="N128" i="4"/>
  <c r="O128" i="4" s="1"/>
  <c r="N143" i="6"/>
  <c r="O143" i="6" s="1"/>
  <c r="J104" i="6"/>
  <c r="K104" i="6" s="1"/>
  <c r="G129" i="6"/>
  <c r="M129" i="6" s="1"/>
  <c r="J129" i="6" s="1"/>
  <c r="A145" i="6"/>
  <c r="E144" i="6"/>
  <c r="F144" i="6" s="1"/>
  <c r="C144" i="6"/>
  <c r="N144" i="6" s="1"/>
  <c r="J99" i="5"/>
  <c r="K99" i="5" s="1"/>
  <c r="G124" i="5"/>
  <c r="M124" i="5" s="1"/>
  <c r="J124" i="5" s="1"/>
  <c r="O134" i="5"/>
  <c r="A136" i="5"/>
  <c r="E135" i="5"/>
  <c r="F135" i="5" s="1"/>
  <c r="C135" i="5"/>
  <c r="N135" i="5" s="1"/>
  <c r="E128" i="4"/>
  <c r="F128" i="4" s="1"/>
  <c r="A129" i="4"/>
  <c r="D105" i="6"/>
  <c r="D100" i="5"/>
  <c r="C129" i="4" l="1"/>
  <c r="N129" i="4"/>
  <c r="O129" i="4" s="1"/>
  <c r="N145" i="6"/>
  <c r="G105" i="6"/>
  <c r="P105" i="6" s="1"/>
  <c r="K129" i="6"/>
  <c r="O144" i="6"/>
  <c r="A146" i="6"/>
  <c r="E145" i="6"/>
  <c r="F145" i="6" s="1"/>
  <c r="C145" i="6"/>
  <c r="G100" i="5"/>
  <c r="K124" i="5"/>
  <c r="A137" i="5"/>
  <c r="E136" i="5"/>
  <c r="F136" i="5" s="1"/>
  <c r="C136" i="5"/>
  <c r="N136" i="5" s="1"/>
  <c r="O135" i="5"/>
  <c r="E129" i="4"/>
  <c r="F129" i="4" s="1"/>
  <c r="A130" i="4"/>
  <c r="D130" i="6"/>
  <c r="D125" i="5"/>
  <c r="C130" i="4" l="1"/>
  <c r="N130" i="4"/>
  <c r="O130" i="4" s="1"/>
  <c r="M105" i="6"/>
  <c r="S105" i="6" s="1"/>
  <c r="G130" i="6"/>
  <c r="M130" i="6" s="1"/>
  <c r="J130" i="6" s="1"/>
  <c r="O145" i="6"/>
  <c r="A147" i="6"/>
  <c r="E146" i="6"/>
  <c r="F146" i="6" s="1"/>
  <c r="C146" i="6"/>
  <c r="N146" i="6" s="1"/>
  <c r="M100" i="5"/>
  <c r="P100" i="5"/>
  <c r="G125" i="5"/>
  <c r="M125" i="5" s="1"/>
  <c r="J125" i="5" s="1"/>
  <c r="O136" i="5"/>
  <c r="A138" i="5"/>
  <c r="E137" i="5"/>
  <c r="F137" i="5" s="1"/>
  <c r="C137" i="5"/>
  <c r="N137" i="5" s="1"/>
  <c r="E130" i="4"/>
  <c r="F130" i="4" s="1"/>
  <c r="A131" i="4"/>
  <c r="C131" i="4" l="1"/>
  <c r="N131" i="4"/>
  <c r="O131" i="4" s="1"/>
  <c r="J105" i="6"/>
  <c r="K105" i="6" s="1"/>
  <c r="A148" i="6"/>
  <c r="E147" i="6"/>
  <c r="F147" i="6" s="1"/>
  <c r="C147" i="6"/>
  <c r="N147" i="6" s="1"/>
  <c r="K130" i="6"/>
  <c r="O146" i="6"/>
  <c r="S100" i="5"/>
  <c r="J100" i="5"/>
  <c r="K100" i="5" s="1"/>
  <c r="K125" i="5"/>
  <c r="A139" i="5"/>
  <c r="E138" i="5"/>
  <c r="F138" i="5" s="1"/>
  <c r="C138" i="5"/>
  <c r="N138" i="5" s="1"/>
  <c r="O137" i="5"/>
  <c r="E131" i="4"/>
  <c r="F131" i="4" s="1"/>
  <c r="A132" i="4"/>
  <c r="D126" i="5"/>
  <c r="D101" i="5"/>
  <c r="D131" i="6"/>
  <c r="D106" i="6"/>
  <c r="C132" i="4" l="1"/>
  <c r="N132" i="4"/>
  <c r="O132" i="4" s="1"/>
  <c r="G106" i="6"/>
  <c r="P106" i="6" s="1"/>
  <c r="G131" i="6"/>
  <c r="M131" i="6" s="1"/>
  <c r="J131" i="6" s="1"/>
  <c r="A149" i="6"/>
  <c r="E148" i="6"/>
  <c r="F148" i="6" s="1"/>
  <c r="C148" i="6"/>
  <c r="N148" i="6" s="1"/>
  <c r="O147" i="6"/>
  <c r="G101" i="5"/>
  <c r="P101" i="5" s="1"/>
  <c r="G126" i="5"/>
  <c r="M126" i="5" s="1"/>
  <c r="J126" i="5" s="1"/>
  <c r="O138" i="5"/>
  <c r="A140" i="5"/>
  <c r="E139" i="5"/>
  <c r="F139" i="5" s="1"/>
  <c r="C139" i="5"/>
  <c r="N139" i="5" s="1"/>
  <c r="E132" i="4"/>
  <c r="F132" i="4" s="1"/>
  <c r="A133" i="4"/>
  <c r="C133" i="4" l="1"/>
  <c r="N133" i="4"/>
  <c r="N149" i="6"/>
  <c r="M106" i="6"/>
  <c r="S106" i="6" s="1"/>
  <c r="K131" i="6"/>
  <c r="A150" i="6"/>
  <c r="E149" i="6"/>
  <c r="F149" i="6" s="1"/>
  <c r="C149" i="6"/>
  <c r="O148" i="6"/>
  <c r="M101" i="5"/>
  <c r="S101" i="5" s="1"/>
  <c r="O139" i="5"/>
  <c r="A141" i="5"/>
  <c r="E140" i="5"/>
  <c r="F140" i="5" s="1"/>
  <c r="C140" i="5"/>
  <c r="N140" i="5" s="1"/>
  <c r="K126" i="5"/>
  <c r="E133" i="4"/>
  <c r="F133" i="4" s="1"/>
  <c r="O133" i="4"/>
  <c r="A134" i="4"/>
  <c r="D132" i="6"/>
  <c r="D127" i="5"/>
  <c r="C134" i="4" l="1"/>
  <c r="N134" i="4"/>
  <c r="O134" i="4" s="1"/>
  <c r="J106" i="6"/>
  <c r="K106" i="6" s="1"/>
  <c r="G132" i="6"/>
  <c r="M132" i="6" s="1"/>
  <c r="J132" i="6" s="1"/>
  <c r="O149" i="6"/>
  <c r="A151" i="6"/>
  <c r="E150" i="6"/>
  <c r="F150" i="6" s="1"/>
  <c r="C150" i="6"/>
  <c r="N150" i="6" s="1"/>
  <c r="J101" i="5"/>
  <c r="K101" i="5" s="1"/>
  <c r="G127" i="5"/>
  <c r="M127" i="5" s="1"/>
  <c r="J127" i="5" s="1"/>
  <c r="O140" i="5"/>
  <c r="A142" i="5"/>
  <c r="E141" i="5"/>
  <c r="F141" i="5" s="1"/>
  <c r="C141" i="5"/>
  <c r="N141" i="5" s="1"/>
  <c r="E134" i="4"/>
  <c r="F134" i="4" s="1"/>
  <c r="A135" i="4"/>
  <c r="D102" i="5"/>
  <c r="D107" i="6"/>
  <c r="C135" i="4" l="1"/>
  <c r="N135" i="4"/>
  <c r="O135" i="4" s="1"/>
  <c r="G107" i="6"/>
  <c r="P107" i="6" s="1"/>
  <c r="K132" i="6"/>
  <c r="O150" i="6"/>
  <c r="A152" i="6"/>
  <c r="E151" i="6"/>
  <c r="F151" i="6" s="1"/>
  <c r="C151" i="6"/>
  <c r="N151" i="6" s="1"/>
  <c r="G102" i="5"/>
  <c r="P102" i="5" s="1"/>
  <c r="K127" i="5"/>
  <c r="O141" i="5"/>
  <c r="A143" i="5"/>
  <c r="E142" i="5"/>
  <c r="F142" i="5" s="1"/>
  <c r="C142" i="5"/>
  <c r="N142" i="5" s="1"/>
  <c r="E135" i="4"/>
  <c r="F135" i="4" s="1"/>
  <c r="A136" i="4"/>
  <c r="D133" i="6"/>
  <c r="D128" i="5"/>
  <c r="C136" i="4" l="1"/>
  <c r="N136" i="4"/>
  <c r="O136" i="4" s="1"/>
  <c r="M107" i="6"/>
  <c r="S107" i="6" s="1"/>
  <c r="G133" i="6"/>
  <c r="M133" i="6" s="1"/>
  <c r="J133" i="6" s="1"/>
  <c r="A153" i="6"/>
  <c r="E152" i="6"/>
  <c r="F152" i="6" s="1"/>
  <c r="C152" i="6"/>
  <c r="N152" i="6" s="1"/>
  <c r="O151" i="6"/>
  <c r="M102" i="5"/>
  <c r="G128" i="5"/>
  <c r="M128" i="5" s="1"/>
  <c r="J128" i="5" s="1"/>
  <c r="A144" i="5"/>
  <c r="E143" i="5"/>
  <c r="F143" i="5" s="1"/>
  <c r="C143" i="5"/>
  <c r="N143" i="5" s="1"/>
  <c r="O142" i="5"/>
  <c r="E136" i="4"/>
  <c r="F136" i="4" s="1"/>
  <c r="A137" i="4"/>
  <c r="C137" i="4" l="1"/>
  <c r="N137" i="4"/>
  <c r="O137" i="4" s="1"/>
  <c r="J107" i="6"/>
  <c r="K107" i="6" s="1"/>
  <c r="O152" i="6"/>
  <c r="A154" i="6"/>
  <c r="E153" i="6"/>
  <c r="F153" i="6" s="1"/>
  <c r="C153" i="6"/>
  <c r="N153" i="6" s="1"/>
  <c r="K133" i="6"/>
  <c r="S102" i="5"/>
  <c r="J102" i="5"/>
  <c r="K102" i="5" s="1"/>
  <c r="K128" i="5"/>
  <c r="O143" i="5"/>
  <c r="A145" i="5"/>
  <c r="E144" i="5"/>
  <c r="F144" i="5" s="1"/>
  <c r="C144" i="5"/>
  <c r="N144" i="5" s="1"/>
  <c r="E137" i="4"/>
  <c r="F137" i="4" s="1"/>
  <c r="A138" i="4"/>
  <c r="D134" i="6"/>
  <c r="D103" i="5"/>
  <c r="D129" i="5"/>
  <c r="D108" i="6"/>
  <c r="C138" i="4" l="1"/>
  <c r="N138" i="4"/>
  <c r="O138" i="4" s="1"/>
  <c r="G108" i="6"/>
  <c r="G134" i="6"/>
  <c r="M134" i="6" s="1"/>
  <c r="J134" i="6" s="1"/>
  <c r="A155" i="6"/>
  <c r="E154" i="6"/>
  <c r="F154" i="6" s="1"/>
  <c r="C154" i="6"/>
  <c r="N154" i="6" s="1"/>
  <c r="O153" i="6"/>
  <c r="G103" i="5"/>
  <c r="P103" i="5" s="1"/>
  <c r="M103" i="5"/>
  <c r="S103" i="5" s="1"/>
  <c r="G129" i="5"/>
  <c r="M129" i="5" s="1"/>
  <c r="J129" i="5" s="1"/>
  <c r="A146" i="5"/>
  <c r="E145" i="5"/>
  <c r="F145" i="5" s="1"/>
  <c r="C145" i="5"/>
  <c r="N145" i="5" s="1"/>
  <c r="O144" i="5"/>
  <c r="E138" i="4"/>
  <c r="F138" i="4" s="1"/>
  <c r="A139" i="4"/>
  <c r="C139" i="4" l="1"/>
  <c r="N139" i="4"/>
  <c r="N155" i="6"/>
  <c r="M108" i="6"/>
  <c r="P108" i="6"/>
  <c r="O154" i="6"/>
  <c r="A156" i="6"/>
  <c r="E155" i="6"/>
  <c r="F155" i="6" s="1"/>
  <c r="C155" i="6"/>
  <c r="K134" i="6"/>
  <c r="J103" i="5"/>
  <c r="K103" i="5" s="1"/>
  <c r="O145" i="5"/>
  <c r="A147" i="5"/>
  <c r="E146" i="5"/>
  <c r="F146" i="5" s="1"/>
  <c r="C146" i="5"/>
  <c r="N146" i="5" s="1"/>
  <c r="K129" i="5"/>
  <c r="E139" i="4"/>
  <c r="F139" i="4" s="1"/>
  <c r="O139" i="4"/>
  <c r="A140" i="4"/>
  <c r="D135" i="6"/>
  <c r="D104" i="5"/>
  <c r="D130" i="5"/>
  <c r="C140" i="4" l="1"/>
  <c r="N140" i="4"/>
  <c r="O140" i="4" s="1"/>
  <c r="S108" i="6"/>
  <c r="J108" i="6"/>
  <c r="K108" i="6" s="1"/>
  <c r="G135" i="6"/>
  <c r="M135" i="6" s="1"/>
  <c r="J135" i="6" s="1"/>
  <c r="O155" i="6"/>
  <c r="A157" i="6"/>
  <c r="E156" i="6"/>
  <c r="F156" i="6" s="1"/>
  <c r="C156" i="6"/>
  <c r="N156" i="6" s="1"/>
  <c r="G104" i="5"/>
  <c r="P104" i="5" s="1"/>
  <c r="G130" i="5"/>
  <c r="M130" i="5" s="1"/>
  <c r="J130" i="5" s="1"/>
  <c r="O146" i="5"/>
  <c r="A148" i="5"/>
  <c r="E147" i="5"/>
  <c r="F147" i="5" s="1"/>
  <c r="C147" i="5"/>
  <c r="N147" i="5" s="1"/>
  <c r="E140" i="4"/>
  <c r="F140" i="4" s="1"/>
  <c r="A141" i="4"/>
  <c r="D109" i="6"/>
  <c r="C141" i="4" l="1"/>
  <c r="N141" i="4"/>
  <c r="N157" i="6"/>
  <c r="G109" i="6"/>
  <c r="P109" i="6" s="1"/>
  <c r="K135" i="6"/>
  <c r="A158" i="6"/>
  <c r="E157" i="6"/>
  <c r="F157" i="6" s="1"/>
  <c r="C157" i="6"/>
  <c r="O156" i="6"/>
  <c r="M104" i="5"/>
  <c r="S104" i="5" s="1"/>
  <c r="K130" i="5"/>
  <c r="A149" i="5"/>
  <c r="E148" i="5"/>
  <c r="F148" i="5" s="1"/>
  <c r="C148" i="5"/>
  <c r="N148" i="5" s="1"/>
  <c r="O147" i="5"/>
  <c r="E141" i="4"/>
  <c r="F141" i="4" s="1"/>
  <c r="O141" i="4"/>
  <c r="A142" i="4"/>
  <c r="D131" i="5"/>
  <c r="D136" i="6"/>
  <c r="C142" i="4" l="1"/>
  <c r="N142" i="4"/>
  <c r="O142" i="4" s="1"/>
  <c r="M109" i="6"/>
  <c r="S109" i="6" s="1"/>
  <c r="G136" i="6"/>
  <c r="M136" i="6" s="1"/>
  <c r="J136" i="6" s="1"/>
  <c r="O157" i="6"/>
  <c r="A159" i="6"/>
  <c r="E158" i="6"/>
  <c r="F158" i="6" s="1"/>
  <c r="C158" i="6"/>
  <c r="N158" i="6" s="1"/>
  <c r="J104" i="5"/>
  <c r="K104" i="5" s="1"/>
  <c r="G131" i="5"/>
  <c r="M131" i="5" s="1"/>
  <c r="J131" i="5" s="1"/>
  <c r="O148" i="5"/>
  <c r="A150" i="5"/>
  <c r="E149" i="5"/>
  <c r="F149" i="5" s="1"/>
  <c r="C149" i="5"/>
  <c r="N149" i="5" s="1"/>
  <c r="E142" i="4"/>
  <c r="F142" i="4" s="1"/>
  <c r="A143" i="4"/>
  <c r="D105" i="5"/>
  <c r="C143" i="4" l="1"/>
  <c r="N143" i="4"/>
  <c r="O143" i="4" s="1"/>
  <c r="J109" i="6"/>
  <c r="K109" i="6" s="1"/>
  <c r="O158" i="6"/>
  <c r="A160" i="6"/>
  <c r="E159" i="6"/>
  <c r="F159" i="6" s="1"/>
  <c r="C159" i="6"/>
  <c r="N159" i="6" s="1"/>
  <c r="K136" i="6"/>
  <c r="G105" i="5"/>
  <c r="K131" i="5"/>
  <c r="A151" i="5"/>
  <c r="E150" i="5"/>
  <c r="F150" i="5" s="1"/>
  <c r="C150" i="5"/>
  <c r="N150" i="5" s="1"/>
  <c r="O149" i="5"/>
  <c r="E143" i="4"/>
  <c r="F143" i="4" s="1"/>
  <c r="A144" i="4"/>
  <c r="D137" i="6"/>
  <c r="D132" i="5"/>
  <c r="D110" i="6"/>
  <c r="C144" i="4" l="1"/>
  <c r="N144" i="4"/>
  <c r="O144" i="4" s="1"/>
  <c r="G110" i="6"/>
  <c r="P110" i="6" s="1"/>
  <c r="G137" i="6"/>
  <c r="M137" i="6" s="1"/>
  <c r="J137" i="6" s="1"/>
  <c r="O159" i="6"/>
  <c r="A161" i="6"/>
  <c r="E160" i="6"/>
  <c r="F160" i="6" s="1"/>
  <c r="C160" i="6"/>
  <c r="N160" i="6" s="1"/>
  <c r="P105" i="5"/>
  <c r="M105" i="5"/>
  <c r="S105" i="5" s="1"/>
  <c r="G132" i="5"/>
  <c r="M132" i="5" s="1"/>
  <c r="J132" i="5" s="1"/>
  <c r="O150" i="5"/>
  <c r="A152" i="5"/>
  <c r="E151" i="5"/>
  <c r="F151" i="5" s="1"/>
  <c r="C151" i="5"/>
  <c r="N151" i="5" s="1"/>
  <c r="E144" i="4"/>
  <c r="F144" i="4" s="1"/>
  <c r="A145" i="4"/>
  <c r="C145" i="4" l="1"/>
  <c r="N145" i="4"/>
  <c r="O145" i="4" s="1"/>
  <c r="M110" i="6"/>
  <c r="S110" i="6" s="1"/>
  <c r="K137" i="6"/>
  <c r="O160" i="6"/>
  <c r="E161" i="6"/>
  <c r="F161" i="6" s="1"/>
  <c r="C161" i="6"/>
  <c r="J105" i="5"/>
  <c r="A153" i="5"/>
  <c r="E152" i="5"/>
  <c r="F152" i="5" s="1"/>
  <c r="C152" i="5"/>
  <c r="N152" i="5" s="1"/>
  <c r="O151" i="5"/>
  <c r="K132" i="5"/>
  <c r="E145" i="4"/>
  <c r="F145" i="4" s="1"/>
  <c r="A146" i="4"/>
  <c r="D138" i="6"/>
  <c r="D133" i="5"/>
  <c r="C146" i="4" l="1"/>
  <c r="N146" i="4"/>
  <c r="O161" i="6"/>
  <c r="N161" i="6"/>
  <c r="J110" i="6"/>
  <c r="K110" i="6" s="1"/>
  <c r="G138" i="6"/>
  <c r="M138" i="6" s="1"/>
  <c r="J138" i="6" s="1"/>
  <c r="K105" i="5"/>
  <c r="G133" i="5"/>
  <c r="M133" i="5" s="1"/>
  <c r="J133" i="5" s="1"/>
  <c r="A154" i="5"/>
  <c r="E153" i="5"/>
  <c r="F153" i="5" s="1"/>
  <c r="C153" i="5"/>
  <c r="N153" i="5" s="1"/>
  <c r="O152" i="5"/>
  <c r="E146" i="4"/>
  <c r="F146" i="4" s="1"/>
  <c r="O146" i="4"/>
  <c r="A147" i="4"/>
  <c r="D111" i="6"/>
  <c r="D106" i="5"/>
  <c r="C147" i="4" l="1"/>
  <c r="N147" i="4"/>
  <c r="G111" i="6"/>
  <c r="P111" i="6" s="1"/>
  <c r="K138" i="6"/>
  <c r="G106" i="5"/>
  <c r="O153" i="5"/>
  <c r="A155" i="5"/>
  <c r="E154" i="5"/>
  <c r="F154" i="5" s="1"/>
  <c r="C154" i="5"/>
  <c r="N154" i="5" s="1"/>
  <c r="K133" i="5"/>
  <c r="E147" i="4"/>
  <c r="F147" i="4" s="1"/>
  <c r="O147" i="4"/>
  <c r="A148" i="4"/>
  <c r="D139" i="6"/>
  <c r="D134" i="5"/>
  <c r="C148" i="4" l="1"/>
  <c r="N148" i="4"/>
  <c r="M111" i="6"/>
  <c r="S111" i="6" s="1"/>
  <c r="G139" i="6"/>
  <c r="M139" i="6" s="1"/>
  <c r="J139" i="6" s="1"/>
  <c r="M106" i="5"/>
  <c r="S106" i="5" s="1"/>
  <c r="P106" i="5"/>
  <c r="G134" i="5"/>
  <c r="M134" i="5" s="1"/>
  <c r="J134" i="5" s="1"/>
  <c r="A156" i="5"/>
  <c r="E155" i="5"/>
  <c r="F155" i="5" s="1"/>
  <c r="C155" i="5"/>
  <c r="O154" i="5"/>
  <c r="E148" i="4"/>
  <c r="F148" i="4" s="1"/>
  <c r="O148" i="4"/>
  <c r="A149" i="4"/>
  <c r="N155" i="5" l="1"/>
  <c r="O155" i="5" s="1"/>
  <c r="C149" i="4"/>
  <c r="N149" i="4"/>
  <c r="O149" i="4" s="1"/>
  <c r="N156" i="5"/>
  <c r="J111" i="6"/>
  <c r="K111" i="6" s="1"/>
  <c r="K139" i="6"/>
  <c r="J106" i="5"/>
  <c r="K106" i="5" s="1"/>
  <c r="K134" i="5"/>
  <c r="A157" i="5"/>
  <c r="E156" i="5"/>
  <c r="F156" i="5" s="1"/>
  <c r="C156" i="5"/>
  <c r="E149" i="4"/>
  <c r="F149" i="4" s="1"/>
  <c r="A150" i="4"/>
  <c r="D140" i="6"/>
  <c r="D135" i="5"/>
  <c r="D112" i="6"/>
  <c r="D107" i="5"/>
  <c r="C150" i="4" l="1"/>
  <c r="N150" i="4"/>
  <c r="N157" i="5"/>
  <c r="G112" i="6"/>
  <c r="M112" i="6" s="1"/>
  <c r="G140" i="6"/>
  <c r="M140" i="6" s="1"/>
  <c r="J140" i="6" s="1"/>
  <c r="G107" i="5"/>
  <c r="G135" i="5"/>
  <c r="M135" i="5" s="1"/>
  <c r="J135" i="5" s="1"/>
  <c r="A158" i="5"/>
  <c r="E157" i="5"/>
  <c r="F157" i="5" s="1"/>
  <c r="C157" i="5"/>
  <c r="O156" i="5"/>
  <c r="E150" i="4"/>
  <c r="F150" i="4" s="1"/>
  <c r="O150" i="4"/>
  <c r="A151" i="4"/>
  <c r="C151" i="4" l="1"/>
  <c r="N151" i="4"/>
  <c r="P112" i="6"/>
  <c r="S112" i="6"/>
  <c r="J112" i="6"/>
  <c r="K112" i="6" s="1"/>
  <c r="K140" i="6"/>
  <c r="P107" i="5"/>
  <c r="M107" i="5"/>
  <c r="S107" i="5" s="1"/>
  <c r="K135" i="5"/>
  <c r="A159" i="5"/>
  <c r="E158" i="5"/>
  <c r="F158" i="5" s="1"/>
  <c r="C158" i="5"/>
  <c r="N158" i="5" s="1"/>
  <c r="O157" i="5"/>
  <c r="E151" i="4"/>
  <c r="F151" i="4" s="1"/>
  <c r="O151" i="4"/>
  <c r="A152" i="4"/>
  <c r="D136" i="5"/>
  <c r="D141" i="6"/>
  <c r="D113" i="6"/>
  <c r="C152" i="4" l="1"/>
  <c r="N152" i="4"/>
  <c r="O152" i="4" s="1"/>
  <c r="G113" i="6"/>
  <c r="P113" i="6" s="1"/>
  <c r="G141" i="6"/>
  <c r="M141" i="6" s="1"/>
  <c r="J141" i="6" s="1"/>
  <c r="J107" i="5"/>
  <c r="G136" i="5"/>
  <c r="M136" i="5" s="1"/>
  <c r="J136" i="5" s="1"/>
  <c r="O158" i="5"/>
  <c r="A160" i="5"/>
  <c r="E159" i="5"/>
  <c r="F159" i="5" s="1"/>
  <c r="C159" i="5"/>
  <c r="N159" i="5" s="1"/>
  <c r="E152" i="4"/>
  <c r="F152" i="4" s="1"/>
  <c r="A153" i="4"/>
  <c r="C153" i="4" l="1"/>
  <c r="N153" i="4"/>
  <c r="O153" i="4" s="1"/>
  <c r="M113" i="6"/>
  <c r="S113" i="6" s="1"/>
  <c r="K141" i="6"/>
  <c r="K107" i="5"/>
  <c r="K136" i="5"/>
  <c r="A161" i="5"/>
  <c r="E160" i="5"/>
  <c r="F160" i="5" s="1"/>
  <c r="C160" i="5"/>
  <c r="N160" i="5" s="1"/>
  <c r="O159" i="5"/>
  <c r="E153" i="4"/>
  <c r="F153" i="4" s="1"/>
  <c r="A154" i="4"/>
  <c r="D108" i="5"/>
  <c r="D137" i="5"/>
  <c r="D142" i="6"/>
  <c r="C154" i="4" l="1"/>
  <c r="N154" i="4"/>
  <c r="J113" i="6"/>
  <c r="K113" i="6" s="1"/>
  <c r="G142" i="6"/>
  <c r="M142" i="6" s="1"/>
  <c r="J142" i="6" s="1"/>
  <c r="G108" i="5"/>
  <c r="G137" i="5"/>
  <c r="M137" i="5" s="1"/>
  <c r="J137" i="5" s="1"/>
  <c r="O160" i="5"/>
  <c r="E161" i="5"/>
  <c r="F161" i="5" s="1"/>
  <c r="C161" i="5"/>
  <c r="N161" i="5" s="1"/>
  <c r="E154" i="4"/>
  <c r="F154" i="4" s="1"/>
  <c r="O154" i="4"/>
  <c r="A155" i="4"/>
  <c r="D114" i="6"/>
  <c r="G114" i="6" l="1"/>
  <c r="M114" i="6" s="1"/>
  <c r="S114" i="6" s="1"/>
  <c r="K142" i="6"/>
  <c r="P108" i="5"/>
  <c r="M108" i="5"/>
  <c r="S108" i="5" s="1"/>
  <c r="O161" i="5"/>
  <c r="K137" i="5"/>
  <c r="C155" i="4"/>
  <c r="A156" i="4"/>
  <c r="E155" i="4"/>
  <c r="F155" i="4" s="1"/>
  <c r="D143" i="6"/>
  <c r="D138" i="5"/>
  <c r="C156" i="4" l="1"/>
  <c r="N156" i="4"/>
  <c r="O156" i="4" s="1"/>
  <c r="N155" i="4"/>
  <c r="O155" i="4" s="1"/>
  <c r="P114" i="6"/>
  <c r="J114" i="6"/>
  <c r="K114" i="6" s="1"/>
  <c r="G143" i="6"/>
  <c r="M143" i="6" s="1"/>
  <c r="J108" i="5"/>
  <c r="K108" i="5" s="1"/>
  <c r="G138" i="5"/>
  <c r="M138" i="5" s="1"/>
  <c r="J138" i="5" s="1"/>
  <c r="E156" i="4"/>
  <c r="F156" i="4" s="1"/>
  <c r="A157" i="4"/>
  <c r="D115" i="6"/>
  <c r="D109" i="5"/>
  <c r="C157" i="4" l="1"/>
  <c r="N157" i="4"/>
  <c r="G115" i="6"/>
  <c r="J143" i="6"/>
  <c r="G109" i="5"/>
  <c r="K138" i="5"/>
  <c r="E157" i="4"/>
  <c r="F157" i="4" s="1"/>
  <c r="O157" i="4"/>
  <c r="A158" i="4"/>
  <c r="D139" i="5"/>
  <c r="C158" i="4" l="1"/>
  <c r="N158" i="4"/>
  <c r="O158" i="4" s="1"/>
  <c r="P115" i="6"/>
  <c r="P116" i="6" s="1"/>
  <c r="P117" i="6" s="1"/>
  <c r="P118" i="6" s="1"/>
  <c r="P119" i="6" s="1"/>
  <c r="P120" i="6" s="1"/>
  <c r="P121" i="6" s="1"/>
  <c r="P122" i="6" s="1"/>
  <c r="P123" i="6" s="1"/>
  <c r="P124" i="6" s="1"/>
  <c r="P125" i="6" s="1"/>
  <c r="P126" i="6" s="1"/>
  <c r="P127" i="6" s="1"/>
  <c r="P128" i="6" s="1"/>
  <c r="P129" i="6" s="1"/>
  <c r="P130" i="6" s="1"/>
  <c r="P131" i="6" s="1"/>
  <c r="P132" i="6" s="1"/>
  <c r="P133" i="6" s="1"/>
  <c r="P134" i="6" s="1"/>
  <c r="P135" i="6" s="1"/>
  <c r="P136" i="6" s="1"/>
  <c r="P137" i="6" s="1"/>
  <c r="P138" i="6" s="1"/>
  <c r="P139" i="6" s="1"/>
  <c r="P140" i="6" s="1"/>
  <c r="P141" i="6" s="1"/>
  <c r="P142" i="6" s="1"/>
  <c r="P143" i="6" s="1"/>
  <c r="M115" i="6"/>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K143" i="6"/>
  <c r="M109" i="5"/>
  <c r="S109" i="5" s="1"/>
  <c r="P109" i="5"/>
  <c r="G139" i="5"/>
  <c r="M139" i="5" s="1"/>
  <c r="J139" i="5" s="1"/>
  <c r="E158" i="4"/>
  <c r="F158" i="4" s="1"/>
  <c r="A159" i="4"/>
  <c r="D144" i="6"/>
  <c r="C159" i="4" l="1"/>
  <c r="N159" i="4"/>
  <c r="O159" i="4" s="1"/>
  <c r="G144" i="6"/>
  <c r="P144" i="6" s="1"/>
  <c r="J109" i="5"/>
  <c r="K109" i="5" s="1"/>
  <c r="K139" i="5"/>
  <c r="E159" i="4"/>
  <c r="F159" i="4" s="1"/>
  <c r="A160" i="4"/>
  <c r="D140" i="5"/>
  <c r="D110" i="5"/>
  <c r="C160" i="4" l="1"/>
  <c r="N160" i="4"/>
  <c r="O160" i="4" s="1"/>
  <c r="M144" i="6"/>
  <c r="S144" i="6" s="1"/>
  <c r="G110" i="5"/>
  <c r="G140" i="5"/>
  <c r="M140" i="5" s="1"/>
  <c r="J140" i="5" s="1"/>
  <c r="E160" i="4"/>
  <c r="F160" i="4" s="1"/>
  <c r="A161" i="4"/>
  <c r="J144" i="6" l="1"/>
  <c r="K144" i="6" s="1"/>
  <c r="P110" i="5"/>
  <c r="M110" i="5"/>
  <c r="S110" i="5" s="1"/>
  <c r="K140" i="5"/>
  <c r="C161" i="4"/>
  <c r="N161" i="4" s="1"/>
  <c r="E161" i="4"/>
  <c r="F161" i="4" s="1"/>
  <c r="D141" i="5"/>
  <c r="D145" i="6"/>
  <c r="G145" i="6" l="1"/>
  <c r="P145" i="6" s="1"/>
  <c r="J110" i="5"/>
  <c r="K110" i="5" s="1"/>
  <c r="G141" i="5"/>
  <c r="M141" i="5" s="1"/>
  <c r="J141" i="5" s="1"/>
  <c r="O161" i="4"/>
  <c r="D9" i="4"/>
  <c r="D111" i="5"/>
  <c r="M145" i="6" l="1"/>
  <c r="S145" i="6" s="1"/>
  <c r="G111" i="5"/>
  <c r="K141" i="5"/>
  <c r="G9" i="4"/>
  <c r="D142" i="5"/>
  <c r="J145" i="6" l="1"/>
  <c r="K145" i="6" s="1"/>
  <c r="M111" i="5"/>
  <c r="S111" i="5" s="1"/>
  <c r="P111" i="5"/>
  <c r="G142" i="5"/>
  <c r="M142" i="5" s="1"/>
  <c r="J142" i="5" s="1"/>
  <c r="P9" i="4"/>
  <c r="M9" i="4"/>
  <c r="D146" i="6"/>
  <c r="J111" i="5" l="1"/>
  <c r="K111" i="5" s="1"/>
  <c r="G146" i="6"/>
  <c r="P146" i="6" s="1"/>
  <c r="K142" i="5"/>
  <c r="J9" i="4"/>
  <c r="K9" i="4" s="1"/>
  <c r="S9" i="4"/>
  <c r="D10" i="4"/>
  <c r="D143" i="5"/>
  <c r="D112" i="5"/>
  <c r="M146" i="6" l="1"/>
  <c r="S146" i="6" s="1"/>
  <c r="G112" i="5"/>
  <c r="G143" i="5"/>
  <c r="G10" i="4"/>
  <c r="J146" i="6" l="1"/>
  <c r="K146" i="6" s="1"/>
  <c r="M112" i="5"/>
  <c r="S112" i="5" s="1"/>
  <c r="P112" i="5"/>
  <c r="M143" i="5"/>
  <c r="J143" i="5" s="1"/>
  <c r="K143" i="5" s="1"/>
  <c r="P10" i="4"/>
  <c r="M10" i="4"/>
  <c r="D147" i="6"/>
  <c r="D144" i="5"/>
  <c r="G147" i="6" l="1"/>
  <c r="P147" i="6" s="1"/>
  <c r="J112" i="5"/>
  <c r="K112" i="5" s="1"/>
  <c r="G144" i="5"/>
  <c r="M144" i="5" s="1"/>
  <c r="J144" i="5" s="1"/>
  <c r="J10" i="4"/>
  <c r="K10" i="4" s="1"/>
  <c r="S10" i="4"/>
  <c r="D113" i="5"/>
  <c r="D11" i="4"/>
  <c r="M147" i="6" l="1"/>
  <c r="S147" i="6" s="1"/>
  <c r="G113" i="5"/>
  <c r="K144" i="5"/>
  <c r="G11" i="4"/>
  <c r="P11" i="4" s="1"/>
  <c r="D145" i="5"/>
  <c r="J147" i="6" l="1"/>
  <c r="K147" i="6" s="1"/>
  <c r="M113" i="5"/>
  <c r="S113" i="5" s="1"/>
  <c r="P113" i="5"/>
  <c r="G145" i="5"/>
  <c r="M145" i="5" s="1"/>
  <c r="M11" i="4"/>
  <c r="J11" i="4" s="1"/>
  <c r="K11" i="4" s="1"/>
  <c r="D148" i="6"/>
  <c r="D12" i="4"/>
  <c r="G148" i="6" l="1"/>
  <c r="P148" i="6" s="1"/>
  <c r="J113" i="5"/>
  <c r="K113" i="5" s="1"/>
  <c r="J145" i="5"/>
  <c r="S11" i="4"/>
  <c r="G12" i="4"/>
  <c r="P12" i="4" s="1"/>
  <c r="D114" i="5"/>
  <c r="M148" i="6" l="1"/>
  <c r="S148" i="6" s="1"/>
  <c r="G114" i="5"/>
  <c r="K145" i="5"/>
  <c r="M12" i="4"/>
  <c r="J12" i="4" s="1"/>
  <c r="K12" i="4" s="1"/>
  <c r="D146" i="5"/>
  <c r="D13" i="4"/>
  <c r="J148" i="6" l="1"/>
  <c r="K148" i="6" s="1"/>
  <c r="M114" i="5"/>
  <c r="S114" i="5" s="1"/>
  <c r="P114" i="5"/>
  <c r="G146" i="5"/>
  <c r="M146" i="5" s="1"/>
  <c r="S12" i="4"/>
  <c r="G13" i="4"/>
  <c r="P13" i="4" s="1"/>
  <c r="D149" i="6"/>
  <c r="G149" i="6" l="1"/>
  <c r="P149" i="6" s="1"/>
  <c r="J114" i="5"/>
  <c r="J146" i="5"/>
  <c r="M13" i="4"/>
  <c r="J13" i="4" s="1"/>
  <c r="K13" i="4" s="1"/>
  <c r="D14" i="4"/>
  <c r="M149" i="6" l="1"/>
  <c r="S149" i="6" s="1"/>
  <c r="K114" i="5"/>
  <c r="K146" i="5"/>
  <c r="S13" i="4"/>
  <c r="G14" i="4"/>
  <c r="P14" i="4" s="1"/>
  <c r="D147" i="5"/>
  <c r="D115" i="5"/>
  <c r="J149" i="6" l="1"/>
  <c r="K149" i="6" s="1"/>
  <c r="G115" i="5"/>
  <c r="G147" i="5"/>
  <c r="M147" i="5" s="1"/>
  <c r="M14" i="4"/>
  <c r="S14" i="4" s="1"/>
  <c r="D150" i="6"/>
  <c r="G150" i="6" l="1"/>
  <c r="P150" i="6" s="1"/>
  <c r="P115" i="5"/>
  <c r="P116" i="5" s="1"/>
  <c r="P117" i="5" s="1"/>
  <c r="P118" i="5" s="1"/>
  <c r="P119" i="5" s="1"/>
  <c r="P120" i="5" s="1"/>
  <c r="P121" i="5" s="1"/>
  <c r="P122" i="5" s="1"/>
  <c r="P123" i="5" s="1"/>
  <c r="P124" i="5" s="1"/>
  <c r="P125" i="5" s="1"/>
  <c r="P126" i="5" s="1"/>
  <c r="P127" i="5" s="1"/>
  <c r="P128" i="5" s="1"/>
  <c r="P129" i="5" s="1"/>
  <c r="P130" i="5" s="1"/>
  <c r="P131" i="5" s="1"/>
  <c r="P132" i="5" s="1"/>
  <c r="P133" i="5" s="1"/>
  <c r="P134" i="5" s="1"/>
  <c r="P135" i="5" s="1"/>
  <c r="P136" i="5" s="1"/>
  <c r="P137" i="5" s="1"/>
  <c r="P138" i="5" s="1"/>
  <c r="P139" i="5" s="1"/>
  <c r="P140" i="5" s="1"/>
  <c r="P141" i="5" s="1"/>
  <c r="P142" i="5" s="1"/>
  <c r="P143" i="5" s="1"/>
  <c r="P144" i="5" s="1"/>
  <c r="P145" i="5" s="1"/>
  <c r="P146" i="5" s="1"/>
  <c r="P147" i="5" s="1"/>
  <c r="M115" i="5"/>
  <c r="S115" i="5" s="1"/>
  <c r="S116" i="5" s="1"/>
  <c r="S117" i="5" s="1"/>
  <c r="S118" i="5" s="1"/>
  <c r="S119" i="5" s="1"/>
  <c r="S120" i="5" s="1"/>
  <c r="S121" i="5" s="1"/>
  <c r="S122" i="5" s="1"/>
  <c r="S123" i="5" s="1"/>
  <c r="S124" i="5" s="1"/>
  <c r="S125" i="5" s="1"/>
  <c r="S126" i="5" s="1"/>
  <c r="S127" i="5" s="1"/>
  <c r="S128" i="5" s="1"/>
  <c r="S129" i="5" s="1"/>
  <c r="S130" i="5" s="1"/>
  <c r="S131" i="5" s="1"/>
  <c r="S132" i="5" s="1"/>
  <c r="S133" i="5" s="1"/>
  <c r="S134" i="5" s="1"/>
  <c r="S135" i="5" s="1"/>
  <c r="S136" i="5" s="1"/>
  <c r="S137" i="5" s="1"/>
  <c r="S138" i="5" s="1"/>
  <c r="S139" i="5" s="1"/>
  <c r="S140" i="5" s="1"/>
  <c r="S141" i="5" s="1"/>
  <c r="S142" i="5" s="1"/>
  <c r="S143" i="5" s="1"/>
  <c r="S144" i="5" s="1"/>
  <c r="S145" i="5" s="1"/>
  <c r="S146" i="5" s="1"/>
  <c r="S147" i="5" s="1"/>
  <c r="J147" i="5"/>
  <c r="J14" i="4"/>
  <c r="K14" i="4" s="1"/>
  <c r="D15" i="4"/>
  <c r="M150" i="6" l="1"/>
  <c r="S150" i="6" s="1"/>
  <c r="K147" i="5"/>
  <c r="G15" i="4"/>
  <c r="P15" i="4" s="1"/>
  <c r="D148" i="5"/>
  <c r="J150" i="6" l="1"/>
  <c r="K150" i="6" s="1"/>
  <c r="G148" i="5"/>
  <c r="P148" i="5" s="1"/>
  <c r="M15" i="4"/>
  <c r="J15" i="4" s="1"/>
  <c r="K15" i="4" s="1"/>
  <c r="D151" i="6"/>
  <c r="D16" i="4"/>
  <c r="G151" i="6" l="1"/>
  <c r="P151" i="6" s="1"/>
  <c r="M148" i="5"/>
  <c r="S148" i="5" s="1"/>
  <c r="G16" i="4"/>
  <c r="P16" i="4" s="1"/>
  <c r="S15" i="4"/>
  <c r="M151" i="6" l="1"/>
  <c r="S151" i="6" s="1"/>
  <c r="J148" i="5"/>
  <c r="K148" i="5" s="1"/>
  <c r="M16" i="4"/>
  <c r="S16" i="4" s="1"/>
  <c r="D149" i="5"/>
  <c r="J151" i="6" l="1"/>
  <c r="K151" i="6" s="1"/>
  <c r="G149" i="5"/>
  <c r="P149" i="5" s="1"/>
  <c r="J16" i="4"/>
  <c r="K16" i="4" s="1"/>
  <c r="D152" i="6"/>
  <c r="D17" i="4"/>
  <c r="G152" i="6" l="1"/>
  <c r="P152" i="6" s="1"/>
  <c r="M149" i="5"/>
  <c r="S149" i="5" s="1"/>
  <c r="G17" i="4"/>
  <c r="M17" i="4" s="1"/>
  <c r="S17" i="4" s="1"/>
  <c r="M152" i="6" l="1"/>
  <c r="S152" i="6" s="1"/>
  <c r="J149" i="5"/>
  <c r="K149" i="5" s="1"/>
  <c r="P17" i="4"/>
  <c r="J17" i="4"/>
  <c r="K17" i="4" s="1"/>
  <c r="D18" i="4"/>
  <c r="D150" i="5"/>
  <c r="J152" i="6" l="1"/>
  <c r="K152" i="6" s="1"/>
  <c r="G150" i="5"/>
  <c r="P150" i="5" s="1"/>
  <c r="G18" i="4"/>
  <c r="M18" i="4" s="1"/>
  <c r="S18" i="4" s="1"/>
  <c r="K45" i="4"/>
  <c r="D46" i="4"/>
  <c r="D153" i="6"/>
  <c r="G153" i="6" l="1"/>
  <c r="P153" i="6" s="1"/>
  <c r="M150" i="5"/>
  <c r="S150" i="5" s="1"/>
  <c r="J18" i="4"/>
  <c r="K18" i="4" s="1"/>
  <c r="P18" i="4"/>
  <c r="G46" i="4"/>
  <c r="M46" i="4" s="1"/>
  <c r="J46" i="4" s="1"/>
  <c r="D19" i="4"/>
  <c r="M153" i="6" l="1"/>
  <c r="S153" i="6" s="1"/>
  <c r="J150" i="5"/>
  <c r="K150" i="5" s="1"/>
  <c r="G19" i="4"/>
  <c r="M19" i="4" s="1"/>
  <c r="S19" i="4" s="1"/>
  <c r="K46" i="4"/>
  <c r="D47" i="4"/>
  <c r="D151" i="5"/>
  <c r="J153" i="6" l="1"/>
  <c r="K153" i="6" s="1"/>
  <c r="G151" i="5"/>
  <c r="P151" i="5" s="1"/>
  <c r="P19" i="4"/>
  <c r="J19" i="4"/>
  <c r="K19" i="4" s="1"/>
  <c r="G47" i="4"/>
  <c r="M47" i="4" s="1"/>
  <c r="J47" i="4" s="1"/>
  <c r="D154" i="6"/>
  <c r="D20" i="4"/>
  <c r="G154" i="6" l="1"/>
  <c r="P154" i="6" s="1"/>
  <c r="M151" i="5"/>
  <c r="S151" i="5" s="1"/>
  <c r="G20" i="4"/>
  <c r="P20" i="4" s="1"/>
  <c r="K47" i="4"/>
  <c r="D48" i="4"/>
  <c r="M154" i="6" l="1"/>
  <c r="S154" i="6" s="1"/>
  <c r="J151" i="5"/>
  <c r="K151" i="5" s="1"/>
  <c r="M20" i="4"/>
  <c r="S20" i="4" s="1"/>
  <c r="G48" i="4"/>
  <c r="D152" i="5"/>
  <c r="J154" i="6" l="1"/>
  <c r="K154" i="6" s="1"/>
  <c r="G152" i="5"/>
  <c r="P152" i="5" s="1"/>
  <c r="J20" i="4"/>
  <c r="K20" i="4" s="1"/>
  <c r="M48" i="4"/>
  <c r="J48" i="4" s="1"/>
  <c r="K48" i="4" s="1"/>
  <c r="D155" i="6"/>
  <c r="D21" i="4"/>
  <c r="D49" i="4"/>
  <c r="G155" i="6" l="1"/>
  <c r="P155" i="6" s="1"/>
  <c r="M152" i="5"/>
  <c r="S152" i="5" s="1"/>
  <c r="G21" i="4"/>
  <c r="P21" i="4" s="1"/>
  <c r="G49" i="4"/>
  <c r="M49" i="4" s="1"/>
  <c r="J49" i="4" s="1"/>
  <c r="M155" i="6" l="1"/>
  <c r="S155" i="6" s="1"/>
  <c r="J152" i="5"/>
  <c r="K152" i="5" s="1"/>
  <c r="M21" i="4"/>
  <c r="S21" i="4" s="1"/>
  <c r="K49" i="4"/>
  <c r="D153" i="5"/>
  <c r="D50" i="4"/>
  <c r="J155" i="6" l="1"/>
  <c r="K155" i="6" s="1"/>
  <c r="G153" i="5"/>
  <c r="P153" i="5" s="1"/>
  <c r="J21" i="4"/>
  <c r="K21" i="4" s="1"/>
  <c r="G50" i="4"/>
  <c r="M50" i="4" s="1"/>
  <c r="D156" i="6"/>
  <c r="D22" i="4"/>
  <c r="G156" i="6" l="1"/>
  <c r="P156" i="6" s="1"/>
  <c r="M153" i="5"/>
  <c r="S153" i="5" s="1"/>
  <c r="G22" i="4"/>
  <c r="P22" i="4" s="1"/>
  <c r="J50" i="4"/>
  <c r="M156" i="6" l="1"/>
  <c r="S156" i="6" s="1"/>
  <c r="J153" i="5"/>
  <c r="K153" i="5" s="1"/>
  <c r="M22" i="4"/>
  <c r="S22" i="4" s="1"/>
  <c r="K50" i="4"/>
  <c r="D154" i="5"/>
  <c r="D51" i="4"/>
  <c r="J156" i="6" l="1"/>
  <c r="K156" i="6" s="1"/>
  <c r="G154" i="5"/>
  <c r="P154" i="5" s="1"/>
  <c r="J22" i="4"/>
  <c r="K22" i="4" s="1"/>
  <c r="G51" i="4"/>
  <c r="M51" i="4" s="1"/>
  <c r="J51" i="4" s="1"/>
  <c r="D157" i="6"/>
  <c r="D23" i="4"/>
  <c r="G157" i="6" l="1"/>
  <c r="P157" i="6" s="1"/>
  <c r="M154" i="5"/>
  <c r="S154" i="5" s="1"/>
  <c r="G23" i="4"/>
  <c r="P23" i="4" s="1"/>
  <c r="K51" i="4"/>
  <c r="D52" i="4"/>
  <c r="M157" i="6" l="1"/>
  <c r="S157" i="6" s="1"/>
  <c r="J154" i="5"/>
  <c r="K154" i="5" s="1"/>
  <c r="M23" i="4"/>
  <c r="S23" i="4" s="1"/>
  <c r="G52" i="4"/>
  <c r="M52" i="4" s="1"/>
  <c r="J52" i="4" s="1"/>
  <c r="D155" i="5"/>
  <c r="J157" i="6" l="1"/>
  <c r="K157" i="6" s="1"/>
  <c r="G155" i="5"/>
  <c r="P155" i="5" s="1"/>
  <c r="J23" i="4"/>
  <c r="K23" i="4" s="1"/>
  <c r="K52" i="4"/>
  <c r="D158" i="6"/>
  <c r="D53" i="4"/>
  <c r="D24" i="4"/>
  <c r="G158" i="6" l="1"/>
  <c r="P158" i="6" s="1"/>
  <c r="M155" i="5"/>
  <c r="S155" i="5" s="1"/>
  <c r="G24" i="4"/>
  <c r="G53" i="4"/>
  <c r="M53" i="4" s="1"/>
  <c r="J53" i="4" s="1"/>
  <c r="M158" i="6" l="1"/>
  <c r="S158" i="6" s="1"/>
  <c r="J155" i="5"/>
  <c r="K155" i="5" s="1"/>
  <c r="P24" i="4"/>
  <c r="M24" i="4"/>
  <c r="K53" i="4"/>
  <c r="D156" i="5"/>
  <c r="D54" i="4"/>
  <c r="J158" i="6" l="1"/>
  <c r="K158" i="6" s="1"/>
  <c r="G156" i="5"/>
  <c r="P156" i="5" s="1"/>
  <c r="S24" i="4"/>
  <c r="J24" i="4"/>
  <c r="K24" i="4" s="1"/>
  <c r="G54" i="4"/>
  <c r="M54" i="4" s="1"/>
  <c r="J54" i="4" s="1"/>
  <c r="D159" i="6"/>
  <c r="D25" i="4"/>
  <c r="G159" i="6" l="1"/>
  <c r="P159" i="6" s="1"/>
  <c r="M156" i="5"/>
  <c r="S156" i="5" s="1"/>
  <c r="G25" i="4"/>
  <c r="P25" i="4" s="1"/>
  <c r="K54" i="4"/>
  <c r="D55" i="4"/>
  <c r="M159" i="6" l="1"/>
  <c r="S159" i="6" s="1"/>
  <c r="J156" i="5"/>
  <c r="K156" i="5" s="1"/>
  <c r="M25" i="4"/>
  <c r="S25" i="4" s="1"/>
  <c r="G55" i="4"/>
  <c r="M55" i="4" s="1"/>
  <c r="D157" i="5"/>
  <c r="J159" i="6" l="1"/>
  <c r="K159" i="6" s="1"/>
  <c r="J25" i="4"/>
  <c r="K25" i="4" s="1"/>
  <c r="G157" i="5"/>
  <c r="P157" i="5" s="1"/>
  <c r="J55" i="4"/>
  <c r="D160" i="6"/>
  <c r="D26" i="4"/>
  <c r="G160" i="6" l="1"/>
  <c r="P160" i="6" s="1"/>
  <c r="M157" i="5"/>
  <c r="S157" i="5" s="1"/>
  <c r="G26" i="4"/>
  <c r="P26" i="4" s="1"/>
  <c r="K55" i="4"/>
  <c r="D56" i="4"/>
  <c r="M160" i="6" l="1"/>
  <c r="S160" i="6" s="1"/>
  <c r="J157" i="5"/>
  <c r="K157" i="5" s="1"/>
  <c r="M26" i="4"/>
  <c r="G56" i="4"/>
  <c r="M56" i="4" s="1"/>
  <c r="J56" i="4" s="1"/>
  <c r="D158" i="5"/>
  <c r="J160" i="6" l="1"/>
  <c r="K160" i="6" s="1"/>
  <c r="G158" i="5"/>
  <c r="M158" i="5" s="1"/>
  <c r="S158" i="5" s="1"/>
  <c r="S26" i="4"/>
  <c r="J26" i="4"/>
  <c r="K26" i="4" s="1"/>
  <c r="P158" i="5"/>
  <c r="K56" i="4"/>
  <c r="D161" i="6"/>
  <c r="D57" i="4"/>
  <c r="D27" i="4"/>
  <c r="J158" i="5" l="1"/>
  <c r="K158" i="5" s="1"/>
  <c r="G161" i="6"/>
  <c r="P161" i="6" s="1"/>
  <c r="D165" i="6"/>
  <c r="D163" i="6"/>
  <c r="G27" i="4"/>
  <c r="G57" i="4"/>
  <c r="M57" i="4" s="1"/>
  <c r="J57" i="4" s="1"/>
  <c r="D159" i="5"/>
  <c r="M161" i="6" l="1"/>
  <c r="J161" i="6" s="1"/>
  <c r="K161" i="6" s="1"/>
  <c r="K165" i="6" s="1"/>
  <c r="G163" i="6"/>
  <c r="G165" i="6"/>
  <c r="P27" i="4"/>
  <c r="M27" i="4"/>
  <c r="G159" i="5"/>
  <c r="P159" i="5" s="1"/>
  <c r="K57" i="4"/>
  <c r="D58" i="4"/>
  <c r="S161" i="6" l="1"/>
  <c r="M165" i="6"/>
  <c r="M163" i="6"/>
  <c r="J165" i="6"/>
  <c r="S27" i="4"/>
  <c r="J27" i="4"/>
  <c r="K27" i="4" s="1"/>
  <c r="M159" i="5"/>
  <c r="S159" i="5" s="1"/>
  <c r="G58" i="4"/>
  <c r="M58" i="4" s="1"/>
  <c r="J58" i="4" s="1"/>
  <c r="D28" i="4"/>
  <c r="G28" i="4" l="1"/>
  <c r="J159" i="5"/>
  <c r="K159" i="5" s="1"/>
  <c r="K58" i="4"/>
  <c r="D160" i="5"/>
  <c r="D59" i="4"/>
  <c r="P28" i="4" l="1"/>
  <c r="M28" i="4"/>
  <c r="G160" i="5"/>
  <c r="P160" i="5" s="1"/>
  <c r="G59" i="4"/>
  <c r="M160" i="5" l="1"/>
  <c r="S160" i="5" s="1"/>
  <c r="S28" i="4"/>
  <c r="J28" i="4"/>
  <c r="K28" i="4" s="1"/>
  <c r="M59" i="4"/>
  <c r="J59" i="4" s="1"/>
  <c r="K59" i="4" s="1"/>
  <c r="D29" i="4"/>
  <c r="D60" i="4"/>
  <c r="J160" i="5" l="1"/>
  <c r="K160" i="5" s="1"/>
  <c r="G29" i="4"/>
  <c r="G60" i="4"/>
  <c r="M60" i="4" s="1"/>
  <c r="J60" i="4" s="1"/>
  <c r="D161" i="5"/>
  <c r="P29" i="4" l="1"/>
  <c r="M29" i="4"/>
  <c r="G161" i="5"/>
  <c r="P161" i="5" s="1"/>
  <c r="D165" i="5"/>
  <c r="D163" i="5"/>
  <c r="M161" i="5"/>
  <c r="J161" i="5" s="1"/>
  <c r="K60" i="4"/>
  <c r="D61" i="4"/>
  <c r="S29" i="4" l="1"/>
  <c r="J29" i="4"/>
  <c r="K29" i="4" s="1"/>
  <c r="K161" i="5"/>
  <c r="K165" i="5" s="1"/>
  <c r="J165" i="5"/>
  <c r="G165" i="5"/>
  <c r="G163" i="5"/>
  <c r="M163" i="5"/>
  <c r="M165" i="5"/>
  <c r="S161" i="5"/>
  <c r="G61" i="4"/>
  <c r="M61" i="4" s="1"/>
  <c r="J61" i="4" s="1"/>
  <c r="D30" i="4"/>
  <c r="G30" i="4" l="1"/>
  <c r="K61" i="4"/>
  <c r="D62" i="4"/>
  <c r="P30" i="4" l="1"/>
  <c r="M30" i="4"/>
  <c r="G62" i="4"/>
  <c r="M62" i="4" s="1"/>
  <c r="S30" i="4" l="1"/>
  <c r="J30" i="4"/>
  <c r="K30" i="4" s="1"/>
  <c r="J62" i="4"/>
  <c r="D31" i="4"/>
  <c r="G31" i="4" l="1"/>
  <c r="P31" i="4" s="1"/>
  <c r="K62" i="4"/>
  <c r="D63" i="4"/>
  <c r="M31" i="4" l="1"/>
  <c r="S31" i="4" s="1"/>
  <c r="G63" i="4"/>
  <c r="M63" i="4" s="1"/>
  <c r="J31" i="4" l="1"/>
  <c r="K31" i="4" s="1"/>
  <c r="J63" i="4"/>
  <c r="K63" i="4" s="1"/>
  <c r="D64" i="4"/>
  <c r="D32" i="4"/>
  <c r="G32" i="4" l="1"/>
  <c r="G64" i="4"/>
  <c r="M64" i="4" s="1"/>
  <c r="P32" i="4" l="1"/>
  <c r="M32" i="4"/>
  <c r="S32" i="4" s="1"/>
  <c r="J64" i="4"/>
  <c r="K64" i="4" s="1"/>
  <c r="D65" i="4"/>
  <c r="J32" i="4" l="1"/>
  <c r="K32" i="4" s="1"/>
  <c r="G65" i="4"/>
  <c r="M65" i="4" s="1"/>
  <c r="D33" i="4"/>
  <c r="G33" i="4" l="1"/>
  <c r="P33" i="4" s="1"/>
  <c r="J65" i="4"/>
  <c r="K65" i="4" s="1"/>
  <c r="D66" i="4"/>
  <c r="M33" i="4" l="1"/>
  <c r="G66" i="4"/>
  <c r="M66" i="4" s="1"/>
  <c r="J66" i="4" s="1"/>
  <c r="K66" i="4" s="1"/>
  <c r="D67" i="4"/>
  <c r="S33" i="4" l="1"/>
  <c r="J33" i="4"/>
  <c r="K33" i="4" s="1"/>
  <c r="G67" i="4"/>
  <c r="M67" i="4" s="1"/>
  <c r="J67" i="4" s="1"/>
  <c r="D34" i="4"/>
  <c r="G34" i="4" l="1"/>
  <c r="P34" i="4" s="1"/>
  <c r="K67" i="4"/>
  <c r="D68" i="4"/>
  <c r="M34" i="4" l="1"/>
  <c r="S34" i="4" s="1"/>
  <c r="G68" i="4"/>
  <c r="J34" i="4" l="1"/>
  <c r="K34" i="4" s="1"/>
  <c r="M68" i="4"/>
  <c r="J68" i="4" s="1"/>
  <c r="K68" i="4" s="1"/>
  <c r="D35" i="4"/>
  <c r="D69" i="4"/>
  <c r="G35" i="4" l="1"/>
  <c r="P35" i="4" s="1"/>
  <c r="G69" i="4"/>
  <c r="M69" i="4" s="1"/>
  <c r="J69" i="4" s="1"/>
  <c r="M35" i="4" l="1"/>
  <c r="S35" i="4" s="1"/>
  <c r="K69" i="4"/>
  <c r="D70" i="4"/>
  <c r="J35" i="4" l="1"/>
  <c r="K35" i="4" s="1"/>
  <c r="G70" i="4"/>
  <c r="M70" i="4" s="1"/>
  <c r="J70" i="4" s="1"/>
  <c r="D36" i="4"/>
  <c r="G36" i="4" l="1"/>
  <c r="P36" i="4" s="1"/>
  <c r="M36" i="4" l="1"/>
  <c r="S36" i="4" s="1"/>
  <c r="K70" i="4"/>
  <c r="D71" i="4"/>
  <c r="J36" i="4" l="1"/>
  <c r="K36" i="4" s="1"/>
  <c r="G71" i="4"/>
  <c r="M71" i="4" s="1"/>
  <c r="J71" i="4" s="1"/>
  <c r="D37" i="4"/>
  <c r="G37" i="4" l="1"/>
  <c r="P37" i="4" s="1"/>
  <c r="M37" i="4" l="1"/>
  <c r="S37" i="4" s="1"/>
  <c r="K71" i="4"/>
  <c r="D72" i="4"/>
  <c r="J37" i="4" l="1"/>
  <c r="K37" i="4" s="1"/>
  <c r="G72" i="4"/>
  <c r="M72" i="4" s="1"/>
  <c r="J72" i="4" s="1"/>
  <c r="D38" i="4"/>
  <c r="G38" i="4" l="1"/>
  <c r="P38" i="4" s="1"/>
  <c r="K72" i="4"/>
  <c r="D73" i="4"/>
  <c r="M38" i="4" l="1"/>
  <c r="S38" i="4" s="1"/>
  <c r="G73" i="4"/>
  <c r="M73" i="4" s="1"/>
  <c r="J73" i="4" s="1"/>
  <c r="J38" i="4" l="1"/>
  <c r="K38" i="4" s="1"/>
  <c r="K73" i="4"/>
  <c r="D74" i="4"/>
  <c r="D39" i="4"/>
  <c r="G39" i="4" l="1"/>
  <c r="P39" i="4" s="1"/>
  <c r="G74" i="4"/>
  <c r="M74" i="4" s="1"/>
  <c r="J74" i="4" s="1"/>
  <c r="M39" i="4" l="1"/>
  <c r="S39" i="4" s="1"/>
  <c r="J39" i="4" l="1"/>
  <c r="K39" i="4" s="1"/>
  <c r="K74" i="4"/>
  <c r="D75" i="4"/>
  <c r="D40" i="4"/>
  <c r="G40" i="4" l="1"/>
  <c r="G75" i="4"/>
  <c r="M75" i="4" s="1"/>
  <c r="J75" i="4" s="1"/>
  <c r="P40" i="4" l="1"/>
  <c r="M40" i="4"/>
  <c r="S40" i="4" l="1"/>
  <c r="J40" i="4"/>
  <c r="K40" i="4" s="1"/>
  <c r="K75" i="4"/>
  <c r="D41" i="4"/>
  <c r="D76" i="4"/>
  <c r="G41" i="4" l="1"/>
  <c r="P41" i="4" s="1"/>
  <c r="G76" i="4"/>
  <c r="M76" i="4" s="1"/>
  <c r="M41" i="4" l="1"/>
  <c r="S41" i="4" s="1"/>
  <c r="J76" i="4"/>
  <c r="J41" i="4" l="1"/>
  <c r="K41" i="4" s="1"/>
  <c r="K76" i="4"/>
  <c r="D42" i="4"/>
  <c r="D77" i="4"/>
  <c r="G42" i="4" l="1"/>
  <c r="G77" i="4"/>
  <c r="M77" i="4" s="1"/>
  <c r="P42" i="4" l="1"/>
  <c r="M42" i="4"/>
  <c r="J77" i="4"/>
  <c r="S42" i="4" l="1"/>
  <c r="J42" i="4"/>
  <c r="K42" i="4" s="1"/>
  <c r="K77" i="4"/>
  <c r="D78" i="4"/>
  <c r="D43" i="4"/>
  <c r="G43" i="4" l="1"/>
  <c r="P43" i="4" s="1"/>
  <c r="G78" i="4"/>
  <c r="M78" i="4" s="1"/>
  <c r="J78" i="4" s="1"/>
  <c r="M43" i="4" l="1"/>
  <c r="S43" i="4" s="1"/>
  <c r="K78" i="4"/>
  <c r="D79" i="4"/>
  <c r="J43" i="4" l="1"/>
  <c r="K43" i="4" s="1"/>
  <c r="G79" i="4"/>
  <c r="M79" i="4" s="1"/>
  <c r="D44" i="4"/>
  <c r="G44" i="4" l="1"/>
  <c r="P44" i="4" s="1"/>
  <c r="J79" i="4"/>
  <c r="M44" i="4" l="1"/>
  <c r="S44" i="4" s="1"/>
  <c r="K79" i="4"/>
  <c r="D80" i="4"/>
  <c r="J44" i="4" l="1"/>
  <c r="K44" i="4" s="1"/>
  <c r="G80" i="4"/>
  <c r="M80" i="4" s="1"/>
  <c r="D45" i="4"/>
  <c r="G45" i="4" l="1"/>
  <c r="J80" i="4"/>
  <c r="K80" i="4" s="1"/>
  <c r="D81" i="4"/>
  <c r="P45" i="4" l="1"/>
  <c r="P46" i="4" s="1"/>
  <c r="P47" i="4" s="1"/>
  <c r="P48" i="4" s="1"/>
  <c r="P49" i="4" s="1"/>
  <c r="P50" i="4" s="1"/>
  <c r="P51" i="4" s="1"/>
  <c r="P52" i="4" s="1"/>
  <c r="P53" i="4" s="1"/>
  <c r="P54" i="4" s="1"/>
  <c r="P55" i="4" s="1"/>
  <c r="P56" i="4" s="1"/>
  <c r="P57" i="4" s="1"/>
  <c r="P58" i="4" s="1"/>
  <c r="P59" i="4" s="1"/>
  <c r="P60" i="4" s="1"/>
  <c r="P61" i="4" s="1"/>
  <c r="P62" i="4" s="1"/>
  <c r="P63" i="4" s="1"/>
  <c r="P64" i="4" s="1"/>
  <c r="P65" i="4" s="1"/>
  <c r="P66" i="4" s="1"/>
  <c r="P67" i="4" s="1"/>
  <c r="P68" i="4" s="1"/>
  <c r="P69" i="4" s="1"/>
  <c r="P70" i="4" s="1"/>
  <c r="P71" i="4" s="1"/>
  <c r="P72" i="4" s="1"/>
  <c r="P73" i="4" s="1"/>
  <c r="P74" i="4" s="1"/>
  <c r="P75" i="4" s="1"/>
  <c r="P76" i="4" s="1"/>
  <c r="P77" i="4" s="1"/>
  <c r="P78" i="4" s="1"/>
  <c r="P79" i="4" s="1"/>
  <c r="P80" i="4" s="1"/>
  <c r="M45" i="4"/>
  <c r="S45" i="4" s="1"/>
  <c r="S46" i="4" s="1"/>
  <c r="S47" i="4" s="1"/>
  <c r="S48" i="4" s="1"/>
  <c r="S49" i="4" s="1"/>
  <c r="S50" i="4" s="1"/>
  <c r="S51" i="4" s="1"/>
  <c r="S52" i="4" s="1"/>
  <c r="S53" i="4" s="1"/>
  <c r="S54" i="4" s="1"/>
  <c r="S55" i="4" s="1"/>
  <c r="S56" i="4" s="1"/>
  <c r="S57" i="4" s="1"/>
  <c r="S58" i="4" s="1"/>
  <c r="S59" i="4" s="1"/>
  <c r="S60" i="4" s="1"/>
  <c r="S61" i="4" s="1"/>
  <c r="S62" i="4" s="1"/>
  <c r="S63" i="4" s="1"/>
  <c r="S64" i="4" s="1"/>
  <c r="S65" i="4" s="1"/>
  <c r="S66" i="4" s="1"/>
  <c r="S67" i="4" s="1"/>
  <c r="S68" i="4" s="1"/>
  <c r="S69" i="4" s="1"/>
  <c r="S70" i="4" s="1"/>
  <c r="S71" i="4" s="1"/>
  <c r="S72" i="4" s="1"/>
  <c r="S73" i="4" s="1"/>
  <c r="S74" i="4" s="1"/>
  <c r="S75" i="4" s="1"/>
  <c r="S76" i="4" s="1"/>
  <c r="S77" i="4" s="1"/>
  <c r="S78" i="4" s="1"/>
  <c r="S79" i="4" s="1"/>
  <c r="S80" i="4" s="1"/>
  <c r="G81" i="4"/>
  <c r="P81" i="4" l="1"/>
  <c r="M81" i="4"/>
  <c r="S81" i="4" l="1"/>
  <c r="J81" i="4"/>
  <c r="K81" i="4" s="1"/>
  <c r="D82" i="4"/>
  <c r="G82" i="4" l="1"/>
  <c r="P82" i="4" s="1"/>
  <c r="M82" i="4" l="1"/>
  <c r="S82" i="4" s="1"/>
  <c r="J82" i="4" l="1"/>
  <c r="K82" i="4" s="1"/>
  <c r="D83" i="4"/>
  <c r="G83" i="4" l="1"/>
  <c r="P83" i="4" s="1"/>
  <c r="M83" i="4" l="1"/>
  <c r="S83" i="4" s="1"/>
  <c r="J83" i="4" l="1"/>
  <c r="K83" i="4" s="1"/>
  <c r="D84" i="4"/>
  <c r="G84" i="4" l="1"/>
  <c r="P84" i="4" s="1"/>
  <c r="M84" i="4" l="1"/>
  <c r="S84" i="4" s="1"/>
  <c r="J84" i="4" l="1"/>
  <c r="K84" i="4" s="1"/>
  <c r="D85" i="4"/>
  <c r="G85" i="4" l="1"/>
  <c r="P85" i="4" s="1"/>
  <c r="M85" i="4" l="1"/>
  <c r="S85" i="4" s="1"/>
  <c r="J85" i="4" l="1"/>
  <c r="K85" i="4" s="1"/>
  <c r="D86" i="4"/>
  <c r="G86" i="4" l="1"/>
  <c r="P86" i="4" s="1"/>
  <c r="M86" i="4" l="1"/>
  <c r="S86" i="4" s="1"/>
  <c r="J86" i="4" l="1"/>
  <c r="K86" i="4" s="1"/>
  <c r="D87" i="4"/>
  <c r="G87" i="4" l="1"/>
  <c r="P87" i="4" s="1"/>
  <c r="M87" i="4" l="1"/>
  <c r="S87" i="4" s="1"/>
  <c r="J87" i="4" l="1"/>
  <c r="K87" i="4" s="1"/>
  <c r="D88" i="4"/>
  <c r="G88" i="4" l="1"/>
  <c r="P88" i="4" s="1"/>
  <c r="M88" i="4" l="1"/>
  <c r="S88" i="4" s="1"/>
  <c r="J88" i="4" l="1"/>
  <c r="K88" i="4" s="1"/>
  <c r="D89" i="4"/>
  <c r="G89" i="4" l="1"/>
  <c r="P89" i="4" s="1"/>
  <c r="M89" i="4" l="1"/>
  <c r="S89" i="4" s="1"/>
  <c r="J89" i="4" l="1"/>
  <c r="K89" i="4" s="1"/>
  <c r="D90" i="4"/>
  <c r="G90" i="4" l="1"/>
  <c r="P90" i="4" s="1"/>
  <c r="M90" i="4" l="1"/>
  <c r="S90" i="4" s="1"/>
  <c r="J90" i="4" l="1"/>
  <c r="K90" i="4" s="1"/>
  <c r="D91" i="4"/>
  <c r="G91" i="4" l="1"/>
  <c r="P91" i="4" l="1"/>
  <c r="M91" i="4"/>
  <c r="S91" i="4" s="1"/>
  <c r="J91" i="4" l="1"/>
  <c r="K91" i="4" s="1"/>
  <c r="D92" i="4"/>
  <c r="G92" i="4" l="1"/>
  <c r="P92" i="4" l="1"/>
  <c r="M92" i="4"/>
  <c r="S92" i="4" s="1"/>
  <c r="J92" i="4" l="1"/>
  <c r="K92" i="4" s="1"/>
  <c r="D93" i="4"/>
  <c r="G93" i="4" l="1"/>
  <c r="P93" i="4" l="1"/>
  <c r="M93" i="4"/>
  <c r="S93" i="4" s="1"/>
  <c r="J93" i="4" l="1"/>
  <c r="K93" i="4" s="1"/>
  <c r="D94" i="4"/>
  <c r="G94" i="4" l="1"/>
  <c r="P94" i="4" l="1"/>
  <c r="M94" i="4"/>
  <c r="S94" i="4" s="1"/>
  <c r="J94" i="4" l="1"/>
  <c r="K94" i="4" s="1"/>
  <c r="D95" i="4"/>
  <c r="G95" i="4" l="1"/>
  <c r="P95" i="4" l="1"/>
  <c r="M95" i="4"/>
  <c r="S95" i="4" s="1"/>
  <c r="J95" i="4" l="1"/>
  <c r="K95" i="4" s="1"/>
  <c r="D96" i="4"/>
  <c r="G96" i="4" l="1"/>
  <c r="P96" i="4" l="1"/>
  <c r="M96" i="4"/>
  <c r="S96" i="4" s="1"/>
  <c r="J96" i="4" l="1"/>
  <c r="K96" i="4" s="1"/>
  <c r="D97" i="4"/>
  <c r="G97" i="4" l="1"/>
  <c r="P97" i="4" l="1"/>
  <c r="M97" i="4"/>
  <c r="S97" i="4" s="1"/>
  <c r="J97" i="4" l="1"/>
  <c r="K97" i="4" s="1"/>
  <c r="D98" i="4"/>
  <c r="G98" i="4" l="1"/>
  <c r="P98" i="4" l="1"/>
  <c r="M98" i="4"/>
  <c r="S98" i="4" s="1"/>
  <c r="J98" i="4" l="1"/>
  <c r="K98" i="4" s="1"/>
  <c r="D99" i="4"/>
  <c r="G99" i="4" l="1"/>
  <c r="P99" i="4" l="1"/>
  <c r="M99" i="4"/>
  <c r="S99" i="4" s="1"/>
  <c r="J99" i="4" l="1"/>
  <c r="K99" i="4" s="1"/>
  <c r="D100" i="4"/>
  <c r="G100" i="4" l="1"/>
  <c r="P100" i="4" l="1"/>
  <c r="M100" i="4"/>
  <c r="S100" i="4" s="1"/>
  <c r="J100" i="4" l="1"/>
  <c r="K100" i="4" s="1"/>
  <c r="D101" i="4"/>
  <c r="G101" i="4" l="1"/>
  <c r="P101" i="4" l="1"/>
  <c r="M101" i="4"/>
  <c r="S101" i="4" s="1"/>
  <c r="J101" i="4" l="1"/>
  <c r="K101" i="4" s="1"/>
  <c r="D102" i="4"/>
  <c r="G102" i="4" l="1"/>
  <c r="P102" i="4" l="1"/>
  <c r="M102" i="4"/>
  <c r="S102" i="4" s="1"/>
  <c r="J102" i="4" l="1"/>
  <c r="K102" i="4" s="1"/>
  <c r="D103" i="4"/>
  <c r="G103" i="4" l="1"/>
  <c r="K115" i="4"/>
  <c r="D116" i="4"/>
  <c r="P103" i="4" l="1"/>
  <c r="M103" i="4"/>
  <c r="S103" i="4" s="1"/>
  <c r="G116" i="4"/>
  <c r="M116" i="4" s="1"/>
  <c r="J103" i="4" l="1"/>
  <c r="J116" i="4"/>
  <c r="K103" i="4" l="1"/>
  <c r="K116" i="4"/>
  <c r="D117" i="4"/>
  <c r="D104" i="4"/>
  <c r="G104" i="4" l="1"/>
  <c r="G117" i="4"/>
  <c r="M117" i="4" s="1"/>
  <c r="J117" i="4" s="1"/>
  <c r="P104" i="4" l="1"/>
  <c r="M104" i="4"/>
  <c r="S104" i="4" s="1"/>
  <c r="K117" i="4"/>
  <c r="D118" i="4"/>
  <c r="J104" i="4" l="1"/>
  <c r="K104" i="4" s="1"/>
  <c r="G118" i="4"/>
  <c r="M118" i="4" s="1"/>
  <c r="J118" i="4" s="1"/>
  <c r="D105" i="4"/>
  <c r="G105" i="4" l="1"/>
  <c r="K118" i="4"/>
  <c r="D119" i="4"/>
  <c r="P105" i="4" l="1"/>
  <c r="M105" i="4"/>
  <c r="S105" i="4" s="1"/>
  <c r="G119" i="4"/>
  <c r="M119" i="4" s="1"/>
  <c r="J119" i="4" s="1"/>
  <c r="J105" i="4" l="1"/>
  <c r="K105" i="4" s="1"/>
  <c r="K119" i="4"/>
  <c r="D106" i="4"/>
  <c r="D120" i="4"/>
  <c r="G106" i="4" l="1"/>
  <c r="G120" i="4"/>
  <c r="M120" i="4" s="1"/>
  <c r="J120" i="4" s="1"/>
  <c r="K120" i="4" s="1"/>
  <c r="D121" i="4"/>
  <c r="P106" i="4" l="1"/>
  <c r="M106" i="4"/>
  <c r="S106" i="4" s="1"/>
  <c r="G121" i="4"/>
  <c r="M121" i="4" s="1"/>
  <c r="J106" i="4" l="1"/>
  <c r="J121" i="4"/>
  <c r="K106" i="4" l="1"/>
  <c r="K121" i="4"/>
  <c r="D107" i="4"/>
  <c r="D122" i="4"/>
  <c r="G107" i="4" l="1"/>
  <c r="G122" i="4"/>
  <c r="M122" i="4" s="1"/>
  <c r="J122" i="4" s="1"/>
  <c r="P107" i="4" l="1"/>
  <c r="M107" i="4"/>
  <c r="S107" i="4" s="1"/>
  <c r="K122" i="4"/>
  <c r="D123" i="4"/>
  <c r="J107" i="4" l="1"/>
  <c r="K107" i="4" s="1"/>
  <c r="G123" i="4"/>
  <c r="M123" i="4" s="1"/>
  <c r="D108" i="4"/>
  <c r="G108" i="4" l="1"/>
  <c r="J123" i="4"/>
  <c r="M108" i="4" l="1"/>
  <c r="S108" i="4" s="1"/>
  <c r="P108" i="4"/>
  <c r="K123" i="4"/>
  <c r="D124" i="4"/>
  <c r="J108" i="4" l="1"/>
  <c r="K108" i="4" s="1"/>
  <c r="G124" i="4"/>
  <c r="M124" i="4" s="1"/>
  <c r="D109" i="4"/>
  <c r="G109" i="4" l="1"/>
  <c r="J124" i="4"/>
  <c r="M109" i="4" l="1"/>
  <c r="S109" i="4" s="1"/>
  <c r="P109" i="4"/>
  <c r="K124" i="4"/>
  <c r="D125" i="4"/>
  <c r="J109" i="4" l="1"/>
  <c r="K109" i="4" s="1"/>
  <c r="G125" i="4"/>
  <c r="M125" i="4" s="1"/>
  <c r="J125" i="4" s="1"/>
  <c r="D110" i="4"/>
  <c r="G110" i="4" l="1"/>
  <c r="K125" i="4"/>
  <c r="D126" i="4"/>
  <c r="M110" i="4" l="1"/>
  <c r="S110" i="4" s="1"/>
  <c r="P110" i="4"/>
  <c r="G126" i="4"/>
  <c r="M126" i="4" s="1"/>
  <c r="J126" i="4" s="1"/>
  <c r="K126" i="4" s="1"/>
  <c r="D127" i="4"/>
  <c r="J110" i="4" l="1"/>
  <c r="K110" i="4" s="1"/>
  <c r="G127" i="4"/>
  <c r="M127" i="4" s="1"/>
  <c r="D111" i="4"/>
  <c r="G111" i="4" l="1"/>
  <c r="J127" i="4"/>
  <c r="K127" i="4" s="1"/>
  <c r="D128" i="4"/>
  <c r="M111" i="4" l="1"/>
  <c r="S111" i="4" s="1"/>
  <c r="P111" i="4"/>
  <c r="G128" i="4"/>
  <c r="M128" i="4" s="1"/>
  <c r="J111" i="4" l="1"/>
  <c r="K111" i="4" s="1"/>
  <c r="J128" i="4"/>
  <c r="D112" i="4"/>
  <c r="G112" i="4" l="1"/>
  <c r="K128" i="4"/>
  <c r="D129" i="4"/>
  <c r="M112" i="4" l="1"/>
  <c r="S112" i="4" s="1"/>
  <c r="P112" i="4"/>
  <c r="G129" i="4"/>
  <c r="J112" i="4" l="1"/>
  <c r="K112" i="4" s="1"/>
  <c r="M129" i="4"/>
  <c r="J129" i="4" s="1"/>
  <c r="K129" i="4" s="1"/>
  <c r="D113" i="4"/>
  <c r="D130" i="4"/>
  <c r="G113" i="4" l="1"/>
  <c r="G130" i="4"/>
  <c r="M130" i="4" s="1"/>
  <c r="M113" i="4" l="1"/>
  <c r="S113" i="4" s="1"/>
  <c r="P113" i="4"/>
  <c r="J130" i="4"/>
  <c r="K130" i="4" s="1"/>
  <c r="D131" i="4"/>
  <c r="J113" i="4" l="1"/>
  <c r="K113" i="4" s="1"/>
  <c r="G131" i="4"/>
  <c r="M131" i="4" s="1"/>
  <c r="D114" i="4"/>
  <c r="G114" i="4" l="1"/>
  <c r="J131" i="4"/>
  <c r="K131" i="4" s="1"/>
  <c r="D132" i="4"/>
  <c r="M114" i="4" l="1"/>
  <c r="S114" i="4" s="1"/>
  <c r="P114" i="4"/>
  <c r="G132" i="4"/>
  <c r="J114" i="4" l="1"/>
  <c r="K114" i="4" s="1"/>
  <c r="M132" i="4"/>
  <c r="D115" i="4"/>
  <c r="G115" i="4" l="1"/>
  <c r="J132" i="4"/>
  <c r="K132" i="4" s="1"/>
  <c r="D133" i="4"/>
  <c r="M115" i="4" l="1"/>
  <c r="S115" i="4" s="1"/>
  <c r="S116" i="4" s="1"/>
  <c r="S117" i="4" s="1"/>
  <c r="S118" i="4" s="1"/>
  <c r="S119" i="4" s="1"/>
  <c r="S120" i="4" s="1"/>
  <c r="S121" i="4" s="1"/>
  <c r="S122" i="4" s="1"/>
  <c r="S123" i="4" s="1"/>
  <c r="S124" i="4" s="1"/>
  <c r="S125" i="4" s="1"/>
  <c r="S126" i="4" s="1"/>
  <c r="S127" i="4" s="1"/>
  <c r="S128" i="4" s="1"/>
  <c r="S129" i="4" s="1"/>
  <c r="S130" i="4" s="1"/>
  <c r="S131" i="4" s="1"/>
  <c r="S132" i="4" s="1"/>
  <c r="P115" i="4"/>
  <c r="P116" i="4" s="1"/>
  <c r="P117" i="4" s="1"/>
  <c r="P118" i="4" s="1"/>
  <c r="P119" i="4" s="1"/>
  <c r="P120" i="4" s="1"/>
  <c r="P121" i="4" s="1"/>
  <c r="P122" i="4" s="1"/>
  <c r="P123" i="4" s="1"/>
  <c r="P124" i="4" s="1"/>
  <c r="P125" i="4" s="1"/>
  <c r="P126" i="4" s="1"/>
  <c r="P127" i="4" s="1"/>
  <c r="P128" i="4" s="1"/>
  <c r="P129" i="4" s="1"/>
  <c r="P130" i="4" s="1"/>
  <c r="P131" i="4" s="1"/>
  <c r="P132" i="4" s="1"/>
  <c r="G133" i="4"/>
  <c r="P133" i="4" l="1"/>
  <c r="M133" i="4"/>
  <c r="S133" i="4" s="1"/>
  <c r="J133" i="4" l="1"/>
  <c r="K133" i="4" s="1"/>
  <c r="D134" i="4"/>
  <c r="G134" i="4" l="1"/>
  <c r="P134" i="4" s="1"/>
  <c r="M134" i="4" l="1"/>
  <c r="S134" i="4" l="1"/>
  <c r="J134" i="4"/>
  <c r="K134" i="4" s="1"/>
  <c r="D135" i="4"/>
  <c r="G135" i="4" l="1"/>
  <c r="P135" i="4" l="1"/>
  <c r="M135" i="4"/>
  <c r="S135" i="4" s="1"/>
  <c r="J135" i="4" l="1"/>
  <c r="K135" i="4" s="1"/>
  <c r="D136" i="4"/>
  <c r="G136" i="4" l="1"/>
  <c r="P136" i="4" s="1"/>
  <c r="M136" i="4" l="1"/>
  <c r="J136" i="4" s="1"/>
  <c r="K136" i="4" s="1"/>
  <c r="D137" i="4"/>
  <c r="S136" i="4" l="1"/>
  <c r="G137" i="4"/>
  <c r="P137" i="4" l="1"/>
  <c r="M137" i="4"/>
  <c r="S137" i="4" s="1"/>
  <c r="J137" i="4" l="1"/>
  <c r="K137" i="4" s="1"/>
  <c r="D138" i="4"/>
  <c r="G138" i="4" l="1"/>
  <c r="M138" i="4" s="1"/>
  <c r="S138" i="4" s="1"/>
  <c r="P138" i="4" l="1"/>
  <c r="J138" i="4"/>
  <c r="K138" i="4" s="1"/>
  <c r="D139" i="4"/>
  <c r="G139" i="4" l="1"/>
  <c r="P139" i="4" s="1"/>
  <c r="M139" i="4" l="1"/>
  <c r="S139" i="4" l="1"/>
  <c r="J139" i="4"/>
  <c r="K139" i="4" s="1"/>
  <c r="D140" i="4"/>
  <c r="G140" i="4" l="1"/>
  <c r="P140" i="4" l="1"/>
  <c r="M140" i="4"/>
  <c r="S140" i="4" l="1"/>
  <c r="J140" i="4"/>
  <c r="K140" i="4" s="1"/>
  <c r="D141" i="4"/>
  <c r="G141" i="4" l="1"/>
  <c r="M141" i="4" l="1"/>
  <c r="P141" i="4"/>
  <c r="S141" i="4" l="1"/>
  <c r="J141" i="4"/>
  <c r="K141" i="4" s="1"/>
  <c r="D142" i="4"/>
  <c r="G142" i="4" l="1"/>
  <c r="P142" i="4" l="1"/>
  <c r="M142" i="4"/>
  <c r="S142" i="4" l="1"/>
  <c r="J142" i="4"/>
  <c r="K142" i="4" s="1"/>
  <c r="D143" i="4"/>
  <c r="G143" i="4" l="1"/>
  <c r="P143" i="4" s="1"/>
  <c r="M143" i="4" l="1"/>
  <c r="S143" i="4" s="1"/>
  <c r="J143" i="4" l="1"/>
  <c r="K143" i="4" s="1"/>
  <c r="D144" i="4"/>
  <c r="G144" i="4" l="1"/>
  <c r="P144" i="4" s="1"/>
  <c r="M144" i="4" l="1"/>
  <c r="S144" i="4" s="1"/>
  <c r="J144" i="4" l="1"/>
  <c r="K144" i="4" s="1"/>
  <c r="D145" i="4"/>
  <c r="G145" i="4" l="1"/>
  <c r="P145" i="4" l="1"/>
  <c r="M145" i="4"/>
  <c r="S145" i="4" s="1"/>
  <c r="J145" i="4" l="1"/>
  <c r="K145" i="4" l="1"/>
  <c r="D146" i="4"/>
  <c r="G146" i="4" l="1"/>
  <c r="P146" i="4" l="1"/>
  <c r="M146" i="4"/>
  <c r="S146" i="4" s="1"/>
  <c r="J146" i="4" l="1"/>
  <c r="K146" i="4" l="1"/>
  <c r="D147" i="4"/>
  <c r="G147" i="4" l="1"/>
  <c r="P147" i="4" l="1"/>
  <c r="M147" i="4"/>
  <c r="S147" i="4" s="1"/>
  <c r="J147" i="4" l="1"/>
  <c r="K147" i="4" l="1"/>
  <c r="D148" i="4"/>
  <c r="G148" i="4" l="1"/>
  <c r="P148" i="4" l="1"/>
  <c r="M148" i="4"/>
  <c r="S148" i="4" s="1"/>
  <c r="J148" i="4" l="1"/>
  <c r="K148" i="4" l="1"/>
  <c r="D149" i="4"/>
  <c r="G149" i="4" l="1"/>
  <c r="P149" i="4" l="1"/>
  <c r="M149" i="4"/>
  <c r="S149" i="4" s="1"/>
  <c r="J149" i="4" l="1"/>
  <c r="K149" i="4" s="1"/>
  <c r="D150" i="4"/>
  <c r="G150" i="4" l="1"/>
  <c r="P150" i="4" l="1"/>
  <c r="M150" i="4"/>
  <c r="S150" i="4" s="1"/>
  <c r="J150" i="4" l="1"/>
  <c r="K150" i="4" s="1"/>
  <c r="D151" i="4"/>
  <c r="G151" i="4" l="1"/>
  <c r="P151" i="4" l="1"/>
  <c r="M151" i="4"/>
  <c r="S151" i="4" s="1"/>
  <c r="J151" i="4" l="1"/>
  <c r="K151" i="4" s="1"/>
  <c r="D152" i="4"/>
  <c r="G152" i="4" l="1"/>
  <c r="P152" i="4" l="1"/>
  <c r="M152" i="4"/>
  <c r="S152" i="4" s="1"/>
  <c r="J152" i="4" l="1"/>
  <c r="K152" i="4" s="1"/>
  <c r="D153" i="4"/>
  <c r="G153" i="4" l="1"/>
  <c r="P153" i="4" l="1"/>
  <c r="M153" i="4"/>
  <c r="S153" i="4" s="1"/>
  <c r="J153" i="4" l="1"/>
  <c r="K153" i="4" l="1"/>
  <c r="D154" i="4"/>
  <c r="G154" i="4" l="1"/>
  <c r="P154" i="4" l="1"/>
  <c r="M154" i="4"/>
  <c r="S154" i="4" s="1"/>
  <c r="J154" i="4" l="1"/>
  <c r="K154" i="4" s="1"/>
  <c r="D155" i="4"/>
  <c r="G155" i="4" l="1"/>
  <c r="P155" i="4" l="1"/>
  <c r="M155" i="4"/>
  <c r="S155" i="4" s="1"/>
  <c r="J155" i="4" l="1"/>
  <c r="K155" i="4" l="1"/>
  <c r="D156" i="4"/>
  <c r="G156" i="4" l="1"/>
  <c r="P156" i="4" l="1"/>
  <c r="M156" i="4"/>
  <c r="S156" i="4" s="1"/>
  <c r="J156" i="4" l="1"/>
  <c r="K156" i="4" l="1"/>
  <c r="D157" i="4"/>
  <c r="G157" i="4" l="1"/>
  <c r="P157" i="4" l="1"/>
  <c r="M157" i="4"/>
  <c r="S157" i="4" s="1"/>
  <c r="J157" i="4" l="1"/>
  <c r="K157" i="4" l="1"/>
  <c r="D158" i="4"/>
  <c r="G158" i="4" l="1"/>
  <c r="P158" i="4" l="1"/>
  <c r="M158" i="4"/>
  <c r="S158" i="4" s="1"/>
  <c r="J158" i="4" l="1"/>
  <c r="K158" i="4" l="1"/>
  <c r="D159" i="4"/>
  <c r="G159" i="4" l="1"/>
  <c r="P159" i="4" l="1"/>
  <c r="M159" i="4"/>
  <c r="S159" i="4" s="1"/>
  <c r="J159" i="4" l="1"/>
  <c r="K159" i="4" l="1"/>
  <c r="D160" i="4"/>
  <c r="G160" i="4" l="1"/>
  <c r="P160" i="4" l="1"/>
  <c r="M160" i="4"/>
  <c r="S160" i="4" s="1"/>
  <c r="J160" i="4" l="1"/>
  <c r="K160" i="4" l="1"/>
  <c r="D161" i="4"/>
  <c r="G161" i="4" l="1"/>
  <c r="D165" i="4"/>
  <c r="D163" i="4"/>
  <c r="G163" i="4" l="1"/>
  <c r="G165" i="4"/>
  <c r="P161" i="4"/>
  <c r="M161" i="4"/>
  <c r="J161" i="4" l="1"/>
  <c r="J165" i="4" s="1"/>
  <c r="M165" i="4"/>
  <c r="M163" i="4"/>
  <c r="S161" i="4"/>
  <c r="K161" i="4" l="1"/>
  <c r="K165" i="4" s="1"/>
</calcChain>
</file>

<file path=xl/comments1.xml><?xml version="1.0" encoding="utf-8"?>
<comments xmlns="http://schemas.openxmlformats.org/spreadsheetml/2006/main">
  <authors>
    <author>Dean Steele</author>
    <author>Dean.Steele</author>
  </authors>
  <commentList>
    <comment ref="L1" authorId="0" shapeId="0">
      <text>
        <r>
          <rPr>
            <b/>
            <sz val="8"/>
            <color indexed="81"/>
            <rFont val="Tahoma"/>
            <family val="2"/>
          </rPr>
          <t xml:space="preserve">How to Run this Spreadsheet:
A. General Information:
</t>
        </r>
        <r>
          <rPr>
            <sz val="8"/>
            <color indexed="81"/>
            <rFont val="Tahoma"/>
            <family val="2"/>
          </rPr>
          <t xml:space="preserve">1. Abbreviations are defined in column headings.
2. Do not move entries such as temperature, rain, and irrigation values from one cell to another because this may cause formulas to work incorrectly. Instead, delete the original entry and write a new entry in the correct cell.
3. Add new sheets for new fields, crops, years, etc. Avoid spaces and dashes in sheet names (worksheet tabs). Use "_" to emulate a space, e.g., a sheet name could be "2006_Alfalfa". Right-click on a sheet name to rename it.
</t>
        </r>
        <r>
          <rPr>
            <b/>
            <sz val="8"/>
            <color indexed="81"/>
            <rFont val="Tahoma"/>
            <family val="2"/>
          </rPr>
          <t xml:space="preserve">B. Getting Started:
</t>
        </r>
        <r>
          <rPr>
            <sz val="8"/>
            <color indexed="81"/>
            <rFont val="Tahoma"/>
            <family val="2"/>
          </rPr>
          <t>1. Enter the site description at the left and select a crop and emergence date below.
2. Click on the "Crops and Soils" link at the right to adjust crop and soil information as needed.
3. Unhide columns E, F, &amp; G if the crop is alfalfa. Click on the "+" or "-" button above column H to show or hide columns E, F, and G.
4. Adjust the 30 April (4/30) SWDPadj value below if necessary. Enter SWDPadj values periodically during the season. Delete existing entries if they are not needed.
5. Enter past amounts or future estimates of temperature, rain, and irrigation data in columns B, H, and I, respectively. 
6. Examine the SWDP (%) column to estimate when irrigation will be needed.
7. Examine the SWD (mm or in.) column to estimate how much irrigation will be needed.
8. Try different values of temperature, irrigation, etc. to examine scenarios such as changes in weather forecasts, irrigation dates &amp; amounts, etc.
9. Save your work often.</t>
        </r>
      </text>
    </comment>
    <comment ref="S1" authorId="0" shapeId="0">
      <text>
        <r>
          <rPr>
            <b/>
            <sz val="8"/>
            <color indexed="81"/>
            <rFont val="Tahoma"/>
            <family val="2"/>
          </rPr>
          <t>Dean Steele:</t>
        </r>
        <r>
          <rPr>
            <sz val="8"/>
            <color indexed="81"/>
            <rFont val="Tahoma"/>
            <family val="2"/>
          </rPr>
          <t xml:space="preserve">
The authors are:
Dean D. Steele, Ph.D., P.E.
Associate Professor
Agricultural &amp; Biosystems Engineering
North Dakota State University Dept. 7620
PO Box 6050
Fargo, ND 58108-6050
Phone: 701-231-7268 
FAX: 701-231-1008
E-mail: Dean.Steele@ndsu.edu
-----
Thomas F. Scherer, Ph.D.
Associate Professor
Agricultural &amp; Biosystems Engineering
North Dakota State University Dept. 7620
PO Box 6050
Fargo, ND 58108-6050  USA
Phone: 701-231-7239
Fax: 701-231-1008
E-mail: Thomas.Scherer@ndsu.edu
-----
David G. Hopkins, Ph.D.
Associate Professor
Soil Science 
North Dakota State University Dept. 7680
PO Box 6050
Fargo, ND 58108-6050
Phone: 701-231-8948
FAX: 701-231-7861
E-mail: David.Hopkins@ndsu.edu
-----
Sheldon Tuscherer
Research Specialist
Agricultural &amp; Biosystems Engineering
North Dakota State University, Dept. 7620
P.O. Box 6050
Fargo, ND 58108-6050 USA
Phone: 701-231-7429
Fax: 701-231-1008
Email: sheldon.tuscherer@ndsu.edu
-----
Jerry Wright
P.E., ASABE Member Engineer, Retired Associate Professor and Extension Engineer
West Central Research &amp; Outreach Center
University of Minnesota
46352 State Hwy 329
Morris, MN 56267
Phone: 320-589-1711
Fax: 320-589-4870
E-mail: wrightsj@charter.net
-----
Last update: 23 March 2017.</t>
        </r>
      </text>
    </comment>
    <comment ref="S2" authorId="0" shapeId="0">
      <text>
        <r>
          <rPr>
            <sz val="8"/>
            <color indexed="81"/>
            <rFont val="Tahoma"/>
            <family val="2"/>
          </rPr>
          <t>Use of software and trade names is for informational purposes only and does not constitute endorsement by the authors, North Dakota State University, or the University of Minnesota. Trade names are the property of their respective owners. North Dakota State University, the University of Minnesota, and the authors of this work shall have no liability or responsibility to any person or entity with respect to any liability, loss or damage caused by or alleged to be caused directly or indirectly by use or operation of spreadsheets described herein, including, but not limited to any interruption of service, loss of business or anticipatory profits or consequential damages resulting from the use or operation of spreadsheets described herein.</t>
        </r>
      </text>
    </comment>
    <comment ref="L3" authorId="0" shapeId="0">
      <text>
        <r>
          <rPr>
            <sz val="8"/>
            <color indexed="81"/>
            <rFont val="Tahoma"/>
            <family val="2"/>
          </rPr>
          <t>Enter a crop type using the data validation for this cell.</t>
        </r>
      </text>
    </comment>
    <comment ref="S3" authorId="0" shapeId="0">
      <text>
        <r>
          <rPr>
            <u/>
            <sz val="8"/>
            <color indexed="81"/>
            <rFont val="Tahoma"/>
            <family val="2"/>
          </rPr>
          <t>Revision History.</t>
        </r>
        <r>
          <rPr>
            <sz val="8"/>
            <color indexed="81"/>
            <rFont val="Tahoma"/>
            <family val="2"/>
          </rPr>
          <t xml:space="preserve">
</t>
        </r>
        <r>
          <rPr>
            <u/>
            <sz val="8"/>
            <color indexed="81"/>
            <rFont val="Tahoma"/>
            <family val="2"/>
          </rPr>
          <t>03 Sept 2010:</t>
        </r>
        <r>
          <rPr>
            <sz val="8"/>
            <color indexed="81"/>
            <rFont val="Tahoma"/>
            <family val="2"/>
          </rPr>
          <t xml:space="preserve"> Changed data validation in the SWDPadj column from 0&lt;=SWDPadj&lt;=100 to 0&lt;=SWDPadj&lt;=1.0. The spreadsheet should now correctly limit users' entries of the soil moisture deficit adjustments, entered on a percent basis, to the range of 0 to 1 (0% to 100%) rather than 0 to 100 (0% to 10,000%).
</t>
        </r>
        <r>
          <rPr>
            <u/>
            <sz val="8"/>
            <color indexed="81"/>
            <rFont val="Tahoma"/>
            <family val="2"/>
          </rPr>
          <t>20 Dec 2010:</t>
        </r>
        <r>
          <rPr>
            <sz val="8"/>
            <color indexed="81"/>
            <rFont val="Tahoma"/>
            <family val="2"/>
          </rPr>
          <t xml:space="preserve"> 
A) Updated charts on all sheets to:
1) remove units from legends;
2) use pattern fills on irrigation columns (with Excel 2010's pattern fill feature).
B) Started a file name convention:
Checkbook_Irrigation_Scheduling_ND_MN_v01-0.xlsx.
</t>
        </r>
        <r>
          <rPr>
            <u/>
            <sz val="8"/>
            <color indexed="81"/>
            <rFont val="Tahoma"/>
            <family val="2"/>
          </rPr>
          <t>12 July 2011:</t>
        </r>
        <r>
          <rPr>
            <sz val="8"/>
            <color indexed="81"/>
            <rFont val="Tahoma"/>
            <family val="2"/>
          </rPr>
          <t xml:space="preserve">
A) Updated the CropInfo table (accessed from the "Crops &amp; Soils" link in cell N2) so the listing and spelling of all crop names is consistent with the defined names in each sheet. For example, "Sugarbeet" was revised to "Sugar_Beet" so when the crop is selected in cell L3, the INDIRECT formula in the ET column refers to the correct table of ET values. 
B) Specified version number in cell S4.
C) Changed name for posted files to:
Checkbook_Irrigation_Scheduling_ND_MN_Excel_File.xlsx.
</t>
        </r>
        <r>
          <rPr>
            <u/>
            <sz val="8"/>
            <color indexed="81"/>
            <rFont val="Tahoma"/>
            <family val="2"/>
          </rPr>
          <t>17 April 2012 (Version 2.0):</t>
        </r>
        <r>
          <rPr>
            <sz val="8"/>
            <color indexed="81"/>
            <rFont val="Tahoma"/>
            <family val="2"/>
          </rPr>
          <t xml:space="preserve">
A) Added a second chart with scrolling bars to view part or all of the season. The user can specify how many days in the season to view (Interval Width) and the starting date of the viewing period (Starting Date). See http://whatapalaver.co.uk/2007/10/scroll-bar-chart/ for programming details.
B) Eliminated senior author name from most comments. Added comments to "Crops &amp; Soils," "ET Tables", and "Charts" areas to tell the user to scroll down and to the right to see the tables or charts and to scroll to the right for a hyperlink to return to cell B8.
C) Added the field description (cell B4 contents) to the chart titles. Added path, file, worksheet, date, and time stamps to the headers and footers of charts.
</t>
        </r>
        <r>
          <rPr>
            <u/>
            <sz val="8"/>
            <color indexed="81"/>
            <rFont val="Tahoma"/>
            <family val="2"/>
          </rPr>
          <t>26 April 2012 (Version 2.1):</t>
        </r>
        <r>
          <rPr>
            <sz val="8"/>
            <color indexed="81"/>
            <rFont val="Tahoma"/>
            <family val="2"/>
          </rPr>
          <t xml:space="preserve">
A) Added a dashed Management Allowed Depletion (MAD) line to all charts.
B) Added a footnote to recommend that weather and irrigation forecasts not extend more than one week into the future.
</t>
        </r>
        <r>
          <rPr>
            <u/>
            <sz val="8"/>
            <color indexed="81"/>
            <rFont val="Tahoma"/>
            <family val="2"/>
          </rPr>
          <t>12 March 2015 (Version 2.2):</t>
        </r>
        <r>
          <rPr>
            <sz val="8"/>
            <color indexed="81"/>
            <rFont val="Tahoma"/>
            <family val="2"/>
          </rPr>
          <t xml:space="preserve">
A) Changed VLOOKUP(Crop,CropInfo,x) to VLOOKUP(Crop,CropInfo,x,FALSE), where x= 3 or 4, to accommodate a nonalphabetized list of crops in the CropInfo block. This allows the spreadsheet to correctly retrieve the root zone depths, e.g., 36 rather than 24 inches for ND's Spring_Wheat and 36 rather than 48 inches for MN's Any_Other_Crops.
B) Added a comment in the "Texture" column of the "Soil Horizon Summary" section to provide tips on how to handle fewer than eight (8) soil horizons and on using the "Rocks" texture for soil horizons with no appreciable water holding capacity.
</t>
        </r>
        <r>
          <rPr>
            <u/>
            <sz val="8"/>
            <color indexed="81"/>
            <rFont val="Tahoma"/>
            <family val="2"/>
          </rPr>
          <t>16 April 2015 (Version 2.3):</t>
        </r>
        <r>
          <rPr>
            <sz val="8"/>
            <color indexed="81"/>
            <rFont val="Tahoma"/>
            <family val="2"/>
          </rPr>
          <t xml:space="preserve">
A) Revised the section, "How to Get the Spreadsheet and Supporting Files," to reflect new website locations. See http://www.ag.ndsu.edu/irrigation/irrigation-scheduling for more information.
</t>
        </r>
        <r>
          <rPr>
            <u/>
            <sz val="8"/>
            <color indexed="81"/>
            <rFont val="Tahoma"/>
            <family val="2"/>
          </rPr>
          <t>23 March 2017 (Version 2.4):</t>
        </r>
        <r>
          <rPr>
            <sz val="8"/>
            <color indexed="81"/>
            <rFont val="Tahoma"/>
            <family val="2"/>
          </rPr>
          <t xml:space="preserve">
A) Edited the "Instructions" comment for clarity.
B) Changed the default MAD from 45% to 50% as the latter is commonly assumed. 
C) Revised the data validation input message for the soil horizon thicknesses from 0-6", 6-12", etc. to "First soil horizon," "Second soil horizon," etc. Revised the error messages to be identical to the input messages for each horizon.
D) Clarified the SWDPcritical data validation input message to indicate ". . . values between 0 and 1 </t>
        </r>
        <r>
          <rPr>
            <i/>
            <sz val="8"/>
            <color indexed="81"/>
            <rFont val="Tahoma"/>
            <family val="2"/>
          </rPr>
          <t xml:space="preserve">(0% and 100%) </t>
        </r>
        <r>
          <rPr>
            <sz val="8"/>
            <color indexed="81"/>
            <rFont val="Tahoma"/>
            <family val="2"/>
          </rPr>
          <t xml:space="preserve">are valid" (italicized text added). Also deleted extra instances of the data validation prompt in blank cells below this section.
E) Edited the comment for SWDPadj to remind users that a value is needed for 30 April (4/30) and that they should delete values after 30 April (4/30) which are not needed.
</t>
        </r>
        <r>
          <rPr>
            <u/>
            <sz val="8"/>
            <color indexed="81"/>
            <rFont val="Tahoma"/>
            <family val="2"/>
          </rPr>
          <t>4 May 2017 (Version 2.5):</t>
        </r>
        <r>
          <rPr>
            <sz val="8"/>
            <color indexed="81"/>
            <rFont val="Tahoma"/>
            <family val="2"/>
          </rPr>
          <t xml:space="preserve">
A) Changed the slider chart series for soil water deficit from a line chart with no markers to markers only. This helps align rain, irrigation, and soil water deficit values on the chart.
B) Provided a more descriptive field description in cell B4.</t>
        </r>
      </text>
    </comment>
    <comment ref="B4" authorId="0" shapeId="0">
      <text>
        <r>
          <rPr>
            <b/>
            <sz val="8"/>
            <color indexed="81"/>
            <rFont val="Tahoma"/>
            <family val="2"/>
          </rPr>
          <t>Dean Steele:</t>
        </r>
        <r>
          <rPr>
            <sz val="8"/>
            <color indexed="81"/>
            <rFont val="Tahoma"/>
            <family val="2"/>
          </rPr>
          <t xml:space="preserve">
Enter a description of the field location, year, crop, etc. here.</t>
        </r>
      </text>
    </comment>
    <comment ref="E4" authorId="0" shapeId="0">
      <text>
        <r>
          <rPr>
            <b/>
            <sz val="8"/>
            <color indexed="81"/>
            <rFont val="Tahoma"/>
            <family val="2"/>
          </rPr>
          <t>Dean Steele:</t>
        </r>
        <r>
          <rPr>
            <sz val="8"/>
            <color indexed="81"/>
            <rFont val="Tahoma"/>
            <family val="2"/>
          </rPr>
          <t xml:space="preserve">
Enter the date of the first cutting.
Red format indicates cut date precedes emergence.
Be sure the year is consistent for emergence and all cut dates.</t>
        </r>
      </text>
    </comment>
    <comment ref="F4" authorId="0" shapeId="0">
      <text>
        <r>
          <rPr>
            <b/>
            <sz val="8"/>
            <color indexed="81"/>
            <rFont val="Tahoma"/>
            <family val="2"/>
          </rPr>
          <t>Dean Steele:</t>
        </r>
        <r>
          <rPr>
            <sz val="8"/>
            <color indexed="81"/>
            <rFont val="Tahoma"/>
            <family val="2"/>
          </rPr>
          <t xml:space="preserve">
Enter the date of the second cutting.
Red format indicates cut dates out of sequence.
Be sure the year is consistent for emergence and all cut dates.</t>
        </r>
      </text>
    </comment>
    <comment ref="G4" authorId="0" shapeId="0">
      <text>
        <r>
          <rPr>
            <b/>
            <sz val="8"/>
            <color indexed="81"/>
            <rFont val="Tahoma"/>
            <family val="2"/>
          </rPr>
          <t>Dean Steele:</t>
        </r>
        <r>
          <rPr>
            <sz val="8"/>
            <color indexed="81"/>
            <rFont val="Tahoma"/>
            <family val="2"/>
          </rPr>
          <t xml:space="preserve">
Enter the date of the third cutting.
Red format indicates cut dates out of sequence.
Be sure the year is consistent for emergence and all cut dates.</t>
        </r>
      </text>
    </comment>
    <comment ref="L4" authorId="0" shapeId="0">
      <text>
        <r>
          <rPr>
            <sz val="8"/>
            <color indexed="81"/>
            <rFont val="Tahoma"/>
            <family val="2"/>
          </rPr>
          <t>Enter the crop emergence date.</t>
        </r>
      </text>
    </comment>
    <comment ref="B6" authorId="0" shapeId="0">
      <text>
        <r>
          <rPr>
            <sz val="8"/>
            <color indexed="81"/>
            <rFont val="Tahoma"/>
            <family val="2"/>
          </rPr>
          <t xml:space="preserve">Daily maximum temperature, F.
Adjust as needed for actual or forecast values. </t>
        </r>
      </text>
    </comment>
    <comment ref="C6" authorId="0" shapeId="0">
      <text>
        <r>
          <rPr>
            <sz val="8"/>
            <color indexed="81"/>
            <rFont val="Tahoma"/>
            <family val="2"/>
          </rPr>
          <t>Week past emergence.</t>
        </r>
      </text>
    </comment>
    <comment ref="D6" authorId="0" shapeId="0">
      <text>
        <r>
          <rPr>
            <sz val="8"/>
            <color indexed="81"/>
            <rFont val="Tahoma"/>
            <family val="2"/>
          </rPr>
          <t>ET = Evapotranspiration or crop water use.
ET values are adjusted for the dry soil stress factor.</t>
        </r>
      </text>
    </comment>
    <comment ref="H6" authorId="0" shapeId="0">
      <text>
        <r>
          <rPr>
            <sz val="8"/>
            <color indexed="81"/>
            <rFont val="Tahoma"/>
            <family val="2"/>
          </rPr>
          <t xml:space="preserve">Rainfall.
Note: The rainfall and irrigation amounts entered in the spreadsheet should be effective values, i.e., the net amounts which contribute to ET and/or the soil water balance. </t>
        </r>
      </text>
    </comment>
    <comment ref="I6" authorId="0" shapeId="0">
      <text>
        <r>
          <rPr>
            <sz val="8"/>
            <color indexed="81"/>
            <rFont val="Tahoma"/>
            <family val="2"/>
          </rPr>
          <t xml:space="preserve">Irrigation.
Note: The rainfall and irrigation amounts entered in the spreadsheet should be effective values, i.e., the net amounts which contribute to ET and/or the soil water balance. </t>
        </r>
      </text>
    </comment>
    <comment ref="J6" authorId="0" shapeId="0">
      <text>
        <r>
          <rPr>
            <sz val="8"/>
            <color indexed="81"/>
            <rFont val="Tahoma"/>
            <family val="2"/>
          </rPr>
          <t>Soil-Water Deficit, the amount of water needed to refill the soil to field capacity.</t>
        </r>
      </text>
    </comment>
    <comment ref="K6" authorId="0" shapeId="0">
      <text>
        <r>
          <rPr>
            <sz val="8"/>
            <color indexed="81"/>
            <rFont val="Tahoma"/>
            <family val="2"/>
          </rPr>
          <t xml:space="preserve">Soil-Water Deficit, the amount of water needed to refill the soil to field capacity.
Conditional formatting changes the cell values to </t>
        </r>
        <r>
          <rPr>
            <sz val="8"/>
            <color indexed="10"/>
            <rFont val="Tahoma"/>
            <family val="2"/>
          </rPr>
          <t>red</t>
        </r>
        <r>
          <rPr>
            <sz val="8"/>
            <color indexed="81"/>
            <rFont val="Tahoma"/>
            <family val="2"/>
          </rPr>
          <t xml:space="preserve"> if the value exceeds the user-selected management allowed depletion (MAD) value.</t>
        </r>
      </text>
    </comment>
    <comment ref="L6" authorId="0" shapeId="0">
      <text>
        <r>
          <rPr>
            <b/>
            <sz val="8"/>
            <color indexed="81"/>
            <rFont val="Tahoma"/>
            <family val="2"/>
          </rPr>
          <t>Dean Steele:</t>
        </r>
        <r>
          <rPr>
            <sz val="8"/>
            <color indexed="81"/>
            <rFont val="Tahoma"/>
            <family val="2"/>
          </rPr>
          <t xml:space="preserve">
Measured values of soil-water deficit (%) can be entered in this column to adjust the water balance.
A value is required for 30 April (4/30).
Remember to delete entries after 30 April (4/30) which are not needed.</t>
        </r>
      </text>
    </comment>
    <comment ref="M6" authorId="0" shapeId="0">
      <text>
        <r>
          <rPr>
            <sz val="8"/>
            <color indexed="81"/>
            <rFont val="Tahoma"/>
            <family val="2"/>
          </rPr>
          <t>Amount of rain or irrigation in excess of field capacity. It may leave the profile via deep percolation or surface runoff.</t>
        </r>
      </text>
    </comment>
    <comment ref="N6" authorId="0" shapeId="0">
      <text>
        <r>
          <rPr>
            <sz val="8"/>
            <color indexed="81"/>
            <rFont val="Tahoma"/>
            <family val="2"/>
          </rPr>
          <t>Root zone depth approximation for management of soil water.</t>
        </r>
      </text>
    </comment>
    <comment ref="O6" authorId="0" shapeId="0">
      <text>
        <r>
          <rPr>
            <sz val="8"/>
            <color indexed="81"/>
            <rFont val="Tahoma"/>
            <family val="2"/>
          </rPr>
          <t>Available water holding capacity of the soil to the depth of the root zone.</t>
        </r>
      </text>
    </comment>
    <comment ref="P6" authorId="0" shapeId="0">
      <text>
        <r>
          <rPr>
            <sz val="8"/>
            <color indexed="81"/>
            <rFont val="Tahoma"/>
            <family val="2"/>
          </rPr>
          <t>Seasonal sum of ET to date.</t>
        </r>
      </text>
    </comment>
    <comment ref="Q6" authorId="0" shapeId="0">
      <text>
        <r>
          <rPr>
            <sz val="8"/>
            <color indexed="81"/>
            <rFont val="Tahoma"/>
            <family val="2"/>
          </rPr>
          <t>Seasonal sum of rain to date.</t>
        </r>
      </text>
    </comment>
    <comment ref="R6" authorId="0" shapeId="0">
      <text>
        <r>
          <rPr>
            <sz val="8"/>
            <color indexed="81"/>
            <rFont val="Tahoma"/>
            <family val="2"/>
          </rPr>
          <t>Seasonal sum of irrigation to date.</t>
        </r>
      </text>
    </comment>
    <comment ref="S6" authorId="0" shapeId="0">
      <text>
        <r>
          <rPr>
            <sz val="8"/>
            <color indexed="81"/>
            <rFont val="Tahoma"/>
            <family val="2"/>
          </rPr>
          <t>Seasonal sum of water losses (leaching or runoff) to date.</t>
        </r>
      </text>
    </comment>
    <comment ref="T6" authorId="0" shapeId="0">
      <text>
        <r>
          <rPr>
            <sz val="8"/>
            <color indexed="81"/>
            <rFont val="Tahoma"/>
            <family val="2"/>
          </rPr>
          <t>Enter notes in this column. Examples include spray dates, irrigation forecasts, etc.</t>
        </r>
      </text>
    </comment>
    <comment ref="U6" authorId="0" shapeId="0">
      <text>
        <r>
          <rPr>
            <sz val="8"/>
            <color indexed="81"/>
            <rFont val="Tahoma"/>
            <family val="2"/>
          </rPr>
          <t>Management Allowed Depletion. 
This column's values are for graphing purposes only. 
Go to the "Crops &amp; Soils" area to change the MAD value.</t>
        </r>
      </text>
    </comment>
    <comment ref="B8" authorId="0" shapeId="0">
      <text>
        <r>
          <rPr>
            <sz val="8"/>
            <color indexed="81"/>
            <rFont val="Tahoma"/>
            <family val="2"/>
          </rPr>
          <t>Tmax values for 4/30 - 6/6 is from Cando, ND, for 2006.
Values after 6/6 are long-term data for Carrington.</t>
        </r>
      </text>
    </comment>
    <comment ref="D8" authorId="0" shapeId="0">
      <text>
        <r>
          <rPr>
            <b/>
            <sz val="8"/>
            <color indexed="81"/>
            <rFont val="Tahoma"/>
            <family val="2"/>
          </rPr>
          <t>Dean Steele:</t>
        </r>
        <r>
          <rPr>
            <sz val="8"/>
            <color indexed="81"/>
            <rFont val="Tahoma"/>
            <family val="2"/>
          </rPr>
          <t xml:space="preserve">
Check ET values for regular crops, uncut alfalfa, and cut alfalfa.</t>
        </r>
      </text>
    </comment>
    <comment ref="H8" authorId="0" shapeId="0">
      <text>
        <r>
          <rPr>
            <b/>
            <sz val="8"/>
            <color indexed="81"/>
            <rFont val="Tahoma"/>
            <family val="2"/>
          </rPr>
          <t>Dean Steele:</t>
        </r>
        <r>
          <rPr>
            <sz val="8"/>
            <color indexed="81"/>
            <rFont val="Tahoma"/>
            <family val="2"/>
          </rPr>
          <t xml:space="preserve">
Rain for 4/30 - 6/6/2006 is from Cando, ND.
Values after 6/6 are blank.</t>
        </r>
      </text>
    </comment>
    <comment ref="L8" authorId="0" shapeId="0">
      <text>
        <r>
          <rPr>
            <b/>
            <sz val="8"/>
            <color indexed="81"/>
            <rFont val="Tahoma"/>
            <family val="2"/>
          </rPr>
          <t>Dean Steele:</t>
        </r>
        <r>
          <rPr>
            <sz val="8"/>
            <color indexed="81"/>
            <rFont val="Tahoma"/>
            <family val="2"/>
          </rPr>
          <t xml:space="preserve">
Must have a starting value here.</t>
        </r>
      </text>
    </comment>
    <comment ref="N9" authorId="0" shapeId="0">
      <text>
        <r>
          <rPr>
            <b/>
            <sz val="8"/>
            <color indexed="81"/>
            <rFont val="Tahoma"/>
            <family val="2"/>
          </rPr>
          <t>Dean Steele:</t>
        </r>
        <r>
          <rPr>
            <sz val="8"/>
            <color indexed="81"/>
            <rFont val="Tahoma"/>
            <family val="2"/>
          </rPr>
          <t xml:space="preserve">
Earlier versions assumed only established alfalfa and thus fixed alfalfa's root zone at its maximum throughout the season.
The formula for cell K8 was formerly:
=IF(Crop="Alfalfa",$C$170,IF(A8&lt;=Emergence,RZinitial,IF(AND(A8&gt;$H$3,C8&lt;VLOOKUP(Crop,CropInfo,4)),K7+(VLOOKUP(Crop,CropInfo,3)-RZinitial)/((VLOOKUP(Crop,CropInfo,4)-1)*7),VLOOKUP(Crop,CropInfo,3))))</t>
        </r>
      </text>
    </comment>
    <comment ref="AA170" authorId="0" shapeId="0">
      <text>
        <r>
          <rPr>
            <sz val="8"/>
            <color indexed="81"/>
            <rFont val="Tahoma"/>
            <family val="2"/>
          </rPr>
          <t>Scroll down and to the right to see crop and soil information.
Scroll right for a hyperlink to return to cell B8.</t>
        </r>
      </text>
    </comment>
    <comment ref="AG172" authorId="0" shapeId="0">
      <text>
        <r>
          <rPr>
            <b/>
            <sz val="8"/>
            <color indexed="81"/>
            <rFont val="Tahoma"/>
            <family val="2"/>
          </rPr>
          <t>References:</t>
        </r>
        <r>
          <rPr>
            <sz val="8"/>
            <color indexed="81"/>
            <rFont val="Tahoma"/>
            <family val="2"/>
          </rPr>
          <t xml:space="preserve">
Enz, J.W., G.P. Brockberg, R. Egeberg, R. Carcoana, D. Rice, and T. Scherer. 1997.   Weather:   North Dakota Agricultural Weather Network (NDAWN). NDSU Extension Service Software Users Guide 11 (Revised), 24 pp.
Lundstrom, D.R., and E.C. Stegman.  1988.  Irrigation scheduling by the checkbook method.  Bulletin AE-792 (Revised). Fargo: N. Dak. St. Univ. Ext. Serv. Available 1 Nov 2006 at http://www.ag.ndsu.edu/pubs/ageng/irrigate/ae792.pdf.
Steele, D.D., T.F. Scherer, and J. Wright. 2001. Computerized irrigation scheduling by the checkbook method: Spreadsheet edition for North Dakota and Minnesota. Software and user’s manual, version 2.01 (revised 7 Mar), 60 pp. Fargo: N. Dak. St. Univ. Dept. Agric. &amp; Biosystems Engr.
Default daily maximum temperature values are from NDAWN data (Enz et al., 1997) for Cando, ND for the period 5/12/1994 through 10/31/2005. A fifth-order polynomial of Tmax vs. day of year was developed for April through October data.</t>
        </r>
      </text>
    </comment>
    <comment ref="AD173" authorId="0" shapeId="0">
      <text>
        <r>
          <rPr>
            <sz val="8"/>
            <color indexed="81"/>
            <rFont val="Tahoma"/>
            <family val="2"/>
          </rPr>
          <t>Set to 7 weeks for all crops, which matches the values used in:
Steele, D.D., T.F. Scherer, and J. Wright. 2001. Computerized irrigation scheduling by the checkbook method: Spreadsheet edition for North Dakota and Minnesota. Software and user’s manual, version 2.01 (revised 7 Mar), 60 pp. Fargo: N. Dak. St. Univ. Dept. Agric. &amp; Biosystems Engr.
An exception is that alfalfa is assumed to be established and therefore already has a root zone of 48 inches [see the Root Zone (RZ) column above].</t>
        </r>
      </text>
    </comment>
    <comment ref="AA175" authorId="0" shapeId="0">
      <text>
        <r>
          <rPr>
            <sz val="8"/>
            <color indexed="8"/>
            <rFont val="Tahoma"/>
            <family val="2"/>
          </rPr>
          <t>CropInfo = range of crop-specific information for the site or field on this worksheet.
Named array of values.
Rows: 9.
Columns: 4. 
This comment is in the upper-left corner of the array.
Some cells require user entries and others are computed values.</t>
        </r>
      </text>
    </comment>
    <comment ref="AD175" authorId="0" shapeId="0">
      <text>
        <r>
          <rPr>
            <sz val="8"/>
            <color indexed="81"/>
            <rFont val="Tahoma"/>
            <family val="2"/>
          </rPr>
          <t>A value of 7 is recommended for newly-seeded alfalfa or 1 for established alfalfa.</t>
        </r>
      </text>
    </comment>
    <comment ref="AD196" authorId="1" shapeId="0">
      <text>
        <r>
          <rPr>
            <sz val="9"/>
            <color indexed="81"/>
            <rFont val="Tahoma"/>
            <family val="2"/>
          </rPr>
          <t xml:space="preserve">If a soil has five horizons instead of eight, for example, the user can enter the five horizon descriptions as needed at the top of the profile and then enter 1220 for each of the unused horizons in the spreadsheet. Since the thickness of each of those horizons is zero, their contributions to the water holding capacity of the soil will also be zero.
If a soil profile is known to have no appreciable water holding capacity below a certain depth, the user can enter "Rocks" for the soil texture in those horizon(s).
</t>
        </r>
      </text>
    </comment>
    <comment ref="AA199" authorId="0" shapeId="0">
      <text>
        <r>
          <rPr>
            <sz val="8"/>
            <color indexed="8"/>
            <rFont val="Tahoma"/>
            <family val="2"/>
          </rPr>
          <t>SoilProp = soil horizon information including horizon boundaries, textures, and available water holding capacities for the site or field on this worksheet.
Named array of values.
Rows: 10.
Columns: 8. 
This comment is in the upper-left corner of the array.
Some cells require user entries and others are computed values.</t>
        </r>
      </text>
    </comment>
    <comment ref="AC199" authorId="0" shapeId="0">
      <text>
        <r>
          <rPr>
            <sz val="8"/>
            <color indexed="53"/>
            <rFont val="Tahoma"/>
            <family val="2"/>
          </rPr>
          <t>Zbj = depth of the bottom of layer j.
Named array of values.
Rows: 9.
Columns: 1. 
Cells in this array (column) require user entries.</t>
        </r>
      </text>
    </comment>
    <comment ref="AE199" authorId="0" shapeId="0">
      <text>
        <r>
          <rPr>
            <sz val="8"/>
            <color indexed="10"/>
            <rFont val="Tahoma"/>
            <family val="2"/>
          </rPr>
          <t>dZj = thickness of layer j.
Named array of values.
Rows: 10.
Columns: 1. 
Cells in this array (column) are computed values and do not require user entries.</t>
        </r>
      </text>
    </comment>
    <comment ref="AG199" authorId="0" shapeId="0">
      <text>
        <r>
          <rPr>
            <sz val="8"/>
            <color indexed="37"/>
            <rFont val="Tahoma"/>
            <family val="2"/>
          </rPr>
          <t>AWHCj = available water holding capacity for layer j.
Named array of values.
Rows: 10.
Columns: 1. 
Cells in this array (column) are computed values and do not require user entries.</t>
        </r>
      </text>
    </comment>
    <comment ref="AH199" authorId="0" shapeId="0">
      <text>
        <r>
          <rPr>
            <sz val="8"/>
            <color indexed="17"/>
            <rFont val="Tahoma"/>
            <family val="2"/>
          </rPr>
          <t>AWHCsite = range of available water holding capacity information for the site or field on this worksheet.
Named array of values.
Rows: 9.
Columns: 6. 
This comment is in the upper-right corner of the array.
Some cells require user entries and others are computed values.</t>
        </r>
      </text>
    </comment>
    <comment ref="AC207" authorId="0" shapeId="0">
      <text>
        <r>
          <rPr>
            <sz val="8"/>
            <color indexed="81"/>
            <rFont val="Tahoma"/>
            <family val="2"/>
          </rPr>
          <t>RZmax. This value is fixed at 1220 mm. Use Data Validation to change it.</t>
        </r>
      </text>
    </comment>
    <comment ref="BA230" authorId="0" shapeId="0">
      <text>
        <r>
          <rPr>
            <sz val="8"/>
            <color indexed="81"/>
            <rFont val="Tahoma"/>
            <family val="2"/>
          </rPr>
          <t>Scroll down and to the right to see ET tables for each of the available crops.
Scroll right for a hyperlink to return to cell B8.</t>
        </r>
      </text>
    </comment>
    <comment ref="CA400" authorId="0" shapeId="0">
      <text>
        <r>
          <rPr>
            <sz val="8"/>
            <color indexed="81"/>
            <rFont val="Tahoma"/>
            <family val="2"/>
          </rPr>
          <t>Scroll down and to the right to see two charts:
1. A full-season chart.
2. A user-adjustable, dynamic chart (scroll down).
Scroll right for a hyperlink to return to cell B8.</t>
        </r>
      </text>
    </comment>
    <comment ref="CA474" authorId="0" shapeId="0">
      <text>
        <r>
          <rPr>
            <sz val="8"/>
            <color indexed="81"/>
            <rFont val="Tahoma"/>
            <family val="2"/>
          </rPr>
          <t>To set the number of days to view on the chart:
a) Use the Interval Width slider bar,
b) Click on the "&lt;" or "&gt;" buttons, or
c) Change the number to the right.
Examples:
Slide to right (Interval Width = 153 days) for the entire season.
Slide to left (Interval Width = 14 days) to show two weeks at a time.</t>
        </r>
      </text>
    </comment>
    <comment ref="CC474" authorId="0" shapeId="0">
      <text>
        <r>
          <rPr>
            <sz val="8"/>
            <color indexed="81"/>
            <rFont val="Tahoma"/>
            <family val="2"/>
          </rPr>
          <t>This cell can be edited.</t>
        </r>
      </text>
    </comment>
    <comment ref="CH474" authorId="0" shapeId="0">
      <text>
        <r>
          <rPr>
            <sz val="8"/>
            <color indexed="81"/>
            <rFont val="Tahoma"/>
            <family val="2"/>
          </rPr>
          <t>To set the starting date of the chart:
a) Use the Start Date slider bar,
b) Click on the "&lt;" or "&gt;" buttons, or
c) Change the number below and to the right.
Examples:
Slide to left Start Date = 1) for a May 1 start date.
Slide to right (Start Date = 21) for a May 21 start date.</t>
        </r>
      </text>
    </comment>
    <comment ref="CJ474" authorId="0" shapeId="0">
      <text>
        <r>
          <rPr>
            <b/>
            <sz val="8"/>
            <color indexed="81"/>
            <rFont val="Tahoma"/>
            <family val="2"/>
          </rPr>
          <t>Do not edit this cell.
Edit the cell below if needed.</t>
        </r>
      </text>
    </comment>
    <comment ref="CJ475" authorId="0" shapeId="0">
      <text>
        <r>
          <rPr>
            <sz val="8"/>
            <color indexed="81"/>
            <rFont val="Tahoma"/>
            <family val="2"/>
          </rPr>
          <t>This cell can be edited. 
Examples:
1 = 1 May,
2 = 2 May, 
etc.</t>
        </r>
      </text>
    </comment>
  </commentList>
</comments>
</file>

<file path=xl/comments2.xml><?xml version="1.0" encoding="utf-8"?>
<comments xmlns="http://schemas.openxmlformats.org/spreadsheetml/2006/main">
  <authors>
    <author>Dean Steele</author>
    <author>Dean.Steele</author>
  </authors>
  <commentList>
    <comment ref="L1" authorId="0" shapeId="0">
      <text>
        <r>
          <rPr>
            <b/>
            <sz val="8"/>
            <color indexed="81"/>
            <rFont val="Tahoma"/>
            <family val="2"/>
          </rPr>
          <t xml:space="preserve">How to Run this Spreadsheet:
A. General Information:
</t>
        </r>
        <r>
          <rPr>
            <sz val="8"/>
            <color indexed="81"/>
            <rFont val="Tahoma"/>
            <family val="2"/>
          </rPr>
          <t xml:space="preserve">1. Abbreviations are defined in column headings.
2. Do not move entries such as temperature, rain, and irrigation values from one cell to another because this may cause formulas to work incorrectly. Instead, delete the original entry and write a new entry in the correct cell.
3. Add new sheets for new fields, crops, years, etc. Avoid spaces and dashes in sheet names (worksheet tabs). Use "_" to emulate a space, e.g., a sheet name could be "2006_Alfalfa". Right-click on a sheet name to rename it.
</t>
        </r>
        <r>
          <rPr>
            <b/>
            <sz val="8"/>
            <color indexed="81"/>
            <rFont val="Tahoma"/>
            <family val="2"/>
          </rPr>
          <t xml:space="preserve">B. Getting Started:
</t>
        </r>
        <r>
          <rPr>
            <sz val="8"/>
            <color indexed="81"/>
            <rFont val="Tahoma"/>
            <family val="2"/>
          </rPr>
          <t>1. Enter the site description at the left and select a crop and emergence date below.
2. Click on the "Crops and Soils" link at the right to adjust crop and soil information as needed.
3. Unhide columns E, F, &amp; G if the crop is alfalfa. Click on the "+" or "-" button above column H to show or hide columns E, F, and G.
4. Adjust the 30 April (4/30) SWDPadj value below if necessary. Enter SWDPadj values periodically during the season. Delete existing entries if they are not needed.
5. Enter past amounts or future estimates of temperature, rain, and irrigation data in columns B, H, and I, respectively. 
6. Examine the SWDP (%) column to estimate when irrigation will be needed.
7. Examine the SWD (mm or in.) column to estimate how much irrigation will be needed.
8. Try different values of temperature, irrigation, etc. to examine scenarios such as changes in weather forecasts, irrigation dates &amp; amounts, etc.
9. Save your work often.</t>
        </r>
      </text>
    </comment>
    <comment ref="S1" authorId="0" shapeId="0">
      <text>
        <r>
          <rPr>
            <b/>
            <sz val="8"/>
            <color indexed="81"/>
            <rFont val="Tahoma"/>
            <family val="2"/>
          </rPr>
          <t>Dean Steele:</t>
        </r>
        <r>
          <rPr>
            <sz val="8"/>
            <color indexed="81"/>
            <rFont val="Tahoma"/>
            <family val="2"/>
          </rPr>
          <t xml:space="preserve">
The authors are:
Dean D. Steele, Ph.D., P.E.
Associate Professor
Agricultural &amp; Biosystems Engineering
North Dakota State University Dept. 7620
PO Box 6050
Fargo, ND 58108-6050
Phone: 701-231-7268 
FAX: 701-231-1008
E-mail: Dean.Steele@ndsu.edu
-----
Thomas F. Scherer, Ph.D.
Associate Professor
Agricultural &amp; Biosystems Engineering
North Dakota State University Dept. 7620
PO Box 6050
Fargo, ND 58108-6050  USA
Phone: 701-231-7239
Fax: 701-231-1008
E-mail: Thomas.Scherer@ndsu.edu
-----
David G. Hopkins, Ph.D.
Associate Professor
Soil Science 
North Dakota State University Dept. 7680
PO Box 6050
Fargo, ND 58108-6050
Phone: 701-231-8948
FAX: 701-231-7861
E-mail: David.Hopkins@ndsu.edu
-----
Sheldon Tuscherer
Research Specialist
Agricultural &amp; Biosystems Engineering
North Dakota State University, Dept. 7620
P.O. Box 6050
Fargo, ND 58108-6050 USA
Phone: 701-231-7429
Fax: 701-231-1008
Email: sheldon.tuscherer@ndsu.edu
-----
Jerry Wright
P.E., ASABE Member Engineer, Retired Associate Professor and Extension Engineer
West Central Research &amp; Outreach Center
University of Minnesota
46352 State Hwy 329
Morris, MN 56267
Phone: 320-589-1711
Fax: 320-589-4870
E-mail: wrightsj@charter.net
-----
Last update: 23 March 2017.</t>
        </r>
      </text>
    </comment>
    <comment ref="S2" authorId="0" shapeId="0">
      <text>
        <r>
          <rPr>
            <sz val="8"/>
            <color indexed="81"/>
            <rFont val="Tahoma"/>
            <family val="2"/>
          </rPr>
          <t>Use of software and trade names is for informational purposes only and does not constitute endorsement by the authors, North Dakota State University, or the University of Minnesota. Trade names are the property of their respective owners. North Dakota State University, the University of Minnesota, and the authors of this work shall have no liability or responsibility to any person or entity with respect to any liability, loss or damage caused by or alleged to be caused directly or indirectly by use or operation of spreadsheets described herein, including, but not limited to any interruption of service, loss of business or anticipatory profits or consequential damages resulting from the use or operation of spreadsheets described herein.</t>
        </r>
      </text>
    </comment>
    <comment ref="L3" authorId="0" shapeId="0">
      <text>
        <r>
          <rPr>
            <b/>
            <sz val="8"/>
            <color indexed="81"/>
            <rFont val="Tahoma"/>
            <family val="2"/>
          </rPr>
          <t>Dean Steele:</t>
        </r>
        <r>
          <rPr>
            <sz val="8"/>
            <color indexed="81"/>
            <rFont val="Tahoma"/>
            <family val="2"/>
          </rPr>
          <t xml:space="preserve">
Enter a crop type using the data validation for this cell.</t>
        </r>
      </text>
    </comment>
    <comment ref="S3" authorId="0" shapeId="0">
      <text>
        <r>
          <rPr>
            <u/>
            <sz val="8"/>
            <color indexed="81"/>
            <rFont val="Tahoma"/>
            <family val="2"/>
          </rPr>
          <t>Revision History.</t>
        </r>
        <r>
          <rPr>
            <sz val="8"/>
            <color indexed="81"/>
            <rFont val="Tahoma"/>
            <family val="2"/>
          </rPr>
          <t xml:space="preserve">
</t>
        </r>
        <r>
          <rPr>
            <u/>
            <sz val="8"/>
            <color indexed="81"/>
            <rFont val="Tahoma"/>
            <family val="2"/>
          </rPr>
          <t>03 Sept 2010:</t>
        </r>
        <r>
          <rPr>
            <sz val="8"/>
            <color indexed="81"/>
            <rFont val="Tahoma"/>
            <family val="2"/>
          </rPr>
          <t xml:space="preserve"> Changed data validation in the SWDPadj column from 0&lt;=SWDPadj&lt;=100 to 0&lt;=SWDPadj&lt;=1.0. The spreadsheet should now correctly limit users' entries of the soil moisture deficit adjustments, entered on a percent basis, to the range of 0 to 1 (0% to 100%) rather than 0 to 100 (0% to 10,000%).
</t>
        </r>
        <r>
          <rPr>
            <u/>
            <sz val="8"/>
            <color indexed="81"/>
            <rFont val="Tahoma"/>
            <family val="2"/>
          </rPr>
          <t>20 Dec 2010:</t>
        </r>
        <r>
          <rPr>
            <sz val="8"/>
            <color indexed="81"/>
            <rFont val="Tahoma"/>
            <family val="2"/>
          </rPr>
          <t xml:space="preserve"> 
A) Updated charts on all sheets to:
1) remove units from legends;
2) use pattern fills on irrigation columns (with Excel 2010's pattern fill feature).
B) Started a file name convention:
Checkbook_Irrigation_Scheduling_ND_MN_v01-0.xlsx.
</t>
        </r>
        <r>
          <rPr>
            <u/>
            <sz val="8"/>
            <color indexed="81"/>
            <rFont val="Tahoma"/>
            <family val="2"/>
          </rPr>
          <t>12 July 2011:</t>
        </r>
        <r>
          <rPr>
            <sz val="8"/>
            <color indexed="81"/>
            <rFont val="Tahoma"/>
            <family val="2"/>
          </rPr>
          <t xml:space="preserve">
A) Updated the CropInfo table (accessed from the "Crops &amp; Soils" link in cell N2) so the listing and spelling of all crop names is consistent with the defined names in each sheet. For example, "Sugarbeet" was revised to "Sugar_Beet" so when the crop is selected in cell L3, the INDIRECT formula in the ET column refers to the correct table of ET values. 
B) Specified version number in cell S4.
C) Changed name for posted files to:
Checkbook_Irrigation_Scheduling_ND_MN_Excel_File.xlsx.
</t>
        </r>
        <r>
          <rPr>
            <u/>
            <sz val="8"/>
            <color indexed="81"/>
            <rFont val="Tahoma"/>
            <family val="2"/>
          </rPr>
          <t>17 April 2012 (Version 2.0):</t>
        </r>
        <r>
          <rPr>
            <sz val="8"/>
            <color indexed="81"/>
            <rFont val="Tahoma"/>
            <family val="2"/>
          </rPr>
          <t xml:space="preserve">
A) Added a second chart with scrolling bars to view part or all of the season. The user can specify how many days in the season to view (Interval Width) and the starting date of the viewing period (Starting Date). See http://whatapalaver.co.uk/2007/10/scroll-bar-chart/ for programming details.
B) Eliminated senior author name from most comments. Added comments to "Crops &amp; Soils," "ET Tables", and "Charts" areas to tell the user to scroll down and to the right to see the tables or charts and to scroll to the right for a hyperlink to return to cell B8.
C) Added the field description (cell B4 contents) to the chart titles. Added path, file, worksheet, date, and time stamps to the headers and footers of charts.
</t>
        </r>
        <r>
          <rPr>
            <u/>
            <sz val="8"/>
            <color indexed="81"/>
            <rFont val="Tahoma"/>
            <family val="2"/>
          </rPr>
          <t>26 April 2012 (Version 2.1):</t>
        </r>
        <r>
          <rPr>
            <sz val="8"/>
            <color indexed="81"/>
            <rFont val="Tahoma"/>
            <family val="2"/>
          </rPr>
          <t xml:space="preserve">
A) Added a dashed Management Allowed Depletion (MAD) line to all charts.
B) Added a footnote to recommend that weather and irrigation forecasts not extend more than one week into the future.
</t>
        </r>
        <r>
          <rPr>
            <u/>
            <sz val="8"/>
            <color indexed="81"/>
            <rFont val="Tahoma"/>
            <family val="2"/>
          </rPr>
          <t>12 March 2015 (Version 2.2):</t>
        </r>
        <r>
          <rPr>
            <sz val="8"/>
            <color indexed="81"/>
            <rFont val="Tahoma"/>
            <family val="2"/>
          </rPr>
          <t xml:space="preserve">
A) Changed VLOOKUP(Crop,CropInfo,x) to VLOOKUP(Crop,CropInfo,x,FALSE), where x= 3 or 4, to accommodate a nonalphabetized list of crops in the CropInfo block. This allows the spreadsheet to correctly retrieve the root zone depths, e.g., 36 rather than 24 inches for ND's Spring_Wheat and 36 rather than 48 inches for MN's Any_Other_Crops.
B) Added a comment in the "Texture" column of the "Soil Horizon Summary" section to provide tips on how to handle fewer than eight (8) soil horizons and on using the "Rocks" texture for soil horizons with no appreciable water holding capacity.
</t>
        </r>
        <r>
          <rPr>
            <u/>
            <sz val="8"/>
            <color indexed="81"/>
            <rFont val="Tahoma"/>
            <family val="2"/>
          </rPr>
          <t>16 April 2015 (Version 2.3):</t>
        </r>
        <r>
          <rPr>
            <sz val="8"/>
            <color indexed="81"/>
            <rFont val="Tahoma"/>
            <family val="2"/>
          </rPr>
          <t xml:space="preserve">
A) Revised the section, "How to Get the Spreadsheet and Supporting Files," to reflect new website locations. See http://www.ag.ndsu.edu/irrigation/irrigation-scheduling for more information.
</t>
        </r>
        <r>
          <rPr>
            <u/>
            <sz val="8"/>
            <color indexed="81"/>
            <rFont val="Tahoma"/>
            <family val="2"/>
          </rPr>
          <t>23 March 2017 (Version 2.4):</t>
        </r>
        <r>
          <rPr>
            <sz val="8"/>
            <color indexed="81"/>
            <rFont val="Tahoma"/>
            <family val="2"/>
          </rPr>
          <t xml:space="preserve">
A) Edited the "Instructions" comment for clarity.
B) Changed the default MAD from 45% to 50% as the latter is commonly assumed. 
C) Revised the data validation input message for the soil horizon thicknesses from 0-6", 6-12", etc. to "First soil horizon," "Second soil horizon," etc. Revised the error messages to be identical to the input messages for each horizon.
D) Clarified the SWDPcritical data validation input message to indicate ". . . values between 0 and 1 </t>
        </r>
        <r>
          <rPr>
            <i/>
            <sz val="8"/>
            <color indexed="81"/>
            <rFont val="Tahoma"/>
            <family val="2"/>
          </rPr>
          <t xml:space="preserve">(0% and 100%) </t>
        </r>
        <r>
          <rPr>
            <sz val="8"/>
            <color indexed="81"/>
            <rFont val="Tahoma"/>
            <family val="2"/>
          </rPr>
          <t xml:space="preserve">are valid" (italicized text added). Also deleted extra instances of the data validation prompt in blank cells below this section.
E) Edited the comment for SWDPadj to remind users that a value is needed for 30 April (4/30) and that they should delete values after 30 April (4/30) which are not needed.
</t>
        </r>
        <r>
          <rPr>
            <u/>
            <sz val="8"/>
            <color indexed="81"/>
            <rFont val="Tahoma"/>
            <family val="2"/>
          </rPr>
          <t>4 May 2017 (Version 2.5):</t>
        </r>
        <r>
          <rPr>
            <sz val="8"/>
            <color indexed="81"/>
            <rFont val="Tahoma"/>
            <family val="2"/>
          </rPr>
          <t xml:space="preserve">
A) Changed the slider chart series for soil water deficit from a line chart with no markers to markers only. This helps align rain, irrigation, and soil water deficit values on the chart.
B) Provided a more descriptive field description in cell B4.</t>
        </r>
      </text>
    </comment>
    <comment ref="B4" authorId="0" shapeId="0">
      <text>
        <r>
          <rPr>
            <b/>
            <sz val="8"/>
            <color indexed="81"/>
            <rFont val="Tahoma"/>
            <family val="2"/>
          </rPr>
          <t>Dean Steele:</t>
        </r>
        <r>
          <rPr>
            <sz val="8"/>
            <color indexed="81"/>
            <rFont val="Tahoma"/>
            <family val="2"/>
          </rPr>
          <t xml:space="preserve">
Enter a description of the field location, year, crop, etc. here.</t>
        </r>
      </text>
    </comment>
    <comment ref="E4" authorId="0" shapeId="0">
      <text>
        <r>
          <rPr>
            <b/>
            <sz val="8"/>
            <color indexed="81"/>
            <rFont val="Tahoma"/>
            <family val="2"/>
          </rPr>
          <t>Dean Steele:</t>
        </r>
        <r>
          <rPr>
            <sz val="8"/>
            <color indexed="81"/>
            <rFont val="Tahoma"/>
            <family val="2"/>
          </rPr>
          <t xml:space="preserve">
Enter the date of the second cutting.
Red format indicates cut date precedes emergence.
Be sure the year is consistent for emergence and all cut dates.</t>
        </r>
      </text>
    </comment>
    <comment ref="F4" authorId="0" shapeId="0">
      <text>
        <r>
          <rPr>
            <b/>
            <sz val="8"/>
            <color indexed="81"/>
            <rFont val="Tahoma"/>
            <family val="2"/>
          </rPr>
          <t>Dean Steele:</t>
        </r>
        <r>
          <rPr>
            <sz val="8"/>
            <color indexed="81"/>
            <rFont val="Tahoma"/>
            <family val="2"/>
          </rPr>
          <t xml:space="preserve">
Enter the date of the second cutting.
Red format indicates cut dates out of sequence.
Be sure the year is consistent for emergence and all cut dates.</t>
        </r>
      </text>
    </comment>
    <comment ref="G4" authorId="0" shapeId="0">
      <text>
        <r>
          <rPr>
            <b/>
            <sz val="8"/>
            <color indexed="81"/>
            <rFont val="Tahoma"/>
            <family val="2"/>
          </rPr>
          <t>Dean Steele:</t>
        </r>
        <r>
          <rPr>
            <sz val="8"/>
            <color indexed="81"/>
            <rFont val="Tahoma"/>
            <family val="2"/>
          </rPr>
          <t xml:space="preserve">
Enter the date of the third cutting.
Red format indicates cut dates out of sequence.
Be sure the year is consistent for emergence and all cut dates.</t>
        </r>
      </text>
    </comment>
    <comment ref="L4" authorId="0" shapeId="0">
      <text>
        <r>
          <rPr>
            <b/>
            <sz val="8"/>
            <color indexed="81"/>
            <rFont val="Tahoma"/>
            <family val="2"/>
          </rPr>
          <t>Dean Steele:</t>
        </r>
        <r>
          <rPr>
            <sz val="8"/>
            <color indexed="81"/>
            <rFont val="Tahoma"/>
            <family val="2"/>
          </rPr>
          <t xml:space="preserve">
Enter the crop emergence date.</t>
        </r>
      </text>
    </comment>
    <comment ref="B6" authorId="0" shapeId="0">
      <text>
        <r>
          <rPr>
            <b/>
            <sz val="8"/>
            <color indexed="81"/>
            <rFont val="Tahoma"/>
            <family val="2"/>
          </rPr>
          <t>Dean Steele:</t>
        </r>
        <r>
          <rPr>
            <sz val="8"/>
            <color indexed="81"/>
            <rFont val="Tahoma"/>
            <family val="2"/>
          </rPr>
          <t xml:space="preserve">
Daily maximum temperature, F.
Adjust as needed for actual or forecast values. </t>
        </r>
      </text>
    </comment>
    <comment ref="C6" authorId="0" shapeId="0">
      <text>
        <r>
          <rPr>
            <b/>
            <sz val="8"/>
            <color indexed="81"/>
            <rFont val="Tahoma"/>
            <family val="2"/>
          </rPr>
          <t>Dean Steele:</t>
        </r>
        <r>
          <rPr>
            <sz val="8"/>
            <color indexed="81"/>
            <rFont val="Tahoma"/>
            <family val="2"/>
          </rPr>
          <t xml:space="preserve">
Week past emergence.</t>
        </r>
      </text>
    </comment>
    <comment ref="D6" authorId="0" shapeId="0">
      <text>
        <r>
          <rPr>
            <b/>
            <sz val="8"/>
            <color indexed="81"/>
            <rFont val="Tahoma"/>
            <family val="2"/>
          </rPr>
          <t>Dean Steele:</t>
        </r>
        <r>
          <rPr>
            <sz val="8"/>
            <color indexed="81"/>
            <rFont val="Tahoma"/>
            <family val="2"/>
          </rPr>
          <t xml:space="preserve">
ET = Evapotranspiration or crop water use.
ET values are adjusted for the dry soil stress factor.</t>
        </r>
      </text>
    </comment>
    <comment ref="H6" authorId="0" shapeId="0">
      <text>
        <r>
          <rPr>
            <b/>
            <sz val="8"/>
            <color indexed="81"/>
            <rFont val="Tahoma"/>
            <family val="2"/>
          </rPr>
          <t>Dean Steele:</t>
        </r>
        <r>
          <rPr>
            <sz val="8"/>
            <color indexed="81"/>
            <rFont val="Tahoma"/>
            <family val="2"/>
          </rPr>
          <t xml:space="preserve">
Rainfall.
Note: The rainfall and irrigation amounts entered in the spreadsheet should be effective values, i.e., the net amounts which contribute to ET and/or the soil water balance. </t>
        </r>
      </text>
    </comment>
    <comment ref="I6" authorId="0" shapeId="0">
      <text>
        <r>
          <rPr>
            <b/>
            <sz val="8"/>
            <color indexed="81"/>
            <rFont val="Tahoma"/>
            <family val="2"/>
          </rPr>
          <t>Dean Steele:</t>
        </r>
        <r>
          <rPr>
            <sz val="8"/>
            <color indexed="81"/>
            <rFont val="Tahoma"/>
            <family val="2"/>
          </rPr>
          <t xml:space="preserve">
Irrigation.
Note: The rainfall and irrigation amounts entered in the spreadsheet should be effective values, i.e., the net amounts which contribute to ET and/or the soil water balance. </t>
        </r>
      </text>
    </comment>
    <comment ref="J6" authorId="0" shapeId="0">
      <text>
        <r>
          <rPr>
            <b/>
            <sz val="8"/>
            <color indexed="81"/>
            <rFont val="Tahoma"/>
            <family val="2"/>
          </rPr>
          <t>Dean Steele:</t>
        </r>
        <r>
          <rPr>
            <sz val="8"/>
            <color indexed="81"/>
            <rFont val="Tahoma"/>
            <family val="2"/>
          </rPr>
          <t xml:space="preserve">
Soil-Water Deficit, the amount of water needed to refill the soil to field capacity.</t>
        </r>
      </text>
    </comment>
    <comment ref="K6" authorId="0" shapeId="0">
      <text>
        <r>
          <rPr>
            <b/>
            <sz val="8"/>
            <color indexed="81"/>
            <rFont val="Tahoma"/>
            <family val="2"/>
          </rPr>
          <t>Dean Steele:</t>
        </r>
        <r>
          <rPr>
            <sz val="8"/>
            <color indexed="81"/>
            <rFont val="Tahoma"/>
            <family val="2"/>
          </rPr>
          <t xml:space="preserve">
Soil-Water Deficit, the amount of water needed to refill the soil to field capacity.
Conditional formatting changes the cell values to </t>
        </r>
        <r>
          <rPr>
            <sz val="8"/>
            <color indexed="10"/>
            <rFont val="Tahoma"/>
            <family val="2"/>
          </rPr>
          <t>red</t>
        </r>
        <r>
          <rPr>
            <sz val="8"/>
            <color indexed="81"/>
            <rFont val="Tahoma"/>
            <family val="2"/>
          </rPr>
          <t xml:space="preserve"> if the value exceeds the user-selected management allowed depletion (MAD) value.</t>
        </r>
      </text>
    </comment>
    <comment ref="L6" authorId="0" shapeId="0">
      <text>
        <r>
          <rPr>
            <b/>
            <sz val="8"/>
            <color indexed="81"/>
            <rFont val="Tahoma"/>
            <family val="2"/>
          </rPr>
          <t>Dean Steele:</t>
        </r>
        <r>
          <rPr>
            <sz val="8"/>
            <color indexed="81"/>
            <rFont val="Tahoma"/>
            <family val="2"/>
          </rPr>
          <t xml:space="preserve">
Measured values of soil-water deficit (%) can be entered in this column to adjust the water balance.
A value is required for 30 April (4/30).
Remember to delete entries after 30 April (4/30) which are not needed.</t>
        </r>
      </text>
    </comment>
    <comment ref="M6" authorId="0" shapeId="0">
      <text>
        <r>
          <rPr>
            <b/>
            <sz val="8"/>
            <color indexed="81"/>
            <rFont val="Tahoma"/>
            <family val="2"/>
          </rPr>
          <t>Dean Steele:</t>
        </r>
        <r>
          <rPr>
            <sz val="8"/>
            <color indexed="81"/>
            <rFont val="Tahoma"/>
            <family val="2"/>
          </rPr>
          <t xml:space="preserve">
Amount of rain or irrigation in excess of field capacity. It may leave the profile via deep percolation or surface runoff.</t>
        </r>
      </text>
    </comment>
    <comment ref="N6" authorId="0" shapeId="0">
      <text>
        <r>
          <rPr>
            <b/>
            <sz val="8"/>
            <color indexed="81"/>
            <rFont val="Tahoma"/>
            <family val="2"/>
          </rPr>
          <t>Dean Steele:</t>
        </r>
        <r>
          <rPr>
            <sz val="8"/>
            <color indexed="81"/>
            <rFont val="Tahoma"/>
            <family val="2"/>
          </rPr>
          <t xml:space="preserve">
Root zone depth approximation for management of soil water.</t>
        </r>
      </text>
    </comment>
    <comment ref="O6" authorId="0" shapeId="0">
      <text>
        <r>
          <rPr>
            <b/>
            <sz val="8"/>
            <color indexed="81"/>
            <rFont val="Tahoma"/>
            <family val="2"/>
          </rPr>
          <t>Dean Steele:</t>
        </r>
        <r>
          <rPr>
            <sz val="8"/>
            <color indexed="81"/>
            <rFont val="Tahoma"/>
            <family val="2"/>
          </rPr>
          <t xml:space="preserve">
Available water holding capacity of the soil to the depth of the root zone.</t>
        </r>
      </text>
    </comment>
    <comment ref="P6" authorId="0" shapeId="0">
      <text>
        <r>
          <rPr>
            <b/>
            <sz val="8"/>
            <color indexed="81"/>
            <rFont val="Tahoma"/>
            <family val="2"/>
          </rPr>
          <t>Dean Steele:</t>
        </r>
        <r>
          <rPr>
            <sz val="8"/>
            <color indexed="81"/>
            <rFont val="Tahoma"/>
            <family val="2"/>
          </rPr>
          <t xml:space="preserve">
Seasonal sum of ET to date.</t>
        </r>
      </text>
    </comment>
    <comment ref="Q6" authorId="0" shapeId="0">
      <text>
        <r>
          <rPr>
            <b/>
            <sz val="8"/>
            <color indexed="81"/>
            <rFont val="Tahoma"/>
            <family val="2"/>
          </rPr>
          <t>Dean Steele:</t>
        </r>
        <r>
          <rPr>
            <sz val="8"/>
            <color indexed="81"/>
            <rFont val="Tahoma"/>
            <family val="2"/>
          </rPr>
          <t xml:space="preserve">
Seasonal sum of rain to date.</t>
        </r>
      </text>
    </comment>
    <comment ref="R6" authorId="0" shapeId="0">
      <text>
        <r>
          <rPr>
            <b/>
            <sz val="8"/>
            <color indexed="81"/>
            <rFont val="Tahoma"/>
            <family val="2"/>
          </rPr>
          <t>Dean Steele:</t>
        </r>
        <r>
          <rPr>
            <sz val="8"/>
            <color indexed="81"/>
            <rFont val="Tahoma"/>
            <family val="2"/>
          </rPr>
          <t xml:space="preserve">
Seasonal sum of irrigation to date.</t>
        </r>
      </text>
    </comment>
    <comment ref="S6" authorId="0" shapeId="0">
      <text>
        <r>
          <rPr>
            <b/>
            <sz val="8"/>
            <color indexed="81"/>
            <rFont val="Tahoma"/>
            <family val="2"/>
          </rPr>
          <t>Dean Steele:</t>
        </r>
        <r>
          <rPr>
            <sz val="8"/>
            <color indexed="81"/>
            <rFont val="Tahoma"/>
            <family val="2"/>
          </rPr>
          <t xml:space="preserve">
Seasonal sum of water losses (leaching or runoff) to date.</t>
        </r>
      </text>
    </comment>
    <comment ref="T6" authorId="0" shapeId="0">
      <text>
        <r>
          <rPr>
            <b/>
            <sz val="8"/>
            <color indexed="81"/>
            <rFont val="Tahoma"/>
            <family val="2"/>
          </rPr>
          <t>Dean Steele:</t>
        </r>
        <r>
          <rPr>
            <sz val="8"/>
            <color indexed="81"/>
            <rFont val="Tahoma"/>
            <family val="2"/>
          </rPr>
          <t xml:space="preserve">
Enter notes in this column. Examples include spray dates, irrigation forecasts, etc.</t>
        </r>
      </text>
    </comment>
    <comment ref="U6" authorId="0" shapeId="0">
      <text>
        <r>
          <rPr>
            <sz val="8"/>
            <color indexed="81"/>
            <rFont val="Tahoma"/>
            <family val="2"/>
          </rPr>
          <t>Management Allowed Depletion. 
This column's values are for graphing purposes only. 
Go to the "Crops &amp; Soils" area to change the MAD value.</t>
        </r>
      </text>
    </comment>
    <comment ref="B8" authorId="0" shapeId="0">
      <text>
        <r>
          <rPr>
            <b/>
            <sz val="8"/>
            <color indexed="81"/>
            <rFont val="Tahoma"/>
            <family val="2"/>
          </rPr>
          <t>Dean Steele:</t>
        </r>
        <r>
          <rPr>
            <sz val="8"/>
            <color indexed="81"/>
            <rFont val="Tahoma"/>
            <family val="2"/>
          </rPr>
          <t xml:space="preserve">
Tmax values for 4/30 - 6/6 is from Cando, ND, for 2006.
Values after 6/6 are long-term data for Carrington.</t>
        </r>
      </text>
    </comment>
    <comment ref="D8" authorId="0" shapeId="0">
      <text>
        <r>
          <rPr>
            <b/>
            <sz val="8"/>
            <color indexed="81"/>
            <rFont val="Tahoma"/>
            <family val="2"/>
          </rPr>
          <t>Dean Steele:</t>
        </r>
        <r>
          <rPr>
            <sz val="8"/>
            <color indexed="81"/>
            <rFont val="Tahoma"/>
            <family val="2"/>
          </rPr>
          <t xml:space="preserve">
Check ET values for regular crops, uncut alfalfa, and cut alfalfa.</t>
        </r>
      </text>
    </comment>
    <comment ref="H8" authorId="0" shapeId="0">
      <text>
        <r>
          <rPr>
            <b/>
            <sz val="8"/>
            <color indexed="81"/>
            <rFont val="Tahoma"/>
            <family val="2"/>
          </rPr>
          <t>Dean Steele:</t>
        </r>
        <r>
          <rPr>
            <sz val="8"/>
            <color indexed="81"/>
            <rFont val="Tahoma"/>
            <family val="2"/>
          </rPr>
          <t xml:space="preserve">
Rain for 4/30 - 6/6/2006 is from Cando, ND.
Values after 6/6 are blank.</t>
        </r>
      </text>
    </comment>
    <comment ref="L8" authorId="0" shapeId="0">
      <text>
        <r>
          <rPr>
            <b/>
            <sz val="8"/>
            <color indexed="81"/>
            <rFont val="Tahoma"/>
            <family val="2"/>
          </rPr>
          <t>Dean Steele:</t>
        </r>
        <r>
          <rPr>
            <sz val="8"/>
            <color indexed="81"/>
            <rFont val="Tahoma"/>
            <family val="2"/>
          </rPr>
          <t xml:space="preserve">
Must have a starting value here.</t>
        </r>
      </text>
    </comment>
    <comment ref="N9" authorId="0" shapeId="0">
      <text>
        <r>
          <rPr>
            <b/>
            <sz val="8"/>
            <color indexed="81"/>
            <rFont val="Tahoma"/>
            <family val="2"/>
          </rPr>
          <t>Dean Steele:</t>
        </r>
        <r>
          <rPr>
            <sz val="8"/>
            <color indexed="81"/>
            <rFont val="Tahoma"/>
            <family val="2"/>
          </rPr>
          <t xml:space="preserve">
Earlier versions assumed only established alfalfa and thus fixed alfalfa's root zone at its maximum throughout the season.
The formula for cell K8 was formerly:
=IF(Crop="Alfalfa",$C$170,IF(A8&lt;=Emergence,RZinitial,IF(AND(A8&gt;$H$3,C8&lt;VLOOKUP(Crop,CropInfo,4)),K7+(VLOOKUP(Crop,CropInfo,3)-RZinitial)/((VLOOKUP(Crop,CropInfo,4)-1)*7),VLOOKUP(Crop,CropInfo,3))))</t>
        </r>
      </text>
    </comment>
    <comment ref="AA170" authorId="0" shapeId="0">
      <text>
        <r>
          <rPr>
            <sz val="8"/>
            <color indexed="81"/>
            <rFont val="Tahoma"/>
            <family val="2"/>
          </rPr>
          <t>Scroll down and to the right to see crop and soil information.
Scroll right for a hyperlink to return to cell B8.</t>
        </r>
      </text>
    </comment>
    <comment ref="AG172" authorId="0" shapeId="0">
      <text>
        <r>
          <rPr>
            <b/>
            <sz val="8"/>
            <color indexed="81"/>
            <rFont val="Tahoma"/>
            <family val="2"/>
          </rPr>
          <t>Dean Steele:</t>
        </r>
        <r>
          <rPr>
            <sz val="8"/>
            <color indexed="81"/>
            <rFont val="Tahoma"/>
            <family val="2"/>
          </rPr>
          <t xml:space="preserve">
Enz, J.W., G.P. Brockberg, R. Egeberg, R. Carcoana, D. Rice, and T. Scherer. 1997.   Weather:   North Dakota Agricultural Weather Network (NDAWN). NDSU Extension Service Software Users Guide 11 (Revised), 24 pp.
Lundstrom, D.R., and E.C. Stegman.  1988.  Irrigation scheduling by the checkbook method.  Bulletin AE-792 (Revised). Fargo: N. Dak. St. Univ. Ext. Serv. Available 1 Nov 2006 at http://www.ag.ndsu.edu/pubs/ageng/irrigate/ae792.pdf.
Steele, D.D., T.F. Scherer, and J. Wright. 2001. Computerized irrigation scheduling by the checkbook method: Spreadsheet edition for North Dakota and Minnesota. Software and user’s manual, version 2.01 (revised 7 Mar), 60 pp. Fargo: N. Dak. St. Univ. Dept. Agric. &amp; Biosystems Engr.
Default daily maximum temperature values are from NDAWN data (Enz et al., 1997) for Cando, ND for the period 5/12/1994 through 10/31/2005. A fifth-order polynomial of Tmax vs. day of year was developed for April through October data.</t>
        </r>
      </text>
    </comment>
    <comment ref="AD173" authorId="0" shapeId="0">
      <text>
        <r>
          <rPr>
            <b/>
            <sz val="8"/>
            <color indexed="81"/>
            <rFont val="Tahoma"/>
            <family val="2"/>
          </rPr>
          <t>Dean Steele:</t>
        </r>
        <r>
          <rPr>
            <sz val="8"/>
            <color indexed="81"/>
            <rFont val="Tahoma"/>
            <family val="2"/>
          </rPr>
          <t xml:space="preserve">
Set to 7 weeks for all crops, which matches the values used in:
Steele, D.D., T.F. Scherer, and J. Wright. 2001. Computerized irrigation scheduling by the checkbook method: Spreadsheet edition for North Dakota and Minnesota. Software and user’s manual, version 2.01 (revised 7 Mar), 60 pp. Fargo: N. Dak. St. Univ. Dept. Agric. &amp; Biosystems Engr.
An exception is that alfalfa is assumed to be established and therefore already has a root zone of 48 inches [see the Root Zone (RZ) column above].</t>
        </r>
      </text>
    </comment>
    <comment ref="AA175" authorId="0" shapeId="0">
      <text>
        <r>
          <rPr>
            <b/>
            <sz val="8"/>
            <color indexed="8"/>
            <rFont val="Tahoma"/>
            <family val="2"/>
          </rPr>
          <t>Dean Steele:</t>
        </r>
        <r>
          <rPr>
            <sz val="8"/>
            <color indexed="8"/>
            <rFont val="Tahoma"/>
            <family val="2"/>
          </rPr>
          <t xml:space="preserve">
CropInfo = range of crop-specific information for the site or field on this worksheet.
Named array of values.
Rows: 9.
Columns: 4. 
This comment is in the upper-left corner of the array.
Some cells require user entries and others are computed values.</t>
        </r>
      </text>
    </comment>
    <comment ref="AD175" authorId="0" shapeId="0">
      <text>
        <r>
          <rPr>
            <b/>
            <sz val="8"/>
            <color indexed="81"/>
            <rFont val="Tahoma"/>
            <family val="2"/>
          </rPr>
          <t>Dean Steele:</t>
        </r>
        <r>
          <rPr>
            <sz val="8"/>
            <color indexed="81"/>
            <rFont val="Tahoma"/>
            <family val="2"/>
          </rPr>
          <t xml:space="preserve">
A value of 7 is recommended for newly-seeded alfalfa or 1 for established alfalfa.</t>
        </r>
      </text>
    </comment>
    <comment ref="AD196" authorId="1" shapeId="0">
      <text>
        <r>
          <rPr>
            <sz val="9"/>
            <color indexed="81"/>
            <rFont val="Tahoma"/>
            <family val="2"/>
          </rPr>
          <t xml:space="preserve">If a soil has five horizons instead of eight, for example, the user can enter the five horizon descriptions as needed at the top of the profile and then enter 48 for each of the unused horizons in the spreadsheet. Since the thickness of each of those horizons is zero, their contributions to the water holding capacity of the soil will also be zero.
If a soil profile is known to have no appreciable water holding capacity below a certain depth, the user can enter "Rocks" for the soil texture in those horizon(s).
</t>
        </r>
      </text>
    </comment>
    <comment ref="AA199" authorId="0" shapeId="0">
      <text>
        <r>
          <rPr>
            <b/>
            <sz val="8"/>
            <color indexed="8"/>
            <rFont val="Tahoma"/>
            <family val="2"/>
          </rPr>
          <t>Dean Steele:</t>
        </r>
        <r>
          <rPr>
            <sz val="8"/>
            <color indexed="8"/>
            <rFont val="Tahoma"/>
            <family val="2"/>
          </rPr>
          <t xml:space="preserve">
SoilProp = soil horizon information including horizon boundaries, textures, and available water holding capacities for the site or field on this worksheet.
Named array of values.
Rows: 10.
Columns: 8. 
This comment is in the upper-left corner of the array.
Some cells require user entries and others are computed values.</t>
        </r>
      </text>
    </comment>
    <comment ref="AC199" authorId="0" shapeId="0">
      <text>
        <r>
          <rPr>
            <b/>
            <sz val="8"/>
            <color indexed="81"/>
            <rFont val="Tahoma"/>
            <family val="2"/>
          </rPr>
          <t>Dean Steele:</t>
        </r>
        <r>
          <rPr>
            <sz val="8"/>
            <color indexed="81"/>
            <rFont val="Tahoma"/>
            <family val="2"/>
          </rPr>
          <t xml:space="preserve">
</t>
        </r>
        <r>
          <rPr>
            <sz val="8"/>
            <color indexed="53"/>
            <rFont val="Tahoma"/>
            <family val="2"/>
          </rPr>
          <t>Zbj = depth of the bottom of layer j.
Named array of values.
Rows: 9.
Columns: 1. 
Cells in this array (column) require user entries.</t>
        </r>
      </text>
    </comment>
    <comment ref="AE199" authorId="0" shapeId="0">
      <text>
        <r>
          <rPr>
            <b/>
            <sz val="8"/>
            <color indexed="81"/>
            <rFont val="Tahoma"/>
            <family val="2"/>
          </rPr>
          <t>Dean Steele:</t>
        </r>
        <r>
          <rPr>
            <sz val="8"/>
            <color indexed="81"/>
            <rFont val="Tahoma"/>
            <family val="2"/>
          </rPr>
          <t xml:space="preserve">
</t>
        </r>
        <r>
          <rPr>
            <sz val="8"/>
            <color indexed="10"/>
            <rFont val="Tahoma"/>
            <family val="2"/>
          </rPr>
          <t>dZj = thickness of layer j.
Named array of values.
Rows: 10.
Columns: 1. 
Cells in this array (column) are computed values and do not require user entries.</t>
        </r>
      </text>
    </comment>
    <comment ref="AG199" authorId="0" shapeId="0">
      <text>
        <r>
          <rPr>
            <b/>
            <sz val="8"/>
            <color indexed="81"/>
            <rFont val="Tahoma"/>
            <family val="2"/>
          </rPr>
          <t>Dean Steele:</t>
        </r>
        <r>
          <rPr>
            <sz val="8"/>
            <color indexed="81"/>
            <rFont val="Tahoma"/>
            <family val="2"/>
          </rPr>
          <t xml:space="preserve">
</t>
        </r>
        <r>
          <rPr>
            <sz val="8"/>
            <color indexed="37"/>
            <rFont val="Tahoma"/>
            <family val="2"/>
          </rPr>
          <t>AWHCj = available water holding capacity for layer j.
Named array of values.
Rows: 10.
Columns: 1. 
Cells in this array (column) are computed values and do not require user entries.</t>
        </r>
      </text>
    </comment>
    <comment ref="AH199" authorId="0" shapeId="0">
      <text>
        <r>
          <rPr>
            <b/>
            <sz val="8"/>
            <color indexed="81"/>
            <rFont val="Tahoma"/>
            <family val="2"/>
          </rPr>
          <t>Dean Steele:</t>
        </r>
        <r>
          <rPr>
            <sz val="8"/>
            <color indexed="81"/>
            <rFont val="Tahoma"/>
            <family val="2"/>
          </rPr>
          <t xml:space="preserve">
</t>
        </r>
        <r>
          <rPr>
            <sz val="8"/>
            <color indexed="17"/>
            <rFont val="Tahoma"/>
            <family val="2"/>
          </rPr>
          <t>AWHCsite = range of available water holding capacity information for the site or field on this worksheet.
Named array of values.
Rows: 9.
Columns: 6. 
This comment is in the upper-right corner of the array.
Some cells require user entries and others are computed values.</t>
        </r>
      </text>
    </comment>
    <comment ref="AC207" authorId="0" shapeId="0">
      <text>
        <r>
          <rPr>
            <b/>
            <sz val="8"/>
            <color indexed="81"/>
            <rFont val="Tahoma"/>
            <family val="2"/>
          </rPr>
          <t>Dean Steele:</t>
        </r>
        <r>
          <rPr>
            <sz val="8"/>
            <color indexed="81"/>
            <rFont val="Tahoma"/>
            <family val="2"/>
          </rPr>
          <t xml:space="preserve">
RZmax. This value is fixed at 48 inches. Use Data Validation to change it.</t>
        </r>
      </text>
    </comment>
    <comment ref="BA230" authorId="0" shapeId="0">
      <text>
        <r>
          <rPr>
            <sz val="8"/>
            <color indexed="81"/>
            <rFont val="Tahoma"/>
            <family val="2"/>
          </rPr>
          <t>Scroll down and to the right to see ET tables for each of the available crops.
Scroll right for a hyperlink to return to cell B8.</t>
        </r>
      </text>
    </comment>
    <comment ref="CA400" authorId="0" shapeId="0">
      <text>
        <r>
          <rPr>
            <sz val="8"/>
            <color indexed="81"/>
            <rFont val="Tahoma"/>
            <family val="2"/>
          </rPr>
          <t>Scroll down and to the right to see two charts:
1. A full-season chart.
2. A user-adjustable, dynamic chart (scroll down).
Scroll right for a hyperlink to return to cell B8.</t>
        </r>
      </text>
    </comment>
    <comment ref="CA474" authorId="0" shapeId="0">
      <text>
        <r>
          <rPr>
            <sz val="8"/>
            <color indexed="81"/>
            <rFont val="Tahoma"/>
            <family val="2"/>
          </rPr>
          <t>To set the number of days to view on the chart:
a) Use the Interval Width slider bar,
b) Click on the "&lt;" or "&gt;" buttons, or
c) Change the number to the right.
Examples:
Slide to right (Interval Width = 153 days) for the entire season.
Slide to left (Interval Width = 14 days) to show two weeks at a time.</t>
        </r>
      </text>
    </comment>
    <comment ref="CC474" authorId="0" shapeId="0">
      <text>
        <r>
          <rPr>
            <sz val="8"/>
            <color indexed="81"/>
            <rFont val="Tahoma"/>
            <family val="2"/>
          </rPr>
          <t>This cell can be edited.</t>
        </r>
      </text>
    </comment>
    <comment ref="CH474" authorId="0" shapeId="0">
      <text>
        <r>
          <rPr>
            <sz val="8"/>
            <color indexed="81"/>
            <rFont val="Tahoma"/>
            <family val="2"/>
          </rPr>
          <t>To set the starting date of the chart:
a) Use the Start Date slider bar,
b) Click on the "&lt;" or "&gt;" buttons, or
c) Change the number below and to the right.
Examples:
Slide to left Start Date = 1) for a May 1 start date.
Slide to right (Start Date = 21) for a May 21 start date.</t>
        </r>
      </text>
    </comment>
    <comment ref="CJ474" authorId="0" shapeId="0">
      <text>
        <r>
          <rPr>
            <b/>
            <sz val="8"/>
            <color indexed="81"/>
            <rFont val="Tahoma"/>
            <family val="2"/>
          </rPr>
          <t>Do not edit this cell.
Edit the cell below if needed.</t>
        </r>
      </text>
    </comment>
    <comment ref="CJ475" authorId="0" shapeId="0">
      <text>
        <r>
          <rPr>
            <sz val="8"/>
            <color indexed="81"/>
            <rFont val="Tahoma"/>
            <family val="2"/>
          </rPr>
          <t>This cell can be edited. 
Examples:
1 = 1 May,
2 = 2 May, 
etc.</t>
        </r>
      </text>
    </comment>
  </commentList>
</comments>
</file>

<file path=xl/comments3.xml><?xml version="1.0" encoding="utf-8"?>
<comments xmlns="http://schemas.openxmlformats.org/spreadsheetml/2006/main">
  <authors>
    <author>Dean Steele</author>
    <author>Dean.Steele</author>
  </authors>
  <commentList>
    <comment ref="L1" authorId="0" shapeId="0">
      <text>
        <r>
          <rPr>
            <b/>
            <sz val="8"/>
            <color indexed="81"/>
            <rFont val="Tahoma"/>
            <family val="2"/>
          </rPr>
          <t xml:space="preserve">How to Run this Spreadsheet:
A. General Information:
</t>
        </r>
        <r>
          <rPr>
            <sz val="8"/>
            <color indexed="81"/>
            <rFont val="Tahoma"/>
            <family val="2"/>
          </rPr>
          <t xml:space="preserve">1. Abbreviations are defined in column headings.
2. Do not move entries such as temperature, rain, and irrigation values from one cell to another because this may cause formulas to work incorrectly. Instead, delete the original entry and write a new entry in the correct cell.
3. Add new sheets for new fields, crops, years, etc. Avoid spaces and dashes in sheet names (worksheet tabs). Use "_" to emulate a space, e.g., a sheet name could be "2006_Alfalfa". Right-click on a sheet name to rename it.
</t>
        </r>
        <r>
          <rPr>
            <b/>
            <sz val="8"/>
            <color indexed="81"/>
            <rFont val="Tahoma"/>
            <family val="2"/>
          </rPr>
          <t xml:space="preserve">B. Getting Started:
</t>
        </r>
        <r>
          <rPr>
            <sz val="8"/>
            <color indexed="81"/>
            <rFont val="Tahoma"/>
            <family val="2"/>
          </rPr>
          <t>1. Enter the site description at the left and select a crop and emergence date below.
2. Click on the "Crops and Soils" link at the right to adjust crop and soil information as needed.
3. Unhide columns E, F, &amp; G if the crop is alfalfa. Click on the "+" or "-" button above column H to show or hide columns E, F, and G.
4. Adjust the 30 April (4/30) SWDPadj value below if necessary. Enter SWDPadj values periodically during the season. Delete existing entries if they are not needed.
5. Enter past amounts or future estimates of temperature, rain, and irrigation data in columns B, H, and I, respectively. 
6. Examine the SWDP (%) column to estimate when irrigation will be needed.
7. Examine the SWD (mm or in.) column to estimate how much irrigation will be needed.
8. Try different values of temperature, irrigation, etc. to examine scenarios such as changes in weather forecasts, irrigation dates &amp; amounts, etc.
9. Save your work often.</t>
        </r>
      </text>
    </comment>
    <comment ref="S1" authorId="0" shapeId="0">
      <text>
        <r>
          <rPr>
            <b/>
            <sz val="8"/>
            <color indexed="81"/>
            <rFont val="Tahoma"/>
            <family val="2"/>
          </rPr>
          <t>Dean Steele:</t>
        </r>
        <r>
          <rPr>
            <sz val="8"/>
            <color indexed="81"/>
            <rFont val="Tahoma"/>
            <family val="2"/>
          </rPr>
          <t xml:space="preserve">
The authors are:
Dean D. Steele, Ph.D., P.E.
Associate Professor
Agricultural &amp; Biosystems Engineering
North Dakota State University Dept. 7620
PO Box 6050
Fargo, ND 58108-6050
Phone: 701-231-7268 
FAX: 701-231-1008
E-mail: Dean.Steele@ndsu.edu
-----
Thomas F. Scherer, Ph.D.
Associate Professor
Agricultural &amp; Biosystems Engineering
North Dakota State University Dept. 7620
PO Box 6050
Fargo, ND 58108-6050  USA
Phone: 701-231-7239
Fax: 701-231-1008
E-mail: Thomas.Scherer@ndsu.edu
-----
David G. Hopkins, Ph.D.
Associate Professor
Soil Science 
North Dakota State University Dept. 7680
PO Box 6050
Fargo, ND 58108-6050
Phone: 701-231-8948
FAX: 701-231-7861
E-mail: David.Hopkins@ndsu.edu
-----
Sheldon Tuscherer
Research Specialist
Agricultural &amp; Biosystems Engineering
North Dakota State University, Dept. 7620
P.O. Box 6050
Fargo, ND 58108-6050 USA
Phone: 701-231-7429
Fax: 701-231-1008
Email: sheldon.tuscherer@ndsu.edu
-----
Jerry Wright
P.E., ASABE Member Engineer, Retired Associate Professor and Extension Engineer
West Central Research &amp; Outreach Center
University of Minnesota
46352 State Hwy 329
Morris, MN 56267
Phone: 320-589-1711
Fax: 320-589-4870
E-mail: wrightsj@charter.net
-----
Last update: 23 March 2017.</t>
        </r>
      </text>
    </comment>
    <comment ref="S2" authorId="0" shapeId="0">
      <text>
        <r>
          <rPr>
            <sz val="8"/>
            <color indexed="81"/>
            <rFont val="Tahoma"/>
            <family val="2"/>
          </rPr>
          <t>Use of software and trade names is for informational purposes only and does not constitute endorsement by the authors, North Dakota State University, or the University of Minnesota. Trade names are the property of their respective owners. North Dakota State University, the University of Minnesota, and the authors of this work shall have no liability or responsibility to any person or entity with respect to any liability, loss or damage caused by or alleged to be caused directly or indirectly by use or operation of spreadsheets described herein, including, but not limited to any interruption of service, loss of business or anticipatory profits or consequential damages resulting from the use or operation of spreadsheets described herein.</t>
        </r>
      </text>
    </comment>
    <comment ref="L3" authorId="0" shapeId="0">
      <text>
        <r>
          <rPr>
            <b/>
            <sz val="8"/>
            <color indexed="81"/>
            <rFont val="Tahoma"/>
            <family val="2"/>
          </rPr>
          <t>Dean Steele:</t>
        </r>
        <r>
          <rPr>
            <sz val="8"/>
            <color indexed="81"/>
            <rFont val="Tahoma"/>
            <family val="2"/>
          </rPr>
          <t xml:space="preserve">
Enter a crop type using the data validation for this cell.</t>
        </r>
      </text>
    </comment>
    <comment ref="S3" authorId="0" shapeId="0">
      <text>
        <r>
          <rPr>
            <u/>
            <sz val="8"/>
            <color indexed="81"/>
            <rFont val="Tahoma"/>
            <family val="2"/>
          </rPr>
          <t>Revision History.</t>
        </r>
        <r>
          <rPr>
            <sz val="8"/>
            <color indexed="81"/>
            <rFont val="Tahoma"/>
            <family val="2"/>
          </rPr>
          <t xml:space="preserve">
</t>
        </r>
        <r>
          <rPr>
            <u/>
            <sz val="8"/>
            <color indexed="81"/>
            <rFont val="Tahoma"/>
            <family val="2"/>
          </rPr>
          <t>03 Sept 2010:</t>
        </r>
        <r>
          <rPr>
            <sz val="8"/>
            <color indexed="81"/>
            <rFont val="Tahoma"/>
            <family val="2"/>
          </rPr>
          <t xml:space="preserve"> Changed data validation in the SWDPadj column from 0&lt;=SWDPadj&lt;=100 to 0&lt;=SWDPadj&lt;=1.0. The spreadsheet should now correctly limit users' entries of the soil moisture deficit adjustments, entered on a percent basis, to the range of 0 to 1 (0% to 100%) rather than 0 to 100 (0% to 10,000%).
</t>
        </r>
        <r>
          <rPr>
            <u/>
            <sz val="8"/>
            <color indexed="81"/>
            <rFont val="Tahoma"/>
            <family val="2"/>
          </rPr>
          <t>20 Dec 2010:</t>
        </r>
        <r>
          <rPr>
            <sz val="8"/>
            <color indexed="81"/>
            <rFont val="Tahoma"/>
            <family val="2"/>
          </rPr>
          <t xml:space="preserve"> 
A) Updated charts on all sheets to:
1) remove units from legends;
2) use pattern fills on irrigation columns (with Excel 2010's pattern fill feature).
B) Started a file name convention:
Checkbook_Irrigation_Scheduling_ND_MN_v01-0.xlsx.
</t>
        </r>
        <r>
          <rPr>
            <u/>
            <sz val="8"/>
            <color indexed="81"/>
            <rFont val="Tahoma"/>
            <family val="2"/>
          </rPr>
          <t>12 July 2011:</t>
        </r>
        <r>
          <rPr>
            <sz val="8"/>
            <color indexed="81"/>
            <rFont val="Tahoma"/>
            <family val="2"/>
          </rPr>
          <t xml:space="preserve">
A) Updated the CropInfo table (accessed from the "Crops &amp; Soils" link in cell N2) so the listing and spelling of all crop names is consistent with the defined names in each sheet. For example, "Sugarbeet" was revised to "Sugar_Beet" so when the crop is selected in cell L3, the INDIRECT formula in the ET column refers to the correct table of ET values. 
B) Specified version number in cell S4.
C) Changed name for posted files to:
Checkbook_Irrigation_Scheduling_ND_MN_Excel_File.xlsx.
</t>
        </r>
        <r>
          <rPr>
            <u/>
            <sz val="8"/>
            <color indexed="81"/>
            <rFont val="Tahoma"/>
            <family val="2"/>
          </rPr>
          <t>17 April 2012 (Version 2.0):</t>
        </r>
        <r>
          <rPr>
            <sz val="8"/>
            <color indexed="81"/>
            <rFont val="Tahoma"/>
            <family val="2"/>
          </rPr>
          <t xml:space="preserve">
A) Added a second chart with scrolling bars to view part or all of the season. The user can specify how many days in the season to view (Interval Width) and the starting date of the viewing period (Starting Date). See http://whatapalaver.co.uk/2007/10/scroll-bar-chart/ for programming details.
B) Eliminated senior author name from most comments. Added comments to "Crops &amp; Soils," "ET Tables", and "Charts" areas to tell the user to scroll down and to the right to see the tables or charts and to scroll to the right for a hyperlink to return to cell B8.
C) Added the field description (cell B4 contents) to the chart titles. Added path, file, worksheet, date, and time stamps to the headers and footers of charts.
</t>
        </r>
        <r>
          <rPr>
            <u/>
            <sz val="8"/>
            <color indexed="81"/>
            <rFont val="Tahoma"/>
            <family val="2"/>
          </rPr>
          <t>26 April 2012 (Version 2.1):</t>
        </r>
        <r>
          <rPr>
            <sz val="8"/>
            <color indexed="81"/>
            <rFont val="Tahoma"/>
            <family val="2"/>
          </rPr>
          <t xml:space="preserve">
A) Added a dashed Management Allowed Depletion (MAD) line to all charts.
B) Added a footnote to recommend that weather and irrigation forecasts not extend more than one week into the future.
</t>
        </r>
        <r>
          <rPr>
            <u/>
            <sz val="8"/>
            <color indexed="81"/>
            <rFont val="Tahoma"/>
            <family val="2"/>
          </rPr>
          <t>12 March 2015 (Version 2.2):</t>
        </r>
        <r>
          <rPr>
            <sz val="8"/>
            <color indexed="81"/>
            <rFont val="Tahoma"/>
            <family val="2"/>
          </rPr>
          <t xml:space="preserve">
A) Changed VLOOKUP(Crop,CropInfo,x) to VLOOKUP(Crop,CropInfo,x,FALSE), where x= 3 or 4, to accommodate a nonalphabetized list of crops in the CropInfo block. This allows the spreadsheet to correctly retrieve the root zone depths, e.g., 36 rather than 24 inches for ND's Spring_Wheat and 36 rather than 48 inches for MN's Any_Other_Crops.
B) Added a comment in the "Texture" column of the "Soil Horizon Summary" section to provide tips on how to handle fewer than eight (8) soil horizons and on using the "Rocks" texture for soil horizons with no appreciable water holding capacity.
</t>
        </r>
        <r>
          <rPr>
            <u/>
            <sz val="8"/>
            <color indexed="81"/>
            <rFont val="Tahoma"/>
            <family val="2"/>
          </rPr>
          <t>16 April 2015 (Version 2.3):</t>
        </r>
        <r>
          <rPr>
            <sz val="8"/>
            <color indexed="81"/>
            <rFont val="Tahoma"/>
            <family val="2"/>
          </rPr>
          <t xml:space="preserve">
A) Revised the section, "How to Get the Spreadsheet and Supporting Files," to reflect new website locations. See http://www.ag.ndsu.edu/irrigation/irrigation-scheduling for more information.
</t>
        </r>
        <r>
          <rPr>
            <u/>
            <sz val="8"/>
            <color indexed="81"/>
            <rFont val="Tahoma"/>
            <family val="2"/>
          </rPr>
          <t>23 March 2017 (Version 2.4):</t>
        </r>
        <r>
          <rPr>
            <sz val="8"/>
            <color indexed="81"/>
            <rFont val="Tahoma"/>
            <family val="2"/>
          </rPr>
          <t xml:space="preserve">
A) Edited the "Instructions" comment for clarity.
B) Changed the default MAD from 45% to 50% as the latter is commonly assumed. 
C) Revised the data validation input message for the soil horizon thicknesses from 0-6", 6-12", etc. to "First soil horizon," "Second soil horizon," etc. Revised the error messages to be identical to the input messages for each horizon.
D) Clarified the SWDPcritical data validation input message to indicate ". . . values between 0 and 1 </t>
        </r>
        <r>
          <rPr>
            <i/>
            <sz val="8"/>
            <color indexed="81"/>
            <rFont val="Tahoma"/>
            <family val="2"/>
          </rPr>
          <t xml:space="preserve">(0% and 100%) </t>
        </r>
        <r>
          <rPr>
            <sz val="8"/>
            <color indexed="81"/>
            <rFont val="Tahoma"/>
            <family val="2"/>
          </rPr>
          <t xml:space="preserve">are valid" (italicized text added). Also deleted extra instances of the data validation prompt in blank cells below this section.
E) Edited the comment for SWDPadj to remind users that a value is needed for 30 April (4/30) and that they should delete values after 30 April (4/30) which are not needed.
</t>
        </r>
        <r>
          <rPr>
            <u/>
            <sz val="8"/>
            <color indexed="81"/>
            <rFont val="Tahoma"/>
            <family val="2"/>
          </rPr>
          <t>4 May 2017 (Version 2.5):</t>
        </r>
        <r>
          <rPr>
            <sz val="8"/>
            <color indexed="81"/>
            <rFont val="Tahoma"/>
            <family val="2"/>
          </rPr>
          <t xml:space="preserve">
A) Changed the slider chart series for soil water deficit from a line chart with no markers to markers only. This helps align rain, irrigation, and soil water deficit values on the chart.
B) Provided a more descriptive field description in cell B4.</t>
        </r>
      </text>
    </comment>
    <comment ref="B4" authorId="0" shapeId="0">
      <text>
        <r>
          <rPr>
            <b/>
            <sz val="8"/>
            <color indexed="81"/>
            <rFont val="Tahoma"/>
            <family val="2"/>
          </rPr>
          <t>Dean Steele:</t>
        </r>
        <r>
          <rPr>
            <sz val="8"/>
            <color indexed="81"/>
            <rFont val="Tahoma"/>
            <family val="2"/>
          </rPr>
          <t xml:space="preserve">
Enter a description of the field location, year, crop, etc. here.</t>
        </r>
      </text>
    </comment>
    <comment ref="E4" authorId="0" shapeId="0">
      <text>
        <r>
          <rPr>
            <b/>
            <sz val="8"/>
            <color indexed="81"/>
            <rFont val="Tahoma"/>
            <family val="2"/>
          </rPr>
          <t>Dean Steele:</t>
        </r>
        <r>
          <rPr>
            <sz val="8"/>
            <color indexed="81"/>
            <rFont val="Tahoma"/>
            <family val="2"/>
          </rPr>
          <t xml:space="preserve">
Enter the date of the second cutting.
Red format indicates cut date precedes emergence.
Be sure the year is consistent for emergence and all cut dates.</t>
        </r>
      </text>
    </comment>
    <comment ref="F4" authorId="0" shapeId="0">
      <text>
        <r>
          <rPr>
            <b/>
            <sz val="8"/>
            <color indexed="81"/>
            <rFont val="Tahoma"/>
            <family val="2"/>
          </rPr>
          <t>Dean Steele:</t>
        </r>
        <r>
          <rPr>
            <sz val="8"/>
            <color indexed="81"/>
            <rFont val="Tahoma"/>
            <family val="2"/>
          </rPr>
          <t xml:space="preserve">
Enter the date of the second cutting.
Red format indicates cut dates out of sequence.
Be sure the year is consistent for emergence and all cut dates.</t>
        </r>
      </text>
    </comment>
    <comment ref="G4" authorId="0" shapeId="0">
      <text>
        <r>
          <rPr>
            <b/>
            <sz val="8"/>
            <color indexed="81"/>
            <rFont val="Tahoma"/>
            <family val="2"/>
          </rPr>
          <t>Dean Steele:</t>
        </r>
        <r>
          <rPr>
            <sz val="8"/>
            <color indexed="81"/>
            <rFont val="Tahoma"/>
            <family val="2"/>
          </rPr>
          <t xml:space="preserve">
Enter the date of the third cutting.
Red format indicates cut dates out of sequence.
Be sure the year is consistent for emergence and all cut dates.</t>
        </r>
      </text>
    </comment>
    <comment ref="L4" authorId="0" shapeId="0">
      <text>
        <r>
          <rPr>
            <b/>
            <sz val="8"/>
            <color indexed="81"/>
            <rFont val="Tahoma"/>
            <family val="2"/>
          </rPr>
          <t>Dean Steele:</t>
        </r>
        <r>
          <rPr>
            <sz val="8"/>
            <color indexed="81"/>
            <rFont val="Tahoma"/>
            <family val="2"/>
          </rPr>
          <t xml:space="preserve">
Enter the crop emergence date.</t>
        </r>
      </text>
    </comment>
    <comment ref="B6" authorId="0" shapeId="0">
      <text>
        <r>
          <rPr>
            <b/>
            <sz val="8"/>
            <color indexed="81"/>
            <rFont val="Tahoma"/>
            <family val="2"/>
          </rPr>
          <t>Dean Steele:</t>
        </r>
        <r>
          <rPr>
            <sz val="8"/>
            <color indexed="81"/>
            <rFont val="Tahoma"/>
            <family val="2"/>
          </rPr>
          <t xml:space="preserve">
Daily maximum temperature, F.
Adjust as needed for actual or forecast values. </t>
        </r>
      </text>
    </comment>
    <comment ref="C6" authorId="0" shapeId="0">
      <text>
        <r>
          <rPr>
            <b/>
            <sz val="8"/>
            <color indexed="81"/>
            <rFont val="Tahoma"/>
            <family val="2"/>
          </rPr>
          <t>Dean Steele:</t>
        </r>
        <r>
          <rPr>
            <sz val="8"/>
            <color indexed="81"/>
            <rFont val="Tahoma"/>
            <family val="2"/>
          </rPr>
          <t xml:space="preserve">
Week past emergence.</t>
        </r>
      </text>
    </comment>
    <comment ref="D6" authorId="0" shapeId="0">
      <text>
        <r>
          <rPr>
            <b/>
            <sz val="8"/>
            <color indexed="81"/>
            <rFont val="Tahoma"/>
            <family val="2"/>
          </rPr>
          <t>Dean Steele:</t>
        </r>
        <r>
          <rPr>
            <sz val="8"/>
            <color indexed="81"/>
            <rFont val="Tahoma"/>
            <family val="2"/>
          </rPr>
          <t xml:space="preserve">
ET = Evapotranspiration or crop water use.
ET values are adjusted for the dry soil stress factor.</t>
        </r>
      </text>
    </comment>
    <comment ref="H6" authorId="0" shapeId="0">
      <text>
        <r>
          <rPr>
            <b/>
            <sz val="8"/>
            <color indexed="81"/>
            <rFont val="Tahoma"/>
            <family val="2"/>
          </rPr>
          <t>Dean Steele:</t>
        </r>
        <r>
          <rPr>
            <sz val="8"/>
            <color indexed="81"/>
            <rFont val="Tahoma"/>
            <family val="2"/>
          </rPr>
          <t xml:space="preserve">
Rainfall.
Note: The rainfall and irrigation amounts entered in the spreadsheet should be effective values, i.e., the net amounts which contribute to ET and/or the soil water balance. </t>
        </r>
      </text>
    </comment>
    <comment ref="I6" authorId="0" shapeId="0">
      <text>
        <r>
          <rPr>
            <b/>
            <sz val="8"/>
            <color indexed="81"/>
            <rFont val="Tahoma"/>
            <family val="2"/>
          </rPr>
          <t>Dean Steele:</t>
        </r>
        <r>
          <rPr>
            <sz val="8"/>
            <color indexed="81"/>
            <rFont val="Tahoma"/>
            <family val="2"/>
          </rPr>
          <t xml:space="preserve">
Irrigation.
Note: The rainfall and irrigation amounts entered in the spreadsheet should be effective values, i.e., the net amounts which contribute to ET and/or the soil water balance. </t>
        </r>
      </text>
    </comment>
    <comment ref="J6" authorId="0" shapeId="0">
      <text>
        <r>
          <rPr>
            <b/>
            <sz val="8"/>
            <color indexed="81"/>
            <rFont val="Tahoma"/>
            <family val="2"/>
          </rPr>
          <t>Dean Steele:</t>
        </r>
        <r>
          <rPr>
            <sz val="8"/>
            <color indexed="81"/>
            <rFont val="Tahoma"/>
            <family val="2"/>
          </rPr>
          <t xml:space="preserve">
Soil-Water Deficit, the amount of water needed to refill the soil to field capacity.</t>
        </r>
      </text>
    </comment>
    <comment ref="K6" authorId="0" shapeId="0">
      <text>
        <r>
          <rPr>
            <b/>
            <sz val="8"/>
            <color indexed="81"/>
            <rFont val="Tahoma"/>
            <family val="2"/>
          </rPr>
          <t>Dean Steele:</t>
        </r>
        <r>
          <rPr>
            <sz val="8"/>
            <color indexed="81"/>
            <rFont val="Tahoma"/>
            <family val="2"/>
          </rPr>
          <t xml:space="preserve">
Soil-Water Deficit, the amount of water needed to refill the soil to field capacity.
Conditional formatting changes the cell values to </t>
        </r>
        <r>
          <rPr>
            <sz val="8"/>
            <color indexed="10"/>
            <rFont val="Tahoma"/>
            <family val="2"/>
          </rPr>
          <t>red</t>
        </r>
        <r>
          <rPr>
            <sz val="8"/>
            <color indexed="81"/>
            <rFont val="Tahoma"/>
            <family val="2"/>
          </rPr>
          <t xml:space="preserve"> if the value exceeds the user-selected management allowed depletion (MAD) value.</t>
        </r>
      </text>
    </comment>
    <comment ref="L6" authorId="0" shapeId="0">
      <text>
        <r>
          <rPr>
            <b/>
            <sz val="8"/>
            <color indexed="81"/>
            <rFont val="Tahoma"/>
            <family val="2"/>
          </rPr>
          <t>Dean Steele:</t>
        </r>
        <r>
          <rPr>
            <sz val="8"/>
            <color indexed="81"/>
            <rFont val="Tahoma"/>
            <family val="2"/>
          </rPr>
          <t xml:space="preserve">
Measured values of soil-water deficit (%) can be entered in this column to adjust the water balance.
A value is required for 30 April (4/30).
Remember to delete entries after 30 April (4/30) which are not needed.</t>
        </r>
      </text>
    </comment>
    <comment ref="M6" authorId="0" shapeId="0">
      <text>
        <r>
          <rPr>
            <b/>
            <sz val="8"/>
            <color indexed="81"/>
            <rFont val="Tahoma"/>
            <family val="2"/>
          </rPr>
          <t>Dean Steele:</t>
        </r>
        <r>
          <rPr>
            <sz val="8"/>
            <color indexed="81"/>
            <rFont val="Tahoma"/>
            <family val="2"/>
          </rPr>
          <t xml:space="preserve">
Amount of rain or irrigation in excess of field capacity. It may leave the profile via deep percolation or surface runoff.</t>
        </r>
      </text>
    </comment>
    <comment ref="N6" authorId="0" shapeId="0">
      <text>
        <r>
          <rPr>
            <b/>
            <sz val="8"/>
            <color indexed="81"/>
            <rFont val="Tahoma"/>
            <family val="2"/>
          </rPr>
          <t>Dean Steele:</t>
        </r>
        <r>
          <rPr>
            <sz val="8"/>
            <color indexed="81"/>
            <rFont val="Tahoma"/>
            <family val="2"/>
          </rPr>
          <t xml:space="preserve">
Root zone depth approximation for management of soil water.</t>
        </r>
      </text>
    </comment>
    <comment ref="O6" authorId="0" shapeId="0">
      <text>
        <r>
          <rPr>
            <b/>
            <sz val="8"/>
            <color indexed="81"/>
            <rFont val="Tahoma"/>
            <family val="2"/>
          </rPr>
          <t>Dean Steele:</t>
        </r>
        <r>
          <rPr>
            <sz val="8"/>
            <color indexed="81"/>
            <rFont val="Tahoma"/>
            <family val="2"/>
          </rPr>
          <t xml:space="preserve">
Available water holding capacity of the soil to the depth of the root zone.</t>
        </r>
      </text>
    </comment>
    <comment ref="P6" authorId="0" shapeId="0">
      <text>
        <r>
          <rPr>
            <b/>
            <sz val="8"/>
            <color indexed="81"/>
            <rFont val="Tahoma"/>
            <family val="2"/>
          </rPr>
          <t>Dean Steele:</t>
        </r>
        <r>
          <rPr>
            <sz val="8"/>
            <color indexed="81"/>
            <rFont val="Tahoma"/>
            <family val="2"/>
          </rPr>
          <t xml:space="preserve">
Seasonal sum of ET to date.</t>
        </r>
      </text>
    </comment>
    <comment ref="Q6" authorId="0" shapeId="0">
      <text>
        <r>
          <rPr>
            <b/>
            <sz val="8"/>
            <color indexed="81"/>
            <rFont val="Tahoma"/>
            <family val="2"/>
          </rPr>
          <t>Dean Steele:</t>
        </r>
        <r>
          <rPr>
            <sz val="8"/>
            <color indexed="81"/>
            <rFont val="Tahoma"/>
            <family val="2"/>
          </rPr>
          <t xml:space="preserve">
Seasonal sum of rain to date.</t>
        </r>
      </text>
    </comment>
    <comment ref="R6" authorId="0" shapeId="0">
      <text>
        <r>
          <rPr>
            <b/>
            <sz val="8"/>
            <color indexed="81"/>
            <rFont val="Tahoma"/>
            <family val="2"/>
          </rPr>
          <t>Dean Steele:</t>
        </r>
        <r>
          <rPr>
            <sz val="8"/>
            <color indexed="81"/>
            <rFont val="Tahoma"/>
            <family val="2"/>
          </rPr>
          <t xml:space="preserve">
Seasonal sum of irrigation to date.</t>
        </r>
      </text>
    </comment>
    <comment ref="S6" authorId="0" shapeId="0">
      <text>
        <r>
          <rPr>
            <b/>
            <sz val="8"/>
            <color indexed="81"/>
            <rFont val="Tahoma"/>
            <family val="2"/>
          </rPr>
          <t>Dean Steele:</t>
        </r>
        <r>
          <rPr>
            <sz val="8"/>
            <color indexed="81"/>
            <rFont val="Tahoma"/>
            <family val="2"/>
          </rPr>
          <t xml:space="preserve">
Seasonal sum of water losses (leaching or runoff) to date.</t>
        </r>
      </text>
    </comment>
    <comment ref="T6" authorId="0" shapeId="0">
      <text>
        <r>
          <rPr>
            <b/>
            <sz val="8"/>
            <color indexed="81"/>
            <rFont val="Tahoma"/>
            <family val="2"/>
          </rPr>
          <t>Dean Steele:</t>
        </r>
        <r>
          <rPr>
            <sz val="8"/>
            <color indexed="81"/>
            <rFont val="Tahoma"/>
            <family val="2"/>
          </rPr>
          <t xml:space="preserve">
Enter notes in this column. Examples include spray dates, irrigation forecasts, etc.</t>
        </r>
      </text>
    </comment>
    <comment ref="U6" authorId="0" shapeId="0">
      <text>
        <r>
          <rPr>
            <sz val="8"/>
            <color indexed="81"/>
            <rFont val="Tahoma"/>
            <family val="2"/>
          </rPr>
          <t>Management Allowed Depletion. 
This column's values are for graphing purposes only. 
Go to the "Crops &amp; Soils" area to change the MAD value.</t>
        </r>
      </text>
    </comment>
    <comment ref="B8" authorId="0" shapeId="0">
      <text>
        <r>
          <rPr>
            <b/>
            <sz val="8"/>
            <color indexed="81"/>
            <rFont val="Tahoma"/>
            <family val="2"/>
          </rPr>
          <t>Dean Steele:</t>
        </r>
        <r>
          <rPr>
            <sz val="8"/>
            <color indexed="81"/>
            <rFont val="Tahoma"/>
            <family val="2"/>
          </rPr>
          <t xml:space="preserve">
Tmax values for 4/30 - 6/6 is from Cando, ND, for 2006.
Values after 6/6 are long-term data for Carrington.</t>
        </r>
      </text>
    </comment>
    <comment ref="D8" authorId="0" shapeId="0">
      <text>
        <r>
          <rPr>
            <b/>
            <sz val="8"/>
            <color indexed="81"/>
            <rFont val="Tahoma"/>
            <family val="2"/>
          </rPr>
          <t>Dean Steele:</t>
        </r>
        <r>
          <rPr>
            <sz val="8"/>
            <color indexed="81"/>
            <rFont val="Tahoma"/>
            <family val="2"/>
          </rPr>
          <t xml:space="preserve">
Check ET values for regular crops, uncut alfalfa, and cut alfalfa.</t>
        </r>
      </text>
    </comment>
    <comment ref="H8" authorId="0" shapeId="0">
      <text>
        <r>
          <rPr>
            <b/>
            <sz val="8"/>
            <color indexed="81"/>
            <rFont val="Tahoma"/>
            <family val="2"/>
          </rPr>
          <t>Dean Steele:</t>
        </r>
        <r>
          <rPr>
            <sz val="8"/>
            <color indexed="81"/>
            <rFont val="Tahoma"/>
            <family val="2"/>
          </rPr>
          <t xml:space="preserve">
Rain for 4/30 - 6/6/2006 is from Cando, ND.
Values after 6/6 are blank.</t>
        </r>
      </text>
    </comment>
    <comment ref="L8" authorId="0" shapeId="0">
      <text>
        <r>
          <rPr>
            <b/>
            <sz val="8"/>
            <color indexed="81"/>
            <rFont val="Tahoma"/>
            <family val="2"/>
          </rPr>
          <t>Dean Steele:</t>
        </r>
        <r>
          <rPr>
            <sz val="8"/>
            <color indexed="81"/>
            <rFont val="Tahoma"/>
            <family val="2"/>
          </rPr>
          <t xml:space="preserve">
Must have a starting value here.</t>
        </r>
      </text>
    </comment>
    <comment ref="N9" authorId="0" shapeId="0">
      <text>
        <r>
          <rPr>
            <b/>
            <sz val="8"/>
            <color indexed="81"/>
            <rFont val="Tahoma"/>
            <family val="2"/>
          </rPr>
          <t>Dean Steele:</t>
        </r>
        <r>
          <rPr>
            <sz val="8"/>
            <color indexed="81"/>
            <rFont val="Tahoma"/>
            <family val="2"/>
          </rPr>
          <t xml:space="preserve">
Earlier versions assumed only established alfalfa and thus fixed alfalfa's root zone at its maximum throughout the season.
The formula for cell K8 was formerly:
=IF(Crop="Alfalfa",$C$170,IF(A8&lt;=Emergence,RZinitial,IF(AND(A8&gt;$H$3,C8&lt;VLOOKUP(Crop,CropInfo,4)),K7+(VLOOKUP(Crop,CropInfo,3)-RZinitial)/((VLOOKUP(Crop,CropInfo,4)-1)*7),VLOOKUP(Crop,CropInfo,3))))</t>
        </r>
      </text>
    </comment>
    <comment ref="AA170" authorId="0" shapeId="0">
      <text>
        <r>
          <rPr>
            <sz val="8"/>
            <color indexed="81"/>
            <rFont val="Tahoma"/>
            <family val="2"/>
          </rPr>
          <t>Scroll down and to the right to see crop and soil information.
Scroll right for a hyperlink to return to cell B8.</t>
        </r>
      </text>
    </comment>
    <comment ref="AG172" authorId="0" shapeId="0">
      <text>
        <r>
          <rPr>
            <b/>
            <sz val="8"/>
            <color indexed="81"/>
            <rFont val="Tahoma"/>
            <family val="2"/>
          </rPr>
          <t>Dean Steele:</t>
        </r>
        <r>
          <rPr>
            <sz val="8"/>
            <color indexed="81"/>
            <rFont val="Tahoma"/>
            <family val="2"/>
          </rPr>
          <t xml:space="preserve">
Enz, J.W., G.P. Brockberg, R. Egeberg, R. Carcoana, D. Rice, and T. Scherer. 1997.   Weather:   North Dakota Agricultural Weather Network (NDAWN). NDSU Extension Service Software Users Guide 11 (Revised), 24 pp.
Lundstrom, D.R., and E.C. Stegman.  1988.  Irrigation scheduling by the checkbook method.  Bulletin AE-792 (Revised). Fargo: N. Dak. St. Univ. Ext. Serv. Available 1 Nov 2006 at http://www.ag.ndsu.edu/pubs/ageng/irrigate/ae792.pdf.
Steele, D.D., T.F. Scherer, and J. Wright. 2001. Computerized irrigation scheduling by the checkbook method: Spreadsheet edition for North Dakota and Minnesota. Software and user’s manual, version 2.01 (revised 7 Mar), 60 pp. Fargo: N. Dak. St. Univ. Dept. Agric. &amp; Biosystems Engr.
Default daily maximum temperature values are from NDAWN data (Enz et al., 1997) for Cando, ND for the period 5/12/1994 through 10/31/2005. A fifth-order polynomial of Tmax vs. day of year was developed for April through October data.</t>
        </r>
      </text>
    </comment>
    <comment ref="AD173" authorId="0" shapeId="0">
      <text>
        <r>
          <rPr>
            <b/>
            <sz val="8"/>
            <color indexed="81"/>
            <rFont val="Tahoma"/>
            <family val="2"/>
          </rPr>
          <t>Dean Steele:</t>
        </r>
        <r>
          <rPr>
            <sz val="8"/>
            <color indexed="81"/>
            <rFont val="Tahoma"/>
            <family val="2"/>
          </rPr>
          <t xml:space="preserve">
Set to 7 weeks for all crops, which matches the values used in:
Steele, D.D., T.F. Scherer, and J. Wright. 2001. Computerized irrigation scheduling by the checkbook method: Spreadsheet edition for North Dakota and Minnesota. Software and user’s manual, version 2.01 (revised 7 Mar), 60 pp. Fargo: N. Dak. St. Univ. Dept. Agric. &amp; Biosystems Engr.
An exception is that alfalfa is assumed to be established and therefore already has a root zone of 48 inches [see the Root Zone (RZ) column above].</t>
        </r>
      </text>
    </comment>
    <comment ref="AA175" authorId="0" shapeId="0">
      <text>
        <r>
          <rPr>
            <b/>
            <sz val="8"/>
            <color indexed="8"/>
            <rFont val="Tahoma"/>
            <family val="2"/>
          </rPr>
          <t>Dean Steele:</t>
        </r>
        <r>
          <rPr>
            <sz val="8"/>
            <color indexed="8"/>
            <rFont val="Tahoma"/>
            <family val="2"/>
          </rPr>
          <t xml:space="preserve">
CropInfo = range of crop-specific information for the site or field on this worksheet.
Named array of values.
Rows: 8.
Columns: 4. 
This comment is in the upper-left corner of the array.
Some cells require user entries and others are computed values.</t>
        </r>
      </text>
    </comment>
    <comment ref="AD175" authorId="0" shapeId="0">
      <text>
        <r>
          <rPr>
            <b/>
            <sz val="8"/>
            <color indexed="81"/>
            <rFont val="Tahoma"/>
            <family val="2"/>
          </rPr>
          <t>Dean Steele:</t>
        </r>
        <r>
          <rPr>
            <sz val="8"/>
            <color indexed="81"/>
            <rFont val="Tahoma"/>
            <family val="2"/>
          </rPr>
          <t xml:space="preserve">
A value of 7 is recommended for newly-seeded alfalfa or 1 for established alfalfa.</t>
        </r>
      </text>
    </comment>
    <comment ref="AD195" authorId="1" shapeId="0">
      <text>
        <r>
          <rPr>
            <sz val="9"/>
            <color indexed="81"/>
            <rFont val="Tahoma"/>
            <family val="2"/>
          </rPr>
          <t xml:space="preserve">If a soil has five horizons instead of eight, for example, the user can enter the five horizon descriptions as needed at the top of the profile and then enter 48 for each of the unused horizons in the spreadsheet. Since the thickness of each of those horizons is zero, their contributions to the water holding capacity of the soil will also be zero.
If a soil profile is known to have no appreciable water holding capacity below a certain depth, the user can enter "Rocks" for the soil texture in those horizon(s).
</t>
        </r>
      </text>
    </comment>
    <comment ref="AA198" authorId="0" shapeId="0">
      <text>
        <r>
          <rPr>
            <b/>
            <sz val="8"/>
            <color indexed="8"/>
            <rFont val="Tahoma"/>
            <family val="2"/>
          </rPr>
          <t>Dean Steele:</t>
        </r>
        <r>
          <rPr>
            <sz val="8"/>
            <color indexed="8"/>
            <rFont val="Tahoma"/>
            <family val="2"/>
          </rPr>
          <t xml:space="preserve">
SoilProp = soil horizon information including horizon boundaries, textures, and available water holding capacities for the site or field on this worksheet.
Named array of values.
Rows: 10.
Columns: 8. 
This comment is in the upper-left corner of the array.
Some cells require user entries and others are computed values.</t>
        </r>
      </text>
    </comment>
    <comment ref="AC198" authorId="0" shapeId="0">
      <text>
        <r>
          <rPr>
            <b/>
            <sz val="8"/>
            <color indexed="81"/>
            <rFont val="Tahoma"/>
            <family val="2"/>
          </rPr>
          <t>Dean Steele:</t>
        </r>
        <r>
          <rPr>
            <sz val="8"/>
            <color indexed="81"/>
            <rFont val="Tahoma"/>
            <family val="2"/>
          </rPr>
          <t xml:space="preserve">
</t>
        </r>
        <r>
          <rPr>
            <sz val="8"/>
            <color indexed="53"/>
            <rFont val="Tahoma"/>
            <family val="2"/>
          </rPr>
          <t>Zbj = depth of the bottom of layer j.
Named array of values.
Rows: 9.
Columns: 1. 
Cells in this array (column) require user entries.</t>
        </r>
      </text>
    </comment>
    <comment ref="AE198" authorId="0" shapeId="0">
      <text>
        <r>
          <rPr>
            <b/>
            <sz val="8"/>
            <color indexed="81"/>
            <rFont val="Tahoma"/>
            <family val="2"/>
          </rPr>
          <t>Dean Steele:</t>
        </r>
        <r>
          <rPr>
            <sz val="8"/>
            <color indexed="81"/>
            <rFont val="Tahoma"/>
            <family val="2"/>
          </rPr>
          <t xml:space="preserve">
</t>
        </r>
        <r>
          <rPr>
            <sz val="8"/>
            <color indexed="10"/>
            <rFont val="Tahoma"/>
            <family val="2"/>
          </rPr>
          <t>dZj = thickness of layer j.
Named array of values.
Rows: 10.
Columns: 1. 
Cells in this array (column) are computed values and do not require user entries.</t>
        </r>
      </text>
    </comment>
    <comment ref="AG198" authorId="0" shapeId="0">
      <text>
        <r>
          <rPr>
            <b/>
            <sz val="8"/>
            <color indexed="81"/>
            <rFont val="Tahoma"/>
            <family val="2"/>
          </rPr>
          <t>Dean Steele:</t>
        </r>
        <r>
          <rPr>
            <sz val="8"/>
            <color indexed="81"/>
            <rFont val="Tahoma"/>
            <family val="2"/>
          </rPr>
          <t xml:space="preserve">
</t>
        </r>
        <r>
          <rPr>
            <sz val="8"/>
            <color indexed="37"/>
            <rFont val="Tahoma"/>
            <family val="2"/>
          </rPr>
          <t>AWHCj = available water holding capacity for layer j.
Named array of values.
Rows: 10.
Columns: 1. 
Cells in this array (column) are computed values and do not require user entries.</t>
        </r>
      </text>
    </comment>
    <comment ref="AH198" authorId="0" shapeId="0">
      <text>
        <r>
          <rPr>
            <b/>
            <sz val="8"/>
            <color indexed="81"/>
            <rFont val="Tahoma"/>
            <family val="2"/>
          </rPr>
          <t>Dean Steele:</t>
        </r>
        <r>
          <rPr>
            <sz val="8"/>
            <color indexed="81"/>
            <rFont val="Tahoma"/>
            <family val="2"/>
          </rPr>
          <t xml:space="preserve">
</t>
        </r>
        <r>
          <rPr>
            <sz val="8"/>
            <color indexed="17"/>
            <rFont val="Tahoma"/>
            <family val="2"/>
          </rPr>
          <t>AWHCsite = range of available water holding capacity information for the site or field on this worksheet.
Named array of values.
Rows: 9.
Columns: 6. 
This comment is in the upper-right corner of the array.
Some cells require user entries and others are computed values.</t>
        </r>
      </text>
    </comment>
    <comment ref="AC206" authorId="0" shapeId="0">
      <text>
        <r>
          <rPr>
            <b/>
            <sz val="8"/>
            <color indexed="81"/>
            <rFont val="Tahoma"/>
            <family val="2"/>
          </rPr>
          <t>Dean Steele:</t>
        </r>
        <r>
          <rPr>
            <sz val="8"/>
            <color indexed="81"/>
            <rFont val="Tahoma"/>
            <family val="2"/>
          </rPr>
          <t xml:space="preserve">
RZmax. This value is fixed at 48 inches. Use Data Validation to change it.</t>
        </r>
      </text>
    </comment>
    <comment ref="BA230" authorId="0" shapeId="0">
      <text>
        <r>
          <rPr>
            <sz val="8"/>
            <color indexed="81"/>
            <rFont val="Tahoma"/>
            <family val="2"/>
          </rPr>
          <t>Scroll down and to the right to see ET tables for each of the available crops.
Scroll right for a hyperlink to return to cell B8.</t>
        </r>
      </text>
    </comment>
    <comment ref="CA400" authorId="0" shapeId="0">
      <text>
        <r>
          <rPr>
            <sz val="8"/>
            <color indexed="81"/>
            <rFont val="Tahoma"/>
            <family val="2"/>
          </rPr>
          <t>Scroll down and to the right to see two charts:
1. A full-season chart.
2. A user-adjustable, dynamic chart (scroll down).
Scroll right for a hyperlink to return to cell B8.</t>
        </r>
      </text>
    </comment>
    <comment ref="CA474" authorId="0" shapeId="0">
      <text>
        <r>
          <rPr>
            <sz val="8"/>
            <color indexed="81"/>
            <rFont val="Tahoma"/>
            <family val="2"/>
          </rPr>
          <t>To set the number of days to view on the chart:
a) Use the Interval Width slider bar,
b) Click on the "&lt;" or "&gt;" buttons, or
c) Change the number to the right.
Examples:
Slide to right (Interval Width = 153 days) for the entire season.
Slide to left (Interval Width = 14 days) to show two weeks at a time.</t>
        </r>
      </text>
    </comment>
    <comment ref="CC474" authorId="0" shapeId="0">
      <text>
        <r>
          <rPr>
            <sz val="8"/>
            <color indexed="81"/>
            <rFont val="Tahoma"/>
            <family val="2"/>
          </rPr>
          <t>This cell can be edited.</t>
        </r>
      </text>
    </comment>
    <comment ref="CH474" authorId="0" shapeId="0">
      <text>
        <r>
          <rPr>
            <sz val="8"/>
            <color indexed="81"/>
            <rFont val="Tahoma"/>
            <family val="2"/>
          </rPr>
          <t>To set the starting date of the chart:
a) Use the Start Date slider bar,
b) Click on the "&lt;" or "&gt;" buttons, or
c) Change the number below and to the right.
Examples:
Slide to left Start Date = 1) for a May 1 start date.
Slide to right (Start Date = 21) for a May 21 start date.</t>
        </r>
      </text>
    </comment>
    <comment ref="CJ474" authorId="0" shapeId="0">
      <text>
        <r>
          <rPr>
            <b/>
            <sz val="8"/>
            <color indexed="81"/>
            <rFont val="Tahoma"/>
            <family val="2"/>
          </rPr>
          <t>Do not edit this cell.
Edit the cell below if needed.</t>
        </r>
      </text>
    </comment>
    <comment ref="CJ475" authorId="0" shapeId="0">
      <text>
        <r>
          <rPr>
            <sz val="8"/>
            <color indexed="81"/>
            <rFont val="Tahoma"/>
            <family val="2"/>
          </rPr>
          <t>This cell can be edited. 
Examples:
1 = 1 May,
2 = 2 May, 
etc.</t>
        </r>
      </text>
    </comment>
  </commentList>
</comments>
</file>

<file path=xl/sharedStrings.xml><?xml version="1.0" encoding="utf-8"?>
<sst xmlns="http://schemas.openxmlformats.org/spreadsheetml/2006/main" count="999" uniqueCount="262">
  <si>
    <t>Irrigation Scheduling by the Checkbook Method</t>
  </si>
  <si>
    <t>Field:</t>
  </si>
  <si>
    <t>Crop:</t>
  </si>
  <si>
    <t>Corn</t>
  </si>
  <si>
    <t>Date</t>
  </si>
  <si>
    <t>in.</t>
  </si>
  <si>
    <t>%</t>
  </si>
  <si>
    <t>Total</t>
  </si>
  <si>
    <t>in</t>
  </si>
  <si>
    <t>Alfalfa</t>
  </si>
  <si>
    <t>Barley</t>
  </si>
  <si>
    <t>Potato</t>
  </si>
  <si>
    <t>Soybean</t>
  </si>
  <si>
    <t>Sunflower</t>
  </si>
  <si>
    <t>inches</t>
  </si>
  <si>
    <t>Table 1 from Checkbook publication.</t>
  </si>
  <si>
    <t>From</t>
  </si>
  <si>
    <t>To</t>
  </si>
  <si>
    <t>Soil Type</t>
  </si>
  <si>
    <t>in/in</t>
  </si>
  <si>
    <t>Rocks</t>
  </si>
  <si>
    <t>Clay Loam &amp; Silty Clay Loam</t>
  </si>
  <si>
    <t>Fine Sandy Loam</t>
  </si>
  <si>
    <t>Coarse Sand &amp; Gravel</t>
  </si>
  <si>
    <t>Sand</t>
  </si>
  <si>
    <t>Sandy Loam</t>
  </si>
  <si>
    <t>Loamy Sand</t>
  </si>
  <si>
    <t>Loam &amp; Silt Loam</t>
  </si>
  <si>
    <t>Silty Clay &amp; Clay</t>
  </si>
  <si>
    <t>Tmax</t>
  </si>
  <si>
    <t>Week After Emergence</t>
  </si>
  <si>
    <t>Original Table.</t>
  </si>
  <si>
    <t>|</t>
  </si>
  <si>
    <t>3-</t>
  </si>
  <si>
    <t>12-</t>
  </si>
  <si>
    <t>Silk</t>
  </si>
  <si>
    <t>Blister</t>
  </si>
  <si>
    <t>Early</t>
  </si>
  <si>
    <t>Black</t>
  </si>
  <si>
    <t>Leaf</t>
  </si>
  <si>
    <t>Kernel</t>
  </si>
  <si>
    <t>Dent</t>
  </si>
  <si>
    <t>Layer</t>
  </si>
  <si>
    <t>Tassel</t>
  </si>
  <si>
    <t>Pollinate</t>
  </si>
  <si>
    <t xml:space="preserve">Pinto_Bean </t>
  </si>
  <si>
    <t>Totals</t>
  </si>
  <si>
    <t>Counts</t>
  </si>
  <si>
    <t>Maximums</t>
  </si>
  <si>
    <t>2-</t>
  </si>
  <si>
    <t>Joint</t>
  </si>
  <si>
    <t>Heading</t>
  </si>
  <si>
    <t>Tiller</t>
  </si>
  <si>
    <t>Milk</t>
  </si>
  <si>
    <t>Dough</t>
  </si>
  <si>
    <t>Hard</t>
  </si>
  <si>
    <t>Boot</t>
  </si>
  <si>
    <t>Flower</t>
  </si>
  <si>
    <t>4 to 5</t>
  </si>
  <si>
    <t>3rd</t>
  </si>
  <si>
    <t>Upper</t>
  </si>
  <si>
    <t>Trifoliate</t>
  </si>
  <si>
    <t>Pod Fill</t>
  </si>
  <si>
    <t>Drop</t>
  </si>
  <si>
    <t>Bud</t>
  </si>
  <si>
    <t>Ray</t>
  </si>
  <si>
    <t>Maturity</t>
  </si>
  <si>
    <t>Anther</t>
  </si>
  <si>
    <t>Petal</t>
  </si>
  <si>
    <t>7 inch</t>
  </si>
  <si>
    <t>Budding</t>
  </si>
  <si>
    <t>Full</t>
  </si>
  <si>
    <t>Cover</t>
  </si>
  <si>
    <t>Podding</t>
  </si>
  <si>
    <t>Initial</t>
  </si>
  <si>
    <t>Stripe</t>
  </si>
  <si>
    <t>Yellow</t>
  </si>
  <si>
    <t>4 to 6</t>
  </si>
  <si>
    <t>10 to 12</t>
  </si>
  <si>
    <t>Week After May 1</t>
  </si>
  <si>
    <t>Alfalfa Cut Dates</t>
  </si>
  <si>
    <t>Emergence:</t>
  </si>
  <si>
    <t>Original Table</t>
  </si>
  <si>
    <t>Extra values</t>
  </si>
  <si>
    <t>References</t>
  </si>
  <si>
    <t>Notes</t>
  </si>
  <si>
    <t>Auxiliary</t>
  </si>
  <si>
    <t>-</t>
  </si>
  <si>
    <t>Total
ET</t>
  </si>
  <si>
    <t>Total
Rain</t>
  </si>
  <si>
    <t>Total
Irrigation</t>
  </si>
  <si>
    <t>Total
Water Losses</t>
  </si>
  <si>
    <t>Cumulative Values</t>
  </si>
  <si>
    <t>AWHC</t>
  </si>
  <si>
    <t>Crop Information Table (CropInfo Name)</t>
  </si>
  <si>
    <t>Crop Type</t>
  </si>
  <si>
    <t>Week of Root Zone Maximum</t>
  </si>
  <si>
    <t>Crop No.</t>
  </si>
  <si>
    <t>Root Zone Maximum Depth</t>
  </si>
  <si>
    <t>Week of Root Zone Maximum: 
A value of 7 is recommended for newly-seeded alfalfa or other crops. A value of 1 maintains the root zone depth at its maximum throughout the season; this is recommended for established alfalfa.</t>
  </si>
  <si>
    <t>Comments:</t>
  </si>
  <si>
    <t>Thickness</t>
  </si>
  <si>
    <t>(Blank)</t>
  </si>
  <si>
    <t>Alfalfa ET</t>
  </si>
  <si>
    <t>Symbol</t>
  </si>
  <si>
    <t>Description</t>
  </si>
  <si>
    <t>Value</t>
  </si>
  <si>
    <t>Units</t>
  </si>
  <si>
    <t>days</t>
  </si>
  <si>
    <r>
      <t xml:space="preserve">Factor for ET reduction at start of </t>
    </r>
    <r>
      <rPr>
        <b/>
        <u/>
        <sz val="10"/>
        <rFont val="Arial"/>
        <family val="2"/>
      </rPr>
      <t>a</t>
    </r>
    <r>
      <rPr>
        <sz val="10"/>
        <rFont val="Arial"/>
        <family val="2"/>
      </rPr>
      <t xml:space="preserve">lfalfa </t>
    </r>
    <r>
      <rPr>
        <b/>
        <u/>
        <sz val="10"/>
        <rFont val="Arial"/>
        <family val="2"/>
      </rPr>
      <t>c</t>
    </r>
    <r>
      <rPr>
        <sz val="10"/>
        <rFont val="Arial"/>
        <family val="2"/>
      </rPr>
      <t xml:space="preserve">ut &amp; </t>
    </r>
    <r>
      <rPr>
        <b/>
        <u/>
        <sz val="10"/>
        <rFont val="Arial"/>
        <family val="2"/>
      </rPr>
      <t>r</t>
    </r>
    <r>
      <rPr>
        <sz val="10"/>
        <rFont val="Arial"/>
        <family val="2"/>
      </rPr>
      <t>ecovery period</t>
    </r>
  </si>
  <si>
    <t>Days Since Last Alfalfa Cut</t>
  </si>
  <si>
    <r>
      <t xml:space="preserve">Kacr = ET Reduction Factor for </t>
    </r>
    <r>
      <rPr>
        <b/>
        <u/>
        <sz val="10"/>
        <rFont val="Arial"/>
        <family val="2"/>
      </rPr>
      <t>A</t>
    </r>
    <r>
      <rPr>
        <sz val="10"/>
        <rFont val="Arial"/>
        <family val="2"/>
      </rPr>
      <t xml:space="preserve">lfalfa </t>
    </r>
    <r>
      <rPr>
        <b/>
        <u/>
        <sz val="10"/>
        <rFont val="Arial"/>
        <family val="2"/>
      </rPr>
      <t>C</t>
    </r>
    <r>
      <rPr>
        <sz val="10"/>
        <rFont val="Arial"/>
        <family val="2"/>
      </rPr>
      <t xml:space="preserve">ut &amp; </t>
    </r>
    <r>
      <rPr>
        <b/>
        <u/>
        <sz val="10"/>
        <rFont val="Arial"/>
        <family val="2"/>
      </rPr>
      <t>R</t>
    </r>
    <r>
      <rPr>
        <sz val="10"/>
        <rFont val="Arial"/>
        <family val="2"/>
      </rPr>
      <t>egrowth</t>
    </r>
  </si>
  <si>
    <r>
      <rPr>
        <vertAlign val="superscript"/>
        <sz val="10"/>
        <rFont val="Arial"/>
        <family val="2"/>
      </rPr>
      <t>o</t>
    </r>
    <r>
      <rPr>
        <sz val="10"/>
        <rFont val="Arial"/>
        <family val="2"/>
      </rPr>
      <t>F</t>
    </r>
  </si>
  <si>
    <t>First</t>
  </si>
  <si>
    <t>Second</t>
  </si>
  <si>
    <t>Third</t>
  </si>
  <si>
    <t>Initial root zone management depth</t>
  </si>
  <si>
    <t>Horizon #</t>
  </si>
  <si>
    <t>Horizon Boundaries</t>
  </si>
  <si>
    <t>Horizon</t>
  </si>
  <si>
    <t>Texture</t>
  </si>
  <si>
    <t>Soil Horizon Summary Including Available Water Holding Capacity (AWHC).</t>
  </si>
  <si>
    <r>
      <rPr>
        <u/>
        <sz val="10"/>
        <rFont val="Arial"/>
        <family val="2"/>
      </rPr>
      <t>T</t>
    </r>
    <r>
      <rPr>
        <sz val="10"/>
        <rFont val="Arial"/>
        <family val="2"/>
      </rPr>
      <t xml:space="preserve">ime for ET recovery to full ET during </t>
    </r>
    <r>
      <rPr>
        <b/>
        <u/>
        <sz val="10"/>
        <rFont val="Arial"/>
        <family val="2"/>
      </rPr>
      <t>a</t>
    </r>
    <r>
      <rPr>
        <sz val="10"/>
        <rFont val="Arial"/>
        <family val="2"/>
      </rPr>
      <t xml:space="preserve">lfalfa </t>
    </r>
    <r>
      <rPr>
        <b/>
        <u/>
        <sz val="10"/>
        <rFont val="Arial"/>
        <family val="2"/>
      </rPr>
      <t>c</t>
    </r>
    <r>
      <rPr>
        <sz val="10"/>
        <rFont val="Arial"/>
        <family val="2"/>
      </rPr>
      <t xml:space="preserve">ut &amp; </t>
    </r>
    <r>
      <rPr>
        <b/>
        <u/>
        <sz val="10"/>
        <rFont val="Arial"/>
        <family val="2"/>
      </rPr>
      <t>r</t>
    </r>
    <r>
      <rPr>
        <sz val="10"/>
        <rFont val="Arial"/>
        <family val="2"/>
      </rPr>
      <t>ecovery period</t>
    </r>
  </si>
  <si>
    <t>(A)</t>
  </si>
  <si>
    <t>(B)</t>
  </si>
  <si>
    <t>(C)</t>
  </si>
  <si>
    <t>(D)</t>
  </si>
  <si>
    <t>(E)</t>
  </si>
  <si>
    <t>(F)</t>
  </si>
  <si>
    <t>(G)</t>
  </si>
  <si>
    <t>(H)</t>
  </si>
  <si>
    <t>ET_Tables</t>
  </si>
  <si>
    <t>NDAWN</t>
  </si>
  <si>
    <t>Internal Links</t>
  </si>
  <si>
    <t>External Links</t>
  </si>
  <si>
    <t>Crops_and_Soils</t>
  </si>
  <si>
    <t>Web Soil Survey</t>
  </si>
  <si>
    <t>Authors</t>
  </si>
  <si>
    <t>Week
Past
Emer-gence
(WPE)</t>
  </si>
  <si>
    <t>ET for all Crops Except Cut Alfalfa
(ET)</t>
  </si>
  <si>
    <t>Root Zone Depth
(RZ)</t>
  </si>
  <si>
    <r>
      <t>Available Water Holding Capacity for the Root Zone
(AWHC</t>
    </r>
    <r>
      <rPr>
        <vertAlign val="subscript"/>
        <sz val="10"/>
        <rFont val="Arial"/>
        <family val="2"/>
      </rPr>
      <t>RZ</t>
    </r>
    <r>
      <rPr>
        <sz val="10"/>
        <rFont val="Arial"/>
        <family val="2"/>
      </rPr>
      <t>)</t>
    </r>
  </si>
  <si>
    <t>SWD (%) level beyond which ET is reduced due to drought stress</t>
  </si>
  <si>
    <t>Soil-Water Deficit
(SWD)</t>
  </si>
  <si>
    <t>Soil-Water Deficit Percent
(SWDP)</t>
  </si>
  <si>
    <r>
      <t>Soil-Water Deficit Percent (Adjusted)
(SWDP</t>
    </r>
    <r>
      <rPr>
        <vertAlign val="subscript"/>
        <sz val="10"/>
        <rFont val="Arial"/>
        <family val="2"/>
      </rPr>
      <t>adj</t>
    </r>
    <r>
      <rPr>
        <sz val="10"/>
        <rFont val="Arial"/>
        <family val="2"/>
      </rPr>
      <t>)</t>
    </r>
  </si>
  <si>
    <t>MAD</t>
  </si>
  <si>
    <t>Management allowed depletion (target SWDP value at time of irrigation)</t>
  </si>
  <si>
    <r>
      <t>RZ</t>
    </r>
    <r>
      <rPr>
        <vertAlign val="subscript"/>
        <sz val="10"/>
        <rFont val="Arial"/>
        <family val="2"/>
      </rPr>
      <t>initial</t>
    </r>
  </si>
  <si>
    <r>
      <t>SWDP</t>
    </r>
    <r>
      <rPr>
        <vertAlign val="subscript"/>
        <sz val="10"/>
        <rFont val="Arial"/>
        <family val="2"/>
      </rPr>
      <t>critical</t>
    </r>
  </si>
  <si>
    <r>
      <t>K</t>
    </r>
    <r>
      <rPr>
        <vertAlign val="subscript"/>
        <sz val="10"/>
        <rFont val="Arial"/>
        <family val="2"/>
      </rPr>
      <t>acr0</t>
    </r>
  </si>
  <si>
    <r>
      <t>t</t>
    </r>
    <r>
      <rPr>
        <vertAlign val="subscript"/>
        <sz val="10"/>
        <rFont val="Arial"/>
        <family val="2"/>
      </rPr>
      <t>acr</t>
    </r>
  </si>
  <si>
    <r>
      <t>o</t>
    </r>
    <r>
      <rPr>
        <sz val="10"/>
        <rFont val="Arial"/>
        <family val="2"/>
      </rPr>
      <t>C</t>
    </r>
  </si>
  <si>
    <t>mm</t>
  </si>
  <si>
    <t>Root Zone Maximum Depth for Crop</t>
  </si>
  <si>
    <t>mm/mm</t>
  </si>
  <si>
    <r>
      <rPr>
        <vertAlign val="superscript"/>
        <sz val="10"/>
        <rFont val="Arial"/>
        <family val="2"/>
      </rPr>
      <t>o</t>
    </r>
    <r>
      <rPr>
        <sz val="10"/>
        <rFont val="Arial"/>
        <family val="2"/>
      </rPr>
      <t>C</t>
    </r>
  </si>
  <si>
    <r>
      <t>Daily Maximum Temper-
ature
(T</t>
    </r>
    <r>
      <rPr>
        <vertAlign val="subscript"/>
        <sz val="10"/>
        <rFont val="Arial"/>
        <family val="2"/>
      </rPr>
      <t>max</t>
    </r>
    <r>
      <rPr>
        <sz val="10"/>
        <rFont val="Arial"/>
        <family val="2"/>
      </rPr>
      <t>)</t>
    </r>
  </si>
  <si>
    <t>Instructions</t>
  </si>
  <si>
    <t>Disclaimer</t>
  </si>
  <si>
    <t>North Dakota</t>
  </si>
  <si>
    <t>Minnesota</t>
  </si>
  <si>
    <t>1st</t>
  </si>
  <si>
    <t>dent</t>
  </si>
  <si>
    <t>early</t>
  </si>
  <si>
    <t>blister</t>
  </si>
  <si>
    <t>kernel</t>
  </si>
  <si>
    <t>silk</t>
  </si>
  <si>
    <t>tassel</t>
  </si>
  <si>
    <t>leaf</t>
  </si>
  <si>
    <r>
      <t xml:space="preserve">Average </t>
    </r>
    <r>
      <rPr>
        <b/>
        <sz val="10"/>
        <color rgb="FFFF0000"/>
        <rFont val="Arial"/>
        <family val="2"/>
      </rPr>
      <t>CORN</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</si>
  <si>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WHEAT</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</si>
  <si>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BARLEY</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</si>
  <si>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SOYBEAN</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</si>
  <si>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SUNFLOWER</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</si>
  <si>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POTATO</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</si>
  <si>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PINTO BEAN</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</si>
  <si>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SUGARBEET</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</si>
  <si>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ALFALFA</t>
    </r>
    <r>
      <rPr>
        <sz val="10"/>
        <rFont val="Arial"/>
        <family val="2"/>
      </rPr>
      <t xml:space="preserve"> Water Use, Inches/Day for </t>
    </r>
    <r>
      <rPr>
        <b/>
        <sz val="10"/>
        <color rgb="FFFF0000"/>
        <rFont val="Arial"/>
        <family val="2"/>
      </rPr>
      <t>North Dakota</t>
    </r>
    <r>
      <rPr>
        <sz val="10"/>
        <rFont val="Arial"/>
        <family val="2"/>
      </rPr>
      <t>. Note this table does not contain subtables for cut and regrowth periods, which are handled by a linear ET recovery function.</t>
    </r>
  </si>
  <si>
    <r>
      <t xml:space="preserve">Average </t>
    </r>
    <r>
      <rPr>
        <b/>
        <sz val="10"/>
        <color rgb="FFFF0000"/>
        <rFont val="Arial"/>
        <family val="2"/>
      </rPr>
      <t>CORN</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</si>
  <si>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WHEAT</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</si>
  <si>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BARLEY</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</si>
  <si>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SOYBEAN</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</si>
  <si>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SUNFLOWER</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</si>
  <si>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POTATO</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</si>
  <si>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PINTO BEAN</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</si>
  <si>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SUGARBEET</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</si>
  <si>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ALFALFA</t>
    </r>
    <r>
      <rPr>
        <sz val="10"/>
        <rFont val="Arial"/>
        <family val="2"/>
      </rPr>
      <t xml:space="preserve"> Water Use, mm/day for </t>
    </r>
    <r>
      <rPr>
        <b/>
        <sz val="10"/>
        <color rgb="FFFF0000"/>
        <rFont val="Arial"/>
        <family val="2"/>
      </rPr>
      <t>North Dakota</t>
    </r>
    <r>
      <rPr>
        <sz val="10"/>
        <rFont val="Arial"/>
        <family val="2"/>
      </rPr>
      <t>. Note this table does not contain subtables for cut and regrowth periods, which are handled by a linear ET recovery function.</t>
    </r>
  </si>
  <si>
    <t>Available at:</t>
  </si>
  <si>
    <t>http://www.ag.ndsu.edu/pubs/ageng/irrigate/ae792.pdf</t>
  </si>
  <si>
    <t>Reference:</t>
  </si>
  <si>
    <t>Lundstrom, D. R. and E. C. Stegman. 1988. Irrigation scheduling by the checkbook method. Bulletin AE-792 (Rev.). Fargo, N.Dak.: N. Dak. St. Univ. Ext. Serv.</t>
  </si>
  <si>
    <t>Minnesota ET Tables, Conventional Units.</t>
  </si>
  <si>
    <t>North Dakota ET Tables, Conventional Units.</t>
  </si>
  <si>
    <t>North Dakota ET Tables, SI Units.</t>
  </si>
  <si>
    <t>http://www.extension.umn.edu/distribution/cropsystems/DC1322.html</t>
  </si>
  <si>
    <t>Corn growth</t>
  </si>
  <si>
    <t>stages</t>
  </si>
  <si>
    <r>
      <t>3</t>
    </r>
    <r>
      <rPr>
        <vertAlign val="superscript"/>
        <sz val="10"/>
        <rFont val="Arial"/>
        <family val="2"/>
      </rPr>
      <t>rd</t>
    </r>
  </si>
  <si>
    <r>
      <t>1</t>
    </r>
    <r>
      <rPr>
        <vertAlign val="superscript"/>
        <sz val="10"/>
        <rFont val="Arial"/>
        <family val="2"/>
      </rPr>
      <t>st</t>
    </r>
  </si>
  <si>
    <t>full</t>
  </si>
  <si>
    <t>upper</t>
  </si>
  <si>
    <t>growth stages</t>
  </si>
  <si>
    <t>trifoliate</t>
  </si>
  <si>
    <t>flower</t>
  </si>
  <si>
    <t>pod filling</t>
  </si>
  <si>
    <t>yellow pod</t>
  </si>
  <si>
    <r>
      <t xml:space="preserve">Average water use for </t>
    </r>
    <r>
      <rPr>
        <b/>
        <sz val="10"/>
        <color rgb="FFFF0000"/>
        <rFont val="Arial"/>
        <family val="2"/>
      </rPr>
      <t>FIELD BEANS</t>
    </r>
    <r>
      <rPr>
        <sz val="10"/>
        <rFont val="Arial"/>
        <family val="2"/>
      </rPr>
      <t xml:space="preserve"> in inches/day for </t>
    </r>
    <r>
      <rPr>
        <b/>
        <sz val="10"/>
        <color rgb="FFFF0000"/>
        <rFont val="Arial"/>
        <family val="2"/>
      </rPr>
      <t>Minnesota</t>
    </r>
  </si>
  <si>
    <t>Field bean</t>
  </si>
  <si>
    <r>
      <t>2</t>
    </r>
    <r>
      <rPr>
        <vertAlign val="superscript"/>
        <sz val="10"/>
        <rFont val="Arial"/>
        <family val="2"/>
      </rPr>
      <t>nd</t>
    </r>
  </si>
  <si>
    <t>seed</t>
  </si>
  <si>
    <t>leaves</t>
  </si>
  <si>
    <t>filling</t>
  </si>
  <si>
    <t>yellowing</t>
  </si>
  <si>
    <r>
      <t xml:space="preserve">Average water use for </t>
    </r>
    <r>
      <rPr>
        <b/>
        <sz val="10"/>
        <color rgb="FFFF0000"/>
        <rFont val="Arial"/>
        <family val="2"/>
      </rPr>
      <t>POTATOES</t>
    </r>
    <r>
      <rPr>
        <sz val="10"/>
        <rFont val="Arial"/>
        <family val="2"/>
      </rPr>
      <t xml:space="preserve"> in inches/day for </t>
    </r>
    <r>
      <rPr>
        <b/>
        <sz val="10"/>
        <color rgb="FFFF0000"/>
        <rFont val="Arial"/>
        <family val="2"/>
      </rPr>
      <t>Minnesota</t>
    </r>
  </si>
  <si>
    <t>Potato growth</t>
  </si>
  <si>
    <t>7 in.</t>
  </si>
  <si>
    <t>budding</t>
  </si>
  <si>
    <t>cover</t>
  </si>
  <si>
    <r>
      <t xml:space="preserve">Average water use for </t>
    </r>
    <r>
      <rPr>
        <b/>
        <sz val="10"/>
        <color rgb="FFFF0000"/>
        <rFont val="Arial"/>
        <family val="2"/>
      </rPr>
      <t>WHEAT</t>
    </r>
    <r>
      <rPr>
        <sz val="10"/>
        <rFont val="Arial"/>
        <family val="2"/>
      </rPr>
      <t xml:space="preserve"> in inches/day for </t>
    </r>
    <r>
      <rPr>
        <b/>
        <sz val="10"/>
        <color rgb="FFFF0000"/>
        <rFont val="Arial"/>
        <family val="2"/>
      </rPr>
      <t>Minnesota</t>
    </r>
  </si>
  <si>
    <t>Wheat growth</t>
  </si>
  <si>
    <t>tillering</t>
  </si>
  <si>
    <t>jointing</t>
  </si>
  <si>
    <t>heading</t>
  </si>
  <si>
    <t>hard</t>
  </si>
  <si>
    <t>milk</t>
  </si>
  <si>
    <t>dough</t>
  </si>
  <si>
    <r>
      <t xml:space="preserve">Average water use for </t>
    </r>
    <r>
      <rPr>
        <b/>
        <sz val="10"/>
        <color rgb="FFFF0000"/>
        <rFont val="Arial"/>
        <family val="2"/>
      </rPr>
      <t>SOYBEANS</t>
    </r>
    <r>
      <rPr>
        <sz val="10"/>
        <rFont val="Arial"/>
        <family val="2"/>
      </rPr>
      <t xml:space="preserve"> in inches/day for </t>
    </r>
    <r>
      <rPr>
        <b/>
        <sz val="10"/>
        <color rgb="FFFF0000"/>
        <rFont val="Arial"/>
        <family val="2"/>
      </rPr>
      <t>Minnesota</t>
    </r>
  </si>
  <si>
    <r>
      <t xml:space="preserve">Average water use for </t>
    </r>
    <r>
      <rPr>
        <b/>
        <sz val="10"/>
        <color rgb="FFFF0000"/>
        <rFont val="Arial"/>
        <family val="2"/>
      </rPr>
      <t>CORN</t>
    </r>
    <r>
      <rPr>
        <sz val="10"/>
        <rFont val="Arial"/>
        <family val="2"/>
      </rPr>
      <t xml:space="preserve"> in inches/day for </t>
    </r>
    <r>
      <rPr>
        <b/>
        <sz val="10"/>
        <color rgb="FFFF0000"/>
        <rFont val="Arial"/>
        <family val="2"/>
      </rPr>
      <t>Minnesota</t>
    </r>
  </si>
  <si>
    <r>
      <t xml:space="preserve">Average water use for </t>
    </r>
    <r>
      <rPr>
        <b/>
        <sz val="10"/>
        <color rgb="FFFF0000"/>
        <rFont val="Arial"/>
        <family val="2"/>
      </rPr>
      <t>SUGAR BEETS</t>
    </r>
    <r>
      <rPr>
        <sz val="10"/>
        <rFont val="Arial"/>
        <family val="2"/>
      </rPr>
      <t xml:space="preserve"> in inches/day for </t>
    </r>
    <r>
      <rPr>
        <b/>
        <sz val="10"/>
        <color rgb="FFFF0000"/>
        <rFont val="Arial"/>
        <family val="2"/>
      </rPr>
      <t>Minnesota</t>
    </r>
  </si>
  <si>
    <t>Sugar beet</t>
  </si>
  <si>
    <t>4-6</t>
  </si>
  <si>
    <t>10-12</t>
  </si>
  <si>
    <t>Field_Beans</t>
  </si>
  <si>
    <t>Any_Other_Crops</t>
  </si>
  <si>
    <r>
      <t xml:space="preserve">Average water use for </t>
    </r>
    <r>
      <rPr>
        <sz val="10"/>
        <color rgb="FFFF0000"/>
        <rFont val="Arial"/>
        <family val="2"/>
      </rPr>
      <t>A</t>
    </r>
    <r>
      <rPr>
        <b/>
        <sz val="10"/>
        <color rgb="FFFF0000"/>
        <rFont val="Arial"/>
        <family val="2"/>
      </rPr>
      <t>ny Other Crops</t>
    </r>
    <r>
      <rPr>
        <sz val="10"/>
        <rFont val="Arial"/>
        <family val="2"/>
      </rPr>
      <t xml:space="preserve"> when at full canopy at different times of the season, inches/day for </t>
    </r>
    <r>
      <rPr>
        <b/>
        <sz val="10"/>
        <color rgb="FFFF0000"/>
        <rFont val="Arial"/>
        <family val="2"/>
      </rPr>
      <t>Minnesota</t>
    </r>
  </si>
  <si>
    <r>
      <t xml:space="preserve">Approximate </t>
    </r>
    <r>
      <rPr>
        <b/>
        <sz val="10"/>
        <color rgb="FFFF0000"/>
        <rFont val="Arial"/>
        <family val="2"/>
      </rPr>
      <t>ALFALFA</t>
    </r>
    <r>
      <rPr>
        <sz val="10"/>
        <rFont val="Arial"/>
        <family val="2"/>
      </rPr>
      <t xml:space="preserve"> Water Use, Inches/Day for </t>
    </r>
    <r>
      <rPr>
        <b/>
        <sz val="10"/>
        <color rgb="FFFF0000"/>
        <rFont val="Arial"/>
        <family val="2"/>
      </rPr>
      <t>Minnesota</t>
    </r>
    <r>
      <rPr>
        <sz val="10"/>
        <rFont val="Arial"/>
        <family val="2"/>
      </rPr>
      <t>. Note this table does not contain subtables for cut and regrowth periods, which are handled by a linear ET recovery function.</t>
    </r>
  </si>
  <si>
    <t>May</t>
  </si>
  <si>
    <t>June</t>
  </si>
  <si>
    <t>July</t>
  </si>
  <si>
    <t>Aug</t>
  </si>
  <si>
    <t>Sept</t>
  </si>
  <si>
    <t>Wk 1</t>
  </si>
  <si>
    <t>Wk2</t>
  </si>
  <si>
    <t>Wk3</t>
  </si>
  <si>
    <t>Wk4</t>
  </si>
  <si>
    <t>http://www.extension.umn.edu/distribution/cropsystems/components/DC1322a.pdf</t>
  </si>
  <si>
    <t>Wright, J. 2002. Irrigation scheduling: Checkbook method. Bulletin FO-01322. St. Paul: Univ. Minn. Extension. Used with permission.</t>
  </si>
  <si>
    <t>See the following source to adjust the Minnesota alfalfa ET table:</t>
  </si>
  <si>
    <t>Spring_Wheat</t>
  </si>
  <si>
    <t>Effective Rain
(R)</t>
  </si>
  <si>
    <t>Effective Irrigation
(I)</t>
  </si>
  <si>
    <t>Water Losses (Deep Percolation or Runoff);
(WL)</t>
  </si>
  <si>
    <t>Revisions</t>
  </si>
  <si>
    <t>Sugar_Beet</t>
  </si>
  <si>
    <t>Interval Width (days) =</t>
  </si>
  <si>
    <t>Start Date =</t>
  </si>
  <si>
    <t>Charts</t>
  </si>
  <si>
    <t>Management Allowed Depletion (MAD)</t>
  </si>
  <si>
    <t>(Hover over this cell for tips.)</t>
  </si>
  <si>
    <t>Smith's NE 29, Madison Twp, 2016 Corn</t>
  </si>
  <si>
    <t>Ver.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</si>
</sst>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d;@"/>
    <numFmt numFmtId="165" formatCode="0.0"/>
    <numFmt numFmtId="166" formatCode="0.000"/>
    <numFmt numFmtId="167" formatCode="0.0000"/>
    <numFmt numFmtId="168" formatCode="[$-409]d\-mmm\-yy;@"/>
  </numFmts>
  <fonts count="43"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u/>
      <sz val="10"/>
      <color indexed="12"/>
      <name val="Arial"/>
      <family val="2"/>
    </font>
    <font>
      <sz val="8"/>
      <name val="Arial"/>
      <family val="2"/>
    </font>
    <font>
      <b/>
      <sz val="10"/>
      <name val="Arial"/>
      <family val="2"/>
    </font>
    <font>
      <b/>
      <sz val="10"/>
      <color indexed="12"/>
      <name val="Arial"/>
      <family val="2"/>
    </font>
    <font>
      <sz val="10"/>
      <color indexed="12"/>
      <name val="Arial"/>
      <family val="2"/>
    </font>
    <font>
      <sz val="10"/>
      <name val="Arial"/>
      <family val="2"/>
    </font>
    <font>
      <sz val="8"/>
      <color indexed="81"/>
      <name val="Tahoma"/>
      <family val="2"/>
    </font>
    <font>
      <b/>
      <sz val="8"/>
      <color indexed="81"/>
      <name val="Tahoma"/>
      <family val="2"/>
    </font>
    <font>
      <b/>
      <sz val="10"/>
      <color theme="0"/>
      <name val="Arial"/>
      <family val="2"/>
    </font>
    <font>
      <b/>
      <sz val="10"/>
      <color rgb="FF0000FF"/>
      <name val="Arial"/>
      <family val="2"/>
    </font>
    <font>
      <b/>
      <u/>
      <sz val="10"/>
      <name val="Arial"/>
      <family val="2"/>
    </font>
    <font>
      <vertAlign val="superscript"/>
      <sz val="10"/>
      <name val="Arial"/>
      <family val="2"/>
    </font>
    <font>
      <b/>
      <sz val="10"/>
      <color rgb="FFFF0000"/>
      <name val="Arial"/>
      <family val="2"/>
    </font>
    <font>
      <sz val="8"/>
      <color indexed="10"/>
      <name val="Tahoma"/>
      <family val="2"/>
    </font>
    <font>
      <sz val="8"/>
      <color indexed="53"/>
      <name val="Tahoma"/>
      <family val="2"/>
    </font>
    <font>
      <sz val="8"/>
      <color indexed="17"/>
      <name val="Tahoma"/>
      <family val="2"/>
    </font>
    <font>
      <b/>
      <sz val="8"/>
      <color indexed="8"/>
      <name val="Tahoma"/>
      <family val="2"/>
    </font>
    <font>
      <sz val="8"/>
      <color indexed="8"/>
      <name val="Tahoma"/>
      <family val="2"/>
    </font>
    <font>
      <sz val="8"/>
      <color indexed="37"/>
      <name val="Tahoma"/>
      <family val="2"/>
    </font>
    <font>
      <u/>
      <sz val="10"/>
      <name val="Arial"/>
      <family val="2"/>
    </font>
    <font>
      <sz val="10"/>
      <name val="Times New Roman"/>
      <family val="1"/>
    </font>
    <font>
      <u/>
      <sz val="10"/>
      <color rgb="FF0000FF"/>
      <name val="Arial"/>
      <family val="2"/>
    </font>
    <font>
      <vertAlign val="subscript"/>
      <sz val="10"/>
      <name val="Arial"/>
      <family val="2"/>
    </font>
    <font>
      <b/>
      <u/>
      <sz val="10"/>
      <color rgb="FFFF0000"/>
      <name val="Arial"/>
      <family val="2"/>
    </font>
    <font>
      <u/>
      <sz val="10"/>
      <color theme="10"/>
      <name val="Arial"/>
      <family val="2"/>
    </font>
    <font>
      <sz val="10"/>
      <color rgb="FFFF0000"/>
      <name val="Arial"/>
      <family val="2"/>
    </font>
    <font>
      <u/>
      <sz val="8"/>
      <color indexed="81"/>
      <name val="Tahoma"/>
      <family val="2"/>
    </font>
    <font>
      <sz val="9"/>
      <color indexed="81"/>
      <name val="Tahoma"/>
      <family val="2"/>
    </font>
    <font>
      <i/>
      <sz val="8"/>
      <color indexed="81"/>
      <name val="Tahoma"/>
      <family val="2"/>
    </font>
  </fonts>
  <fills count="3">
    <fill>
      <patternFill patternType="none"/>
    </fill>
    <fill>
      <patternFill patternType="gray125"/>
    </fill>
    <fill>
      <patternFill patternType="solid">
        <fgColor rgb="FFA5A5A5"/>
      </patternFill>
    </fill>
  </fills>
  <borders count="34">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medium">
        <color rgb="FFFF0000"/>
      </left>
      <right style="medium">
        <color rgb="FFFF0000"/>
      </right>
      <top/>
      <bottom/>
      <diagonal/>
    </border>
    <border>
      <left style="mediumDashDotDot">
        <color rgb="FF00B050"/>
      </left>
      <right style="medium">
        <color rgb="FFFFC000"/>
      </right>
      <top/>
      <bottom/>
      <diagonal/>
    </border>
    <border>
      <left style="mediumDashDotDot">
        <color rgb="FF00B050"/>
      </left>
      <right style="medium">
        <color rgb="FFFFC000"/>
      </right>
      <top/>
      <bottom style="mediumDashDotDot">
        <color rgb="FF00B050"/>
      </bottom>
      <diagonal/>
    </border>
    <border>
      <left/>
      <right/>
      <top/>
      <bottom style="mediumDashDotDot">
        <color rgb="FF00B050"/>
      </bottom>
      <diagonal/>
    </border>
    <border>
      <left style="medium">
        <color rgb="FFFF0000"/>
      </left>
      <right style="medium">
        <color rgb="FFFF0000"/>
      </right>
      <top/>
      <bottom style="mediumDashDotDot">
        <color rgb="FF00B050"/>
      </bottom>
      <diagonal/>
    </border>
    <border>
      <left style="medium">
        <color theme="1"/>
      </left>
      <right/>
      <top style="medium">
        <color theme="1"/>
      </top>
      <bottom/>
      <diagonal/>
    </border>
    <border>
      <left/>
      <right/>
      <top style="medium">
        <color theme="1"/>
      </top>
      <bottom/>
      <diagonal/>
    </border>
    <border>
      <left style="mediumDashDotDot">
        <color rgb="FF00B050"/>
      </left>
      <right style="medium">
        <color rgb="FFFFC000"/>
      </right>
      <top style="medium">
        <color theme="1"/>
      </top>
      <bottom/>
      <diagonal/>
    </border>
    <border>
      <left style="medium">
        <color rgb="FFFF0000"/>
      </left>
      <right style="medium">
        <color rgb="FFFF0000"/>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right style="medium">
        <color theme="1"/>
      </right>
      <top/>
      <bottom style="mediumDashDotDot">
        <color rgb="FF00B050"/>
      </bottom>
      <diagonal/>
    </border>
    <border>
      <left style="medium">
        <color theme="1"/>
      </left>
      <right/>
      <top/>
      <bottom style="medium">
        <color theme="1"/>
      </bottom>
      <diagonal/>
    </border>
    <border>
      <left/>
      <right/>
      <top/>
      <bottom style="medium">
        <color theme="1"/>
      </bottom>
      <diagonal/>
    </border>
    <border>
      <left style="medium">
        <color rgb="FFFF0000"/>
      </left>
      <right style="medium">
        <color rgb="FFFF0000"/>
      </right>
      <top/>
      <bottom style="medium">
        <color theme="1"/>
      </bottom>
      <diagonal/>
    </border>
    <border>
      <left/>
      <right style="medium">
        <color theme="1"/>
      </right>
      <top/>
      <bottom style="medium">
        <color theme="1"/>
      </bottom>
      <diagonal/>
    </border>
    <border>
      <left style="medium">
        <color rgb="FFC00000"/>
      </left>
      <right style="medium">
        <color rgb="FFC00000"/>
      </right>
      <top style="medium">
        <color theme="1"/>
      </top>
      <bottom/>
      <diagonal/>
    </border>
    <border>
      <left style="medium">
        <color rgb="FFC00000"/>
      </left>
      <right style="medium">
        <color rgb="FFC00000"/>
      </right>
      <top/>
      <bottom/>
      <diagonal/>
    </border>
    <border>
      <left style="medium">
        <color rgb="FFC00000"/>
      </left>
      <right style="medium">
        <color rgb="FFC00000"/>
      </right>
      <top/>
      <bottom style="mediumDashDotDot">
        <color rgb="FF00B050"/>
      </bottom>
      <diagonal/>
    </border>
    <border>
      <left style="medium">
        <color rgb="FFC00000"/>
      </left>
      <right style="medium">
        <color rgb="FFC00000"/>
      </right>
      <top/>
      <bottom style="medium">
        <color theme="1"/>
      </bottom>
      <diagonal/>
    </border>
  </borders>
  <cellStyleXfs count="4">
    <xf numFmtId="0" fontId="0" fillId="0" borderId="0"/>
    <xf numFmtId="0" fontId="14" fillId="0" borderId="0" applyNumberFormat="0" applyFill="0" applyBorder="0" applyAlignment="0" applyProtection="0">
      <alignment vertical="top"/>
      <protection locked="0"/>
    </xf>
    <xf numFmtId="9" fontId="13" fillId="0" borderId="0" applyFont="0" applyFill="0" applyBorder="0" applyAlignment="0" applyProtection="0"/>
    <xf numFmtId="0" fontId="22" fillId="2" borderId="12" applyNumberFormat="0" applyAlignment="0" applyProtection="0"/>
  </cellStyleXfs>
  <cellXfs count="265">
    <xf numFmtId="0" fontId="0" fillId="0" borderId="0" xfId="0"/>
    <xf numFmtId="166" fontId="16" fillId="0" borderId="0" xfId="0" applyNumberFormat="1" applyFont="1" applyAlignment="1">
      <alignment horizontal="left"/>
    </xf>
    <xf numFmtId="0" fontId="0" fillId="0" borderId="0" xfId="0" applyBorder="1" applyAlignment="1"/>
    <xf numFmtId="0" fontId="17" fillId="0" borderId="0" xfId="0" applyFont="1" applyBorder="1" applyAlignment="1" applyProtection="1">
      <protection locked="0"/>
    </xf>
    <xf numFmtId="0" fontId="0" fillId="0" borderId="0" xfId="0" applyBorder="1"/>
    <xf numFmtId="0" fontId="0" fillId="0" borderId="0" xfId="0" applyBorder="1" applyAlignment="1" applyProtection="1">
      <alignment horizontal="right"/>
    </xf>
    <xf numFmtId="0" fontId="0" fillId="0" borderId="0" xfId="0" applyAlignment="1"/>
    <xf numFmtId="0" fontId="0" fillId="0" borderId="0" xfId="0" applyAlignment="1">
      <alignment horizontal="center"/>
    </xf>
    <xf numFmtId="164" fontId="0" fillId="0" borderId="0" xfId="0" applyNumberFormat="1"/>
    <xf numFmtId="0" fontId="18" fillId="0" borderId="0" xfId="0" applyFont="1" applyAlignment="1" applyProtection="1">
      <alignment horizontal="center"/>
      <protection locked="0"/>
    </xf>
    <xf numFmtId="2" fontId="0" fillId="0" borderId="0" xfId="0" applyNumberFormat="1"/>
    <xf numFmtId="2" fontId="0" fillId="0" borderId="0" xfId="0" quotePrefix="1" applyNumberFormat="1" applyAlignment="1">
      <alignment horizontal="center"/>
    </xf>
    <xf numFmtId="9" fontId="13" fillId="0" borderId="0" xfId="2" applyAlignment="1">
      <alignment horizontal="center"/>
    </xf>
    <xf numFmtId="9" fontId="18" fillId="0" borderId="0" xfId="2" applyNumberFormat="1" applyFont="1" applyAlignment="1" applyProtection="1">
      <alignment horizontal="center"/>
      <protection locked="0"/>
    </xf>
    <xf numFmtId="1" fontId="0" fillId="0" borderId="0" xfId="0" applyNumberFormat="1" applyAlignment="1">
      <alignment horizontal="center"/>
    </xf>
    <xf numFmtId="2" fontId="0" fillId="0" borderId="0" xfId="0" applyNumberFormat="1" applyAlignment="1">
      <alignment horizontal="center"/>
    </xf>
    <xf numFmtId="1" fontId="0" fillId="0" borderId="0" xfId="0" applyNumberFormat="1"/>
    <xf numFmtId="166" fontId="0" fillId="0" borderId="0" xfId="0" applyNumberFormat="1"/>
    <xf numFmtId="9" fontId="18" fillId="0" borderId="0" xfId="2" applyNumberFormat="1" applyFont="1" applyAlignment="1">
      <alignment horizontal="center"/>
    </xf>
    <xf numFmtId="165" fontId="0" fillId="0" borderId="0" xfId="0" applyNumberFormat="1" applyAlignment="1">
      <alignment horizontal="center"/>
    </xf>
    <xf numFmtId="166" fontId="0" fillId="0" borderId="0" xfId="0" applyNumberFormat="1" applyAlignment="1">
      <alignment horizontal="center"/>
    </xf>
    <xf numFmtId="2" fontId="0" fillId="0" borderId="0" xfId="0" applyNumberFormat="1" applyAlignment="1">
      <alignment horizontal="center" textRotation="90"/>
    </xf>
    <xf numFmtId="9" fontId="13" fillId="0" borderId="0" xfId="2"/>
    <xf numFmtId="164" fontId="0" fillId="0" borderId="2" xfId="0" applyNumberFormat="1" applyBorder="1"/>
    <xf numFmtId="0" fontId="0" fillId="0" borderId="0" xfId="0" applyAlignment="1">
      <alignment horizontal="left"/>
    </xf>
    <xf numFmtId="164" fontId="0" fillId="0" borderId="0" xfId="0" applyNumberFormat="1" applyAlignment="1">
      <alignment horizontal="center"/>
    </xf>
    <xf numFmtId="2" fontId="0" fillId="0" borderId="0" xfId="0" applyNumberFormat="1" applyAlignment="1" applyProtection="1">
      <alignment horizontal="center"/>
      <protection locked="0"/>
    </xf>
    <xf numFmtId="164" fontId="17" fillId="0" borderId="0" xfId="0" applyNumberFormat="1" applyFont="1" applyBorder="1" applyAlignment="1" applyProtection="1">
      <alignment horizontal="center"/>
      <protection locked="0"/>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14" fillId="0" borderId="0" xfId="1" applyAlignment="1" applyProtection="1"/>
    <xf numFmtId="14" fontId="17" fillId="0" borderId="0" xfId="0" applyNumberFormat="1" applyFont="1" applyBorder="1" applyAlignment="1" applyProtection="1">
      <alignment horizontal="center"/>
      <protection locked="0"/>
    </xf>
    <xf numFmtId="0" fontId="0" fillId="0" borderId="5" xfId="0" applyBorder="1"/>
    <xf numFmtId="0" fontId="0" fillId="0" borderId="6" xfId="0" applyBorder="1" applyAlignment="1">
      <alignment horizontal="center"/>
    </xf>
    <xf numFmtId="0" fontId="15" fillId="0" borderId="0" xfId="0" applyFont="1" applyBorder="1" applyAlignment="1">
      <alignment vertical="top"/>
    </xf>
    <xf numFmtId="1" fontId="18" fillId="0" borderId="0" xfId="0" applyNumberFormat="1" applyFont="1" applyAlignment="1" applyProtection="1">
      <alignment horizontal="center"/>
      <protection locked="0"/>
    </xf>
    <xf numFmtId="0" fontId="16" fillId="0" borderId="0" xfId="0" applyFont="1"/>
    <xf numFmtId="0" fontId="19" fillId="0" borderId="2" xfId="0" quotePrefix="1" applyFont="1" applyBorder="1" applyAlignment="1">
      <alignment horizontal="center"/>
    </xf>
    <xf numFmtId="0" fontId="19" fillId="0" borderId="2" xfId="0" applyFont="1" applyBorder="1" applyAlignment="1">
      <alignment horizontal="center"/>
    </xf>
    <xf numFmtId="0" fontId="0" fillId="0" borderId="2" xfId="0" applyBorder="1"/>
    <xf numFmtId="164" fontId="0" fillId="0" borderId="1" xfId="0" applyNumberFormat="1" applyBorder="1" applyAlignment="1"/>
    <xf numFmtId="165" fontId="0" fillId="0" borderId="1" xfId="0" applyNumberFormat="1" applyBorder="1" applyAlignment="1">
      <alignment horizontal="center"/>
    </xf>
    <xf numFmtId="2" fontId="0" fillId="0" borderId="1" xfId="0" applyNumberFormat="1" applyBorder="1" applyAlignment="1"/>
    <xf numFmtId="9" fontId="13" fillId="0" borderId="1" xfId="2" applyBorder="1" applyAlignment="1"/>
    <xf numFmtId="9" fontId="18" fillId="0" borderId="1" xfId="2" applyNumberFormat="1" applyFont="1" applyBorder="1" applyAlignment="1">
      <alignment horizontal="center"/>
    </xf>
    <xf numFmtId="2" fontId="0" fillId="0" borderId="1" xfId="0" applyNumberFormat="1" applyBorder="1" applyAlignment="1">
      <alignment horizontal="center"/>
    </xf>
    <xf numFmtId="166" fontId="0" fillId="0" borderId="1" xfId="0" applyNumberFormat="1" applyBorder="1" applyAlignment="1">
      <alignment horizontal="center"/>
    </xf>
    <xf numFmtId="164" fontId="0" fillId="0" borderId="0" xfId="0" applyNumberFormat="1" applyBorder="1" applyAlignment="1"/>
    <xf numFmtId="2" fontId="0" fillId="0" borderId="0" xfId="0" applyNumberFormat="1" applyBorder="1" applyAlignment="1">
      <alignment horizontal="center"/>
    </xf>
    <xf numFmtId="0" fontId="0" fillId="0" borderId="0" xfId="0" applyNumberFormat="1" applyBorder="1" applyAlignment="1">
      <alignment horizontal="center"/>
    </xf>
    <xf numFmtId="2" fontId="0" fillId="0" borderId="0" xfId="0" applyNumberFormat="1" applyBorder="1" applyAlignment="1"/>
    <xf numFmtId="9" fontId="13" fillId="0" borderId="0" xfId="2" applyBorder="1" applyAlignment="1"/>
    <xf numFmtId="165" fontId="0" fillId="0" borderId="0" xfId="0" applyNumberFormat="1" applyBorder="1" applyAlignment="1">
      <alignment horizontal="center"/>
    </xf>
    <xf numFmtId="166" fontId="0" fillId="0" borderId="0" xfId="0" applyNumberFormat="1" applyBorder="1" applyAlignment="1">
      <alignment horizontal="center"/>
    </xf>
    <xf numFmtId="164" fontId="0" fillId="0" borderId="2" xfId="0" applyNumberFormat="1" applyBorder="1" applyAlignment="1"/>
    <xf numFmtId="2" fontId="0" fillId="0" borderId="2" xfId="0" applyNumberFormat="1" applyBorder="1" applyAlignment="1">
      <alignment horizontal="center"/>
    </xf>
    <xf numFmtId="9" fontId="0" fillId="0" borderId="2" xfId="2" applyFont="1" applyBorder="1" applyAlignment="1">
      <alignment horizontal="center"/>
    </xf>
    <xf numFmtId="165" fontId="0" fillId="0" borderId="2" xfId="0" applyNumberFormat="1" applyBorder="1" applyAlignment="1">
      <alignment horizontal="center"/>
    </xf>
    <xf numFmtId="166" fontId="0" fillId="0" borderId="2" xfId="0" applyNumberFormat="1" applyBorder="1" applyAlignment="1">
      <alignment horizontal="center"/>
    </xf>
    <xf numFmtId="14" fontId="0" fillId="0" borderId="0" xfId="0" applyNumberFormat="1" applyAlignment="1">
      <alignment horizontal="center"/>
    </xf>
    <xf numFmtId="0" fontId="0" fillId="0" borderId="0" xfId="0" applyAlignment="1">
      <alignment horizontal="center"/>
    </xf>
    <xf numFmtId="164" fontId="12" fillId="0" borderId="0" xfId="0" applyNumberFormat="1" applyFont="1"/>
    <xf numFmtId="0" fontId="0" fillId="0" borderId="0" xfId="0" applyAlignment="1">
      <alignment horizontal="center"/>
    </xf>
    <xf numFmtId="164" fontId="11" fillId="0" borderId="0" xfId="0" applyNumberFormat="1" applyFont="1"/>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164" fontId="0" fillId="0" borderId="10" xfId="0" applyNumberFormat="1" applyBorder="1" applyAlignment="1"/>
    <xf numFmtId="164" fontId="0" fillId="0" borderId="3" xfId="0" applyNumberFormat="1" applyBorder="1" applyAlignment="1"/>
    <xf numFmtId="164" fontId="0" fillId="0" borderId="4" xfId="0" applyNumberFormat="1" applyBorder="1" applyAlignment="1"/>
    <xf numFmtId="164" fontId="10" fillId="0" borderId="1" xfId="0" applyNumberFormat="1" applyFont="1" applyBorder="1" applyAlignment="1">
      <alignment vertical="top"/>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10" fillId="0" borderId="2" xfId="0" quotePrefix="1" applyFont="1" applyBorder="1" applyAlignment="1">
      <alignment horizontal="center"/>
    </xf>
    <xf numFmtId="0" fontId="9" fillId="0" borderId="1" xfId="0" applyFont="1" applyBorder="1" applyAlignment="1">
      <alignment horizontal="center" vertical="top" wrapText="1"/>
    </xf>
    <xf numFmtId="0" fontId="22" fillId="2" borderId="12" xfId="3"/>
    <xf numFmtId="0" fontId="8" fillId="0" borderId="0" xfId="0" applyFont="1"/>
    <xf numFmtId="164" fontId="0" fillId="0" borderId="0" xfId="0" applyNumberFormat="1" applyBorder="1"/>
    <xf numFmtId="0" fontId="0" fillId="0" borderId="0" xfId="0" applyAlignment="1">
      <alignment horizontal="center"/>
    </xf>
    <xf numFmtId="0" fontId="23" fillId="0" borderId="0" xfId="0" applyFont="1" applyAlignment="1">
      <alignment horizontal="center"/>
    </xf>
    <xf numFmtId="9" fontId="23" fillId="0" borderId="0" xfId="0" applyNumberFormat="1" applyFont="1" applyAlignment="1">
      <alignment horizontal="center"/>
    </xf>
    <xf numFmtId="0" fontId="23" fillId="0" borderId="1"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23" fillId="0" borderId="2" xfId="0" applyFont="1" applyBorder="1" applyAlignment="1">
      <alignment horizontal="center" vertical="center"/>
    </xf>
    <xf numFmtId="0" fontId="23" fillId="0" borderId="9" xfId="0" applyFont="1" applyBorder="1" applyAlignment="1">
      <alignment horizontal="center" vertical="center"/>
    </xf>
    <xf numFmtId="164" fontId="7" fillId="0" borderId="0" xfId="0" applyNumberFormat="1" applyFont="1"/>
    <xf numFmtId="0" fontId="0" fillId="0" borderId="7" xfId="0" applyBorder="1" applyAlignment="1"/>
    <xf numFmtId="14" fontId="17" fillId="0" borderId="4" xfId="0" applyNumberFormat="1" applyFont="1" applyBorder="1" applyAlignment="1">
      <alignment horizontal="center"/>
    </xf>
    <xf numFmtId="14" fontId="17" fillId="0" borderId="2" xfId="0" applyNumberFormat="1" applyFont="1" applyBorder="1" applyAlignment="1">
      <alignment horizontal="center"/>
    </xf>
    <xf numFmtId="14" fontId="17" fillId="0" borderId="9" xfId="0" applyNumberFormat="1" applyFont="1" applyBorder="1" applyAlignment="1">
      <alignment horizontal="center"/>
    </xf>
    <xf numFmtId="0" fontId="0" fillId="0" borderId="0" xfId="0" applyNumberFormat="1" applyAlignment="1">
      <alignment horizontal="center"/>
    </xf>
    <xf numFmtId="167" fontId="0" fillId="0" borderId="0" xfId="0" applyNumberFormat="1" applyAlignment="1">
      <alignment horizontal="center"/>
    </xf>
    <xf numFmtId="0" fontId="0" fillId="0" borderId="0" xfId="0" applyAlignment="1">
      <alignment horizontal="center"/>
    </xf>
    <xf numFmtId="0" fontId="5" fillId="0" borderId="0" xfId="0" applyFont="1"/>
    <xf numFmtId="0" fontId="24" fillId="0" borderId="0" xfId="0" applyFont="1"/>
    <xf numFmtId="0" fontId="19" fillId="0" borderId="5" xfId="0" applyFont="1" applyBorder="1" applyAlignment="1"/>
    <xf numFmtId="0" fontId="19" fillId="0" borderId="7" xfId="0" applyFont="1" applyBorder="1" applyAlignment="1"/>
    <xf numFmtId="0" fontId="5" fillId="0" borderId="6" xfId="0" applyFont="1" applyBorder="1" applyAlignment="1">
      <alignment horizontal="center"/>
    </xf>
    <xf numFmtId="0" fontId="0" fillId="0" borderId="0" xfId="0" applyAlignment="1">
      <alignment horizontal="center"/>
    </xf>
    <xf numFmtId="2" fontId="0" fillId="0" borderId="0" xfId="0" applyNumberFormat="1" applyBorder="1" applyAlignment="1" applyProtection="1">
      <alignment horizontal="center"/>
      <protection locked="0"/>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4" fillId="0" borderId="2" xfId="0" applyFont="1" applyBorder="1" applyAlignment="1">
      <alignment horizontal="center"/>
    </xf>
    <xf numFmtId="0" fontId="6" fillId="0" borderId="1" xfId="0" applyFont="1" applyBorder="1" applyAlignment="1">
      <alignment horizontal="center" vertical="top" wrapText="1"/>
    </xf>
    <xf numFmtId="0" fontId="3" fillId="0" borderId="0" xfId="0" quotePrefix="1" applyFont="1" applyAlignment="1">
      <alignment horizontal="left"/>
    </xf>
    <xf numFmtId="0" fontId="26" fillId="0" borderId="0" xfId="0" quotePrefix="1" applyFont="1" applyAlignment="1">
      <alignment horizontal="left"/>
    </xf>
    <xf numFmtId="0" fontId="3" fillId="0" borderId="1" xfId="0" applyFont="1" applyBorder="1" applyAlignment="1">
      <alignment horizontal="center" vertical="top" wrapText="1"/>
    </xf>
    <xf numFmtId="0" fontId="3" fillId="0" borderId="3"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3" fillId="0" borderId="1" xfId="0" applyFont="1" applyBorder="1" applyAlignment="1">
      <alignment horizontal="center" vertical="top"/>
    </xf>
    <xf numFmtId="0" fontId="0" fillId="0" borderId="0" xfId="0" applyAlignment="1">
      <alignment horizontal="center"/>
    </xf>
    <xf numFmtId="0" fontId="0" fillId="0" borderId="0" xfId="0" applyAlignment="1">
      <alignment horizontal="center"/>
    </xf>
    <xf numFmtId="164" fontId="2" fillId="0" borderId="0" xfId="0" applyNumberFormat="1" applyFont="1"/>
    <xf numFmtId="164" fontId="1" fillId="0" borderId="0" xfId="0" applyNumberFormat="1" applyFont="1"/>
    <xf numFmtId="0" fontId="1" fillId="0" borderId="0" xfId="0" applyFont="1"/>
    <xf numFmtId="0" fontId="34" fillId="0" borderId="0" xfId="0" applyFont="1"/>
    <xf numFmtId="0" fontId="1" fillId="0" borderId="0" xfId="0" quotePrefix="1" applyFont="1"/>
    <xf numFmtId="0" fontId="0" fillId="0" borderId="0" xfId="0" applyAlignment="1">
      <alignment horizontal="center"/>
    </xf>
    <xf numFmtId="0" fontId="1" fillId="0" borderId="1" xfId="0" applyFont="1" applyBorder="1" applyAlignment="1">
      <alignment horizontal="center"/>
    </xf>
    <xf numFmtId="164" fontId="1" fillId="0" borderId="1" xfId="0" applyNumberFormat="1" applyFont="1" applyBorder="1" applyAlignment="1"/>
    <xf numFmtId="0" fontId="1" fillId="0" borderId="0" xfId="0" applyFont="1" applyBorder="1"/>
    <xf numFmtId="164" fontId="1" fillId="0" borderId="0" xfId="0" applyNumberFormat="1" applyFont="1" applyBorder="1" applyAlignment="1">
      <alignment horizontal="center"/>
    </xf>
    <xf numFmtId="0" fontId="1" fillId="0" borderId="0" xfId="0" applyFont="1" applyBorder="1" applyAlignment="1">
      <alignment horizontal="center"/>
    </xf>
    <xf numFmtId="0" fontId="1" fillId="0" borderId="0" xfId="0" quotePrefix="1" applyFont="1" applyBorder="1" applyAlignment="1">
      <alignment horizontal="center"/>
    </xf>
    <xf numFmtId="164" fontId="1" fillId="0" borderId="0" xfId="0" quotePrefix="1" applyNumberFormat="1"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19" xfId="0" applyFont="1" applyBorder="1"/>
    <xf numFmtId="0" fontId="1" fillId="0" borderId="21" xfId="0" applyFont="1" applyBorder="1" applyAlignment="1">
      <alignment horizontal="center"/>
    </xf>
    <xf numFmtId="2" fontId="1" fillId="0" borderId="19" xfId="0" applyNumberFormat="1" applyFont="1" applyBorder="1" applyAlignment="1">
      <alignment horizontal="center"/>
    </xf>
    <xf numFmtId="2" fontId="1" fillId="0" borderId="30" xfId="0" applyNumberFormat="1" applyFont="1" applyBorder="1" applyAlignment="1">
      <alignment horizontal="center"/>
    </xf>
    <xf numFmtId="2" fontId="1" fillId="0" borderId="22" xfId="0" applyNumberFormat="1" applyFont="1" applyBorder="1" applyAlignment="1">
      <alignment horizontal="center"/>
    </xf>
    <xf numFmtId="0" fontId="1" fillId="0" borderId="23" xfId="0" applyFont="1" applyBorder="1" applyAlignment="1">
      <alignment horizontal="center"/>
    </xf>
    <xf numFmtId="1" fontId="23" fillId="0" borderId="14" xfId="0" applyNumberFormat="1" applyFont="1" applyBorder="1" applyAlignment="1" applyProtection="1">
      <alignment horizontal="center"/>
      <protection locked="0"/>
    </xf>
    <xf numFmtId="0" fontId="23" fillId="0" borderId="0" xfId="0" applyFont="1" applyBorder="1" applyProtection="1">
      <protection locked="0"/>
    </xf>
    <xf numFmtId="0" fontId="1" fillId="0" borderId="13" xfId="0" applyFont="1" applyBorder="1" applyAlignment="1">
      <alignment horizontal="center"/>
    </xf>
    <xf numFmtId="2" fontId="1" fillId="0" borderId="31" xfId="0" applyNumberFormat="1" applyFont="1" applyBorder="1" applyAlignment="1">
      <alignment horizontal="center"/>
    </xf>
    <xf numFmtId="2" fontId="1" fillId="0" borderId="24" xfId="0" applyNumberFormat="1" applyFont="1" applyBorder="1" applyAlignment="1">
      <alignment horizontal="center"/>
    </xf>
    <xf numFmtId="1" fontId="23" fillId="0" borderId="15" xfId="0" applyNumberFormat="1" applyFont="1" applyBorder="1" applyAlignment="1" applyProtection="1">
      <alignment horizontal="center"/>
      <protection locked="0"/>
    </xf>
    <xf numFmtId="0" fontId="23" fillId="0" borderId="16" xfId="0" applyFont="1" applyBorder="1" applyProtection="1">
      <protection locked="0"/>
    </xf>
    <xf numFmtId="0" fontId="1" fillId="0" borderId="17" xfId="0" applyFont="1" applyBorder="1" applyAlignment="1">
      <alignment horizontal="center"/>
    </xf>
    <xf numFmtId="2" fontId="1" fillId="0" borderId="32" xfId="0" applyNumberFormat="1" applyFont="1" applyBorder="1" applyAlignment="1">
      <alignment horizontal="center"/>
    </xf>
    <xf numFmtId="2" fontId="1" fillId="0" borderId="25" xfId="0" applyNumberFormat="1" applyFont="1" applyBorder="1" applyAlignment="1">
      <alignment horizontal="center"/>
    </xf>
    <xf numFmtId="0" fontId="1" fillId="0" borderId="26" xfId="0" applyFont="1" applyBorder="1" applyAlignment="1">
      <alignment horizontal="center"/>
    </xf>
    <xf numFmtId="1" fontId="1" fillId="0" borderId="27" xfId="0" applyNumberFormat="1" applyFont="1" applyBorder="1" applyAlignment="1">
      <alignment horizontal="center"/>
    </xf>
    <xf numFmtId="1" fontId="1" fillId="0" borderId="27" xfId="0" quotePrefix="1" applyNumberFormat="1" applyFont="1" applyBorder="1" applyAlignment="1">
      <alignment horizontal="left"/>
    </xf>
    <xf numFmtId="0" fontId="1" fillId="0" borderId="28" xfId="0" applyFont="1" applyBorder="1" applyAlignment="1">
      <alignment horizontal="center"/>
    </xf>
    <xf numFmtId="2" fontId="1" fillId="0" borderId="27" xfId="0" applyNumberFormat="1" applyFont="1" applyBorder="1" applyAlignment="1">
      <alignment horizontal="center"/>
    </xf>
    <xf numFmtId="2" fontId="1" fillId="0" borderId="33" xfId="0" applyNumberFormat="1" applyFont="1" applyBorder="1" applyAlignment="1">
      <alignment horizontal="center"/>
    </xf>
    <xf numFmtId="2" fontId="1" fillId="0" borderId="29" xfId="0" applyNumberFormat="1" applyFont="1" applyBorder="1" applyAlignment="1">
      <alignment horizontal="center"/>
    </xf>
    <xf numFmtId="2" fontId="1" fillId="0" borderId="0" xfId="0" applyNumberFormat="1" applyFont="1" applyAlignment="1">
      <alignment horizontal="center"/>
    </xf>
    <xf numFmtId="0" fontId="1" fillId="0" borderId="1" xfId="0" applyFont="1" applyBorder="1"/>
    <xf numFmtId="0" fontId="1" fillId="0" borderId="2" xfId="0" applyFont="1" applyBorder="1"/>
    <xf numFmtId="0" fontId="1" fillId="0" borderId="2" xfId="0" applyFont="1" applyBorder="1" applyAlignment="1">
      <alignment horizontal="center"/>
    </xf>
    <xf numFmtId="2" fontId="1" fillId="0" borderId="2" xfId="0" applyNumberFormat="1" applyFont="1" applyBorder="1" applyAlignment="1">
      <alignment horizontal="center"/>
    </xf>
    <xf numFmtId="0" fontId="33" fillId="0" borderId="0" xfId="0" applyFont="1"/>
    <xf numFmtId="0" fontId="0" fillId="0" borderId="0" xfId="0" applyAlignment="1">
      <alignment horizontal="center"/>
    </xf>
    <xf numFmtId="0" fontId="24" fillId="0" borderId="0" xfId="0" applyFont="1" applyAlignment="1">
      <alignment horizontal="center"/>
    </xf>
    <xf numFmtId="0" fontId="5" fillId="0" borderId="0" xfId="0" quotePrefix="1"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24" fillId="0" borderId="0" xfId="0" applyFont="1" applyAlignment="1">
      <alignment horizontal="left"/>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2" fontId="1" fillId="0" borderId="0" xfId="0" applyNumberFormat="1" applyFont="1" applyBorder="1" applyAlignment="1">
      <alignment horizontal="center"/>
    </xf>
    <xf numFmtId="2" fontId="1" fillId="0" borderId="8" xfId="0" applyNumberFormat="1" applyFont="1" applyBorder="1" applyAlignment="1">
      <alignment horizontal="center"/>
    </xf>
    <xf numFmtId="2" fontId="1" fillId="0" borderId="3" xfId="0" applyNumberFormat="1" applyFont="1" applyBorder="1" applyAlignment="1">
      <alignment horizontal="center"/>
    </xf>
    <xf numFmtId="0" fontId="1" fillId="0" borderId="4" xfId="0" applyFont="1" applyBorder="1" applyAlignment="1">
      <alignment horizontal="center"/>
    </xf>
    <xf numFmtId="2" fontId="1" fillId="0" borderId="9" xfId="0" applyNumberFormat="1" applyFont="1" applyBorder="1" applyAlignment="1">
      <alignment horizontal="center"/>
    </xf>
    <xf numFmtId="2" fontId="1" fillId="0" borderId="4" xfId="0" applyNumberFormat="1" applyFont="1" applyBorder="1" applyAlignment="1">
      <alignment horizontal="center"/>
    </xf>
    <xf numFmtId="0" fontId="1" fillId="0" borderId="0" xfId="0" applyFont="1" applyAlignment="1">
      <alignment horizontal="center"/>
    </xf>
    <xf numFmtId="16" fontId="1" fillId="0" borderId="0" xfId="0" applyNumberFormat="1" applyFont="1" applyAlignment="1">
      <alignment horizontal="center"/>
    </xf>
    <xf numFmtId="9" fontId="1" fillId="0" borderId="0" xfId="0" applyNumberFormat="1" applyFont="1" applyAlignment="1">
      <alignment horizontal="center"/>
    </xf>
    <xf numFmtId="0" fontId="1" fillId="0" borderId="0" xfId="0" applyFont="1" applyAlignment="1"/>
    <xf numFmtId="0" fontId="35" fillId="0" borderId="0" xfId="0" applyFont="1"/>
    <xf numFmtId="0" fontId="1" fillId="0" borderId="0" xfId="0" applyFont="1" applyAlignment="1">
      <alignment horizontal="right"/>
    </xf>
    <xf numFmtId="0" fontId="1" fillId="0" borderId="1" xfId="0" applyFont="1" applyBorder="1" applyAlignment="1">
      <alignment horizontal="center" vertical="top" wrapText="1"/>
    </xf>
    <xf numFmtId="2" fontId="1" fillId="0" borderId="16" xfId="0" applyNumberFormat="1"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1" fillId="0" borderId="0" xfId="0" applyFont="1" applyAlignment="1"/>
    <xf numFmtId="164" fontId="1" fillId="0" borderId="0" xfId="0" applyNumberFormat="1" applyFont="1" applyFill="1" applyBorder="1"/>
    <xf numFmtId="0" fontId="1" fillId="0" borderId="2" xfId="0" applyFont="1" applyBorder="1" applyAlignment="1">
      <alignment horizontal="center"/>
    </xf>
    <xf numFmtId="0" fontId="25" fillId="0" borderId="2" xfId="0" applyFont="1" applyBorder="1" applyAlignment="1">
      <alignment horizontal="center"/>
    </xf>
    <xf numFmtId="165" fontId="1" fillId="0" borderId="30" xfId="0" applyNumberFormat="1" applyFont="1" applyBorder="1" applyAlignment="1">
      <alignment horizontal="center"/>
    </xf>
    <xf numFmtId="165" fontId="1" fillId="0" borderId="31" xfId="0" applyNumberFormat="1" applyFont="1" applyBorder="1" applyAlignment="1">
      <alignment horizontal="center"/>
    </xf>
    <xf numFmtId="165" fontId="1" fillId="0" borderId="32" xfId="0" applyNumberFormat="1" applyFont="1" applyBorder="1" applyAlignment="1">
      <alignment horizontal="center"/>
    </xf>
    <xf numFmtId="165" fontId="1" fillId="0" borderId="33" xfId="0" applyNumberFormat="1" applyFont="1" applyBorder="1" applyAlignment="1">
      <alignment horizontal="center"/>
    </xf>
    <xf numFmtId="165" fontId="1" fillId="0" borderId="0" xfId="0" applyNumberFormat="1" applyFont="1" applyAlignment="1">
      <alignment horizontal="center"/>
    </xf>
    <xf numFmtId="165" fontId="1" fillId="0" borderId="22" xfId="0" applyNumberFormat="1" applyFont="1" applyBorder="1" applyAlignment="1">
      <alignment horizontal="center"/>
    </xf>
    <xf numFmtId="165" fontId="1" fillId="0" borderId="24" xfId="0" applyNumberFormat="1" applyFont="1" applyBorder="1" applyAlignment="1">
      <alignment horizontal="center"/>
    </xf>
    <xf numFmtId="165" fontId="1" fillId="0" borderId="25" xfId="0" applyNumberFormat="1" applyFont="1" applyBorder="1" applyAlignment="1">
      <alignment horizontal="center"/>
    </xf>
    <xf numFmtId="165" fontId="1" fillId="0" borderId="29" xfId="0" applyNumberFormat="1" applyFont="1" applyBorder="1" applyAlignment="1">
      <alignment horizontal="center"/>
    </xf>
    <xf numFmtId="165" fontId="0" fillId="0" borderId="0" xfId="0" applyNumberFormat="1" applyBorder="1" applyAlignment="1" applyProtection="1">
      <alignment horizontal="center"/>
      <protection locked="0"/>
    </xf>
    <xf numFmtId="165" fontId="0" fillId="0" borderId="0" xfId="0" applyNumberFormat="1" applyAlignment="1" applyProtection="1">
      <alignment horizontal="center"/>
      <protection locked="0"/>
    </xf>
    <xf numFmtId="165" fontId="1" fillId="0" borderId="3" xfId="0" applyNumberFormat="1" applyFont="1" applyBorder="1" applyAlignment="1">
      <alignment horizontal="center"/>
    </xf>
    <xf numFmtId="165" fontId="1" fillId="0" borderId="4" xfId="0" applyNumberFormat="1" applyFont="1" applyBorder="1" applyAlignment="1">
      <alignment horizontal="center"/>
    </xf>
    <xf numFmtId="165" fontId="1" fillId="0" borderId="0" xfId="0" applyNumberFormat="1" applyFont="1" applyBorder="1" applyAlignment="1">
      <alignment horizontal="center"/>
    </xf>
    <xf numFmtId="165" fontId="1" fillId="0" borderId="8" xfId="0" applyNumberFormat="1" applyFont="1" applyBorder="1" applyAlignment="1">
      <alignment horizontal="center"/>
    </xf>
    <xf numFmtId="165" fontId="1" fillId="0" borderId="2" xfId="0" applyNumberFormat="1" applyFont="1" applyBorder="1" applyAlignment="1">
      <alignment horizontal="center"/>
    </xf>
    <xf numFmtId="165" fontId="1" fillId="0" borderId="9" xfId="0" applyNumberFormat="1" applyFont="1" applyBorder="1" applyAlignment="1">
      <alignment horizontal="center"/>
    </xf>
    <xf numFmtId="165" fontId="0" fillId="0" borderId="0" xfId="0" quotePrefix="1" applyNumberFormat="1" applyAlignment="1">
      <alignment horizontal="center"/>
    </xf>
    <xf numFmtId="168" fontId="0" fillId="0" borderId="0" xfId="0" applyNumberFormat="1" applyAlignment="1">
      <alignment horizontal="center"/>
    </xf>
    <xf numFmtId="168" fontId="17" fillId="0" borderId="4" xfId="0" applyNumberFormat="1" applyFont="1" applyBorder="1" applyAlignment="1">
      <alignment horizontal="center"/>
    </xf>
    <xf numFmtId="168" fontId="17" fillId="0" borderId="2" xfId="0" applyNumberFormat="1" applyFont="1" applyBorder="1" applyAlignment="1">
      <alignment horizontal="center"/>
    </xf>
    <xf numFmtId="168" fontId="17" fillId="0" borderId="9" xfId="0" applyNumberFormat="1" applyFont="1" applyBorder="1" applyAlignment="1">
      <alignment horizontal="center"/>
    </xf>
    <xf numFmtId="168" fontId="17" fillId="0" borderId="0" xfId="0" applyNumberFormat="1" applyFont="1" applyBorder="1" applyAlignment="1" applyProtection="1">
      <alignment horizontal="center"/>
      <protection locked="0"/>
    </xf>
    <xf numFmtId="1" fontId="0" fillId="0" borderId="0" xfId="0" applyNumberFormat="1" applyBorder="1" applyAlignment="1" applyProtection="1">
      <alignment horizontal="center"/>
      <protection locked="0"/>
    </xf>
    <xf numFmtId="1" fontId="0" fillId="0" borderId="0" xfId="0" applyNumberFormat="1" applyAlignment="1" applyProtection="1">
      <alignment horizontal="center"/>
      <protection locked="0"/>
    </xf>
    <xf numFmtId="1" fontId="0" fillId="0" borderId="1" xfId="0" applyNumberFormat="1" applyBorder="1" applyAlignment="1">
      <alignment horizontal="center"/>
    </xf>
    <xf numFmtId="1" fontId="0" fillId="0" borderId="0" xfId="0" applyNumberFormat="1" applyBorder="1" applyAlignment="1">
      <alignment horizontal="center"/>
    </xf>
    <xf numFmtId="1" fontId="0" fillId="0" borderId="2" xfId="0" applyNumberFormat="1" applyBorder="1" applyAlignment="1">
      <alignment horizontal="center"/>
    </xf>
    <xf numFmtId="0" fontId="37" fillId="0" borderId="0" xfId="0" applyFont="1"/>
    <xf numFmtId="0" fontId="1" fillId="0" borderId="10" xfId="0" applyFont="1" applyBorder="1" applyAlignment="1">
      <alignment horizontal="center"/>
    </xf>
    <xf numFmtId="0" fontId="26" fillId="0" borderId="0" xfId="0" applyFont="1"/>
    <xf numFmtId="0" fontId="1" fillId="0" borderId="0" xfId="0" applyFont="1" applyAlignment="1">
      <alignment horizontal="center"/>
    </xf>
    <xf numFmtId="0" fontId="1" fillId="0" borderId="2" xfId="0" applyFont="1" applyBorder="1" applyAlignment="1">
      <alignment horizontal="center"/>
    </xf>
    <xf numFmtId="0" fontId="1" fillId="0" borderId="0" xfId="0" applyFont="1" applyAlignment="1"/>
    <xf numFmtId="0" fontId="1" fillId="0" borderId="0" xfId="0"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38" fillId="0" borderId="0" xfId="1" applyFont="1" applyAlignment="1" applyProtection="1"/>
    <xf numFmtId="2" fontId="1" fillId="0" borderId="10" xfId="0" applyNumberFormat="1" applyFont="1" applyBorder="1" applyAlignment="1">
      <alignment horizontal="center"/>
    </xf>
    <xf numFmtId="2" fontId="1" fillId="0" borderId="1" xfId="0" applyNumberFormat="1" applyFont="1" applyBorder="1" applyAlignment="1">
      <alignment horizontal="center"/>
    </xf>
    <xf numFmtId="2" fontId="1" fillId="0" borderId="11" xfId="0" applyNumberFormat="1" applyFont="1" applyBorder="1" applyAlignment="1">
      <alignment horizontal="center"/>
    </xf>
    <xf numFmtId="0" fontId="1" fillId="0" borderId="0" xfId="0" quotePrefix="1" applyFont="1" applyAlignment="1">
      <alignment horizontal="center"/>
    </xf>
    <xf numFmtId="164" fontId="1" fillId="0" borderId="3" xfId="0" applyNumberFormat="1" applyFont="1" applyBorder="1" applyAlignment="1"/>
    <xf numFmtId="0" fontId="8" fillId="0" borderId="3" xfId="0" applyFont="1" applyBorder="1" applyAlignment="1">
      <alignment vertical="top" wrapText="1"/>
    </xf>
    <xf numFmtId="0" fontId="8" fillId="0" borderId="0" xfId="0" applyFont="1" applyBorder="1" applyAlignment="1">
      <alignment vertical="top" wrapText="1"/>
    </xf>
    <xf numFmtId="0" fontId="1" fillId="0" borderId="0" xfId="0" applyFont="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164" fontId="1" fillId="0" borderId="10" xfId="0" applyNumberFormat="1" applyFont="1" applyBorder="1" applyAlignment="1"/>
    <xf numFmtId="0" fontId="26" fillId="0" borderId="0" xfId="0" quotePrefix="1" applyFont="1" applyAlignment="1">
      <alignment horizontal="right"/>
    </xf>
    <xf numFmtId="0" fontId="1" fillId="0" borderId="0" xfId="0" applyFont="1" applyAlignment="1">
      <alignment horizontal="center"/>
    </xf>
    <xf numFmtId="168" fontId="0" fillId="0" borderId="0" xfId="0" applyNumberFormat="1"/>
    <xf numFmtId="0" fontId="1" fillId="0" borderId="0" xfId="0" applyFont="1" applyFill="1" applyBorder="1" applyAlignment="1">
      <alignment horizontal="center" vertical="top" wrapText="1"/>
    </xf>
    <xf numFmtId="9" fontId="0" fillId="0" borderId="0" xfId="2" applyFont="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1" fontId="1" fillId="0" borderId="0" xfId="0" applyNumberFormat="1" applyFont="1" applyAlignment="1">
      <alignment horizontal="center"/>
    </xf>
    <xf numFmtId="0" fontId="1" fillId="0" borderId="0" xfId="0" applyFont="1" applyAlignment="1"/>
    <xf numFmtId="0" fontId="8" fillId="0" borderId="3" xfId="0" applyFont="1" applyBorder="1" applyAlignment="1">
      <alignment horizontal="left" vertical="top" wrapText="1"/>
    </xf>
    <xf numFmtId="0" fontId="8" fillId="0" borderId="0" xfId="0" applyFont="1" applyBorder="1" applyAlignment="1">
      <alignment horizontal="left" vertical="top" wrapText="1"/>
    </xf>
    <xf numFmtId="0" fontId="1" fillId="0" borderId="1" xfId="0" applyFont="1" applyBorder="1" applyAlignment="1">
      <alignment horizontal="center"/>
    </xf>
    <xf numFmtId="0" fontId="1" fillId="0" borderId="11"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cellXfs>
  <cellStyles count="4">
    <cellStyle name="Check Cell" xfId="3" builtinId="23"/>
    <cellStyle name="Hyperlink" xfId="1" builtinId="8"/>
    <cellStyle name="Normal" xfId="0" builtinId="0"/>
    <cellStyle name="Percent" xfId="2" builtinId="5"/>
  </cellStyles>
  <dxfs count="15">
    <dxf>
      <font>
        <color rgb="FFFF0000"/>
      </font>
    </dxf>
    <dxf>
      <font>
        <b/>
        <i val="0"/>
        <color rgb="FFFF0000"/>
      </font>
    </dxf>
    <dxf>
      <font>
        <color rgb="FFC0C0C0"/>
      </font>
    </dxf>
    <dxf>
      <font>
        <b/>
        <i val="0"/>
        <color rgb="FFFF0000"/>
      </font>
    </dxf>
    <dxf>
      <font>
        <b/>
        <i val="0"/>
        <color rgb="FFFF0000"/>
      </font>
    </dxf>
    <dxf>
      <font>
        <color rgb="FFFF0000"/>
      </font>
    </dxf>
    <dxf>
      <font>
        <b/>
        <i val="0"/>
        <color rgb="FFFF0000"/>
      </font>
    </dxf>
    <dxf>
      <font>
        <color rgb="FFC0C0C0"/>
      </font>
    </dxf>
    <dxf>
      <font>
        <b/>
        <i val="0"/>
        <color rgb="FFFF0000"/>
      </font>
    </dxf>
    <dxf>
      <font>
        <b/>
        <i val="0"/>
        <color rgb="FFFF0000"/>
      </font>
    </dxf>
    <dxf>
      <font>
        <color rgb="FFFF0000"/>
      </font>
    </dxf>
    <dxf>
      <font>
        <b/>
        <i val="0"/>
        <color rgb="FFFF0000"/>
      </font>
    </dxf>
    <dxf>
      <font>
        <color rgb="FFC0C0C0"/>
      </font>
    </dxf>
    <dxf>
      <font>
        <b/>
        <i val="0"/>
        <color rgb="FFFF0000"/>
      </font>
    </dxf>
    <dxf>
      <font>
        <b/>
        <i val="0"/>
        <color rgb="FFFF0000"/>
      </font>
    </dxf>
  </dxfs>
  <tableStyles count="0" defaultTableStyle="TableStyleMedium9"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Sheet1_ND_SI!$B$4</c:f>
          <c:strCache>
            <c:ptCount val="1"/>
            <c:pt idx="0">
              <c:v>Smith's NE 29, Madison Twp, 2016 Corn</c:v>
            </c:pt>
          </c:strCache>
        </c:strRef>
      </c:tx>
      <c:overlay val="0"/>
    </c:title>
    <c:autoTitleDeleted val="0"/>
    <c:plotArea>
      <c:layout/>
      <c:barChart>
        <c:barDir val="col"/>
        <c:grouping val="clustered"/>
        <c:varyColors val="0"/>
        <c:ser>
          <c:idx val="1"/>
          <c:order val="0"/>
          <c:tx>
            <c:v>Rain</c:v>
          </c:tx>
          <c:spPr>
            <a:solidFill>
              <a:schemeClr val="tx1"/>
            </a:solidFill>
            <a:ln w="28575">
              <a:solidFill>
                <a:schemeClr val="tx1"/>
              </a:solidFill>
            </a:ln>
          </c:spPr>
          <c:invertIfNegative val="0"/>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Sheet1_ND_SI!$H$8:$H$161</c:f>
              <c:numCache>
                <c:formatCode>0.0</c:formatCode>
                <c:ptCount val="154"/>
                <c:pt idx="0">
                  <c:v>1.5</c:v>
                </c:pt>
                <c:pt idx="1">
                  <c:v>0.3</c:v>
                </c:pt>
                <c:pt idx="2">
                  <c:v>2.8</c:v>
                </c:pt>
                <c:pt idx="3">
                  <c:v>0</c:v>
                </c:pt>
                <c:pt idx="4">
                  <c:v>0</c:v>
                </c:pt>
                <c:pt idx="5">
                  <c:v>0</c:v>
                </c:pt>
                <c:pt idx="6">
                  <c:v>0</c:v>
                </c:pt>
                <c:pt idx="7">
                  <c:v>1</c:v>
                </c:pt>
                <c:pt idx="8">
                  <c:v>2.5</c:v>
                </c:pt>
                <c:pt idx="9">
                  <c:v>0</c:v>
                </c:pt>
                <c:pt idx="10">
                  <c:v>0</c:v>
                </c:pt>
                <c:pt idx="11">
                  <c:v>0</c:v>
                </c:pt>
                <c:pt idx="12">
                  <c:v>0</c:v>
                </c:pt>
                <c:pt idx="13">
                  <c:v>1.3</c:v>
                </c:pt>
                <c:pt idx="14">
                  <c:v>0</c:v>
                </c:pt>
                <c:pt idx="15">
                  <c:v>0</c:v>
                </c:pt>
                <c:pt idx="16">
                  <c:v>0</c:v>
                </c:pt>
                <c:pt idx="17">
                  <c:v>0</c:v>
                </c:pt>
                <c:pt idx="18">
                  <c:v>1.3</c:v>
                </c:pt>
                <c:pt idx="19">
                  <c:v>0</c:v>
                </c:pt>
                <c:pt idx="20">
                  <c:v>0</c:v>
                </c:pt>
                <c:pt idx="21">
                  <c:v>0</c:v>
                </c:pt>
                <c:pt idx="22">
                  <c:v>0</c:v>
                </c:pt>
                <c:pt idx="23">
                  <c:v>0</c:v>
                </c:pt>
                <c:pt idx="24">
                  <c:v>4.5999999999999996</c:v>
                </c:pt>
                <c:pt idx="25">
                  <c:v>0</c:v>
                </c:pt>
                <c:pt idx="26">
                  <c:v>0</c:v>
                </c:pt>
                <c:pt idx="27">
                  <c:v>32</c:v>
                </c:pt>
                <c:pt idx="28">
                  <c:v>0</c:v>
                </c:pt>
                <c:pt idx="29">
                  <c:v>1</c:v>
                </c:pt>
                <c:pt idx="30">
                  <c:v>0</c:v>
                </c:pt>
                <c:pt idx="31">
                  <c:v>0</c:v>
                </c:pt>
                <c:pt idx="32">
                  <c:v>1.5</c:v>
                </c:pt>
                <c:pt idx="33">
                  <c:v>0</c:v>
                </c:pt>
                <c:pt idx="34">
                  <c:v>0</c:v>
                </c:pt>
                <c:pt idx="35">
                  <c:v>1</c:v>
                </c:pt>
                <c:pt idx="36">
                  <c:v>6.6</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numCache>
            </c:numRef>
          </c:val>
          <c:extLst>
            <c:ext xmlns:c16="http://schemas.microsoft.com/office/drawing/2014/chart" uri="{C3380CC4-5D6E-409C-BE32-E72D297353CC}">
              <c16:uniqueId val="{00000000-F24F-409A-BFB2-44B578BF98B5}"/>
            </c:ext>
          </c:extLst>
        </c:ser>
        <c:ser>
          <c:idx val="2"/>
          <c:order val="1"/>
          <c:tx>
            <c:v>Irrigation</c:v>
          </c:tx>
          <c:spPr>
            <a:pattFill prst="ltUpDiag">
              <a:fgClr>
                <a:schemeClr val="tx1"/>
              </a:fgClr>
              <a:bgClr>
                <a:schemeClr val="bg1"/>
              </a:bgClr>
            </a:pattFill>
            <a:ln w="6350">
              <a:solidFill>
                <a:sysClr val="windowText" lastClr="000000"/>
              </a:solidFill>
              <a:prstDash val="solid"/>
            </a:ln>
          </c:spPr>
          <c:invertIfNegative val="0"/>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Sheet1_ND_SI!$I$8:$I$161</c:f>
              <c:numCache>
                <c:formatCode>0</c:formatCode>
                <c:ptCount val="154"/>
                <c:pt idx="46">
                  <c:v>32</c:v>
                </c:pt>
                <c:pt idx="52">
                  <c:v>32</c:v>
                </c:pt>
                <c:pt idx="59">
                  <c:v>32</c:v>
                </c:pt>
                <c:pt idx="64">
                  <c:v>32</c:v>
                </c:pt>
                <c:pt idx="70">
                  <c:v>32</c:v>
                </c:pt>
                <c:pt idx="75">
                  <c:v>32</c:v>
                </c:pt>
                <c:pt idx="80">
                  <c:v>32</c:v>
                </c:pt>
                <c:pt idx="85">
                  <c:v>32</c:v>
                </c:pt>
                <c:pt idx="91">
                  <c:v>32</c:v>
                </c:pt>
                <c:pt idx="96">
                  <c:v>32</c:v>
                </c:pt>
                <c:pt idx="103">
                  <c:v>32</c:v>
                </c:pt>
                <c:pt idx="110">
                  <c:v>32</c:v>
                </c:pt>
              </c:numCache>
            </c:numRef>
          </c:val>
          <c:extLst>
            <c:ext xmlns:c16="http://schemas.microsoft.com/office/drawing/2014/chart" uri="{C3380CC4-5D6E-409C-BE32-E72D297353CC}">
              <c16:uniqueId val="{00000001-F24F-409A-BFB2-44B578BF98B5}"/>
            </c:ext>
          </c:extLst>
        </c:ser>
        <c:dLbls>
          <c:showLegendKey val="0"/>
          <c:showVal val="0"/>
          <c:showCatName val="0"/>
          <c:showSerName val="0"/>
          <c:showPercent val="0"/>
          <c:showBubbleSize val="0"/>
        </c:dLbls>
        <c:gapWidth val="0"/>
        <c:axId val="251040936"/>
        <c:axId val="251038976"/>
      </c:barChart>
      <c:lineChart>
        <c:grouping val="standard"/>
        <c:varyColors val="0"/>
        <c:ser>
          <c:idx val="0"/>
          <c:order val="2"/>
          <c:tx>
            <c:v>Soil Water Deficit</c:v>
          </c:tx>
          <c:spPr>
            <a:ln w="28575">
              <a:solidFill>
                <a:schemeClr val="tx1"/>
              </a:solidFill>
            </a:ln>
          </c:spPr>
          <c:marker>
            <c:symbol val="none"/>
          </c:marker>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Sheet1_ND_SI!$K$8:$K$161</c:f>
              <c:numCache>
                <c:formatCode>0%</c:formatCode>
                <c:ptCount val="154"/>
                <c:pt idx="0">
                  <c:v>0</c:v>
                </c:pt>
                <c:pt idx="1">
                  <c:v>0</c:v>
                </c:pt>
                <c:pt idx="2">
                  <c:v>0</c:v>
                </c:pt>
                <c:pt idx="3">
                  <c:v>4.1782729805013921E-2</c:v>
                </c:pt>
                <c:pt idx="4">
                  <c:v>3.3664636101314517E-2</c:v>
                </c:pt>
                <c:pt idx="5">
                  <c:v>7.5167785234899323E-2</c:v>
                </c:pt>
                <c:pt idx="6">
                  <c:v>0.12930039251904871</c:v>
                </c:pt>
                <c:pt idx="7">
                  <c:v>9.9250557018432245E-2</c:v>
                </c:pt>
                <c:pt idx="8">
                  <c:v>0</c:v>
                </c:pt>
                <c:pt idx="9">
                  <c:v>2.7373689973408413E-2</c:v>
                </c:pt>
                <c:pt idx="10">
                  <c:v>4.8154093097913318E-2</c:v>
                </c:pt>
                <c:pt idx="11">
                  <c:v>6.4467275183168915E-2</c:v>
                </c:pt>
                <c:pt idx="12">
                  <c:v>8.9256015079277051E-2</c:v>
                </c:pt>
                <c:pt idx="13">
                  <c:v>5.306067446012868E-2</c:v>
                </c:pt>
                <c:pt idx="14">
                  <c:v>6.4145641150956056E-2</c:v>
                </c:pt>
                <c:pt idx="15">
                  <c:v>7.2977481234361957E-2</c:v>
                </c:pt>
                <c:pt idx="16">
                  <c:v>9.3745217080761167E-2</c:v>
                </c:pt>
                <c:pt idx="17">
                  <c:v>0.12372154404486965</c:v>
                </c:pt>
                <c:pt idx="18">
                  <c:v>0.11956378925239783</c:v>
                </c:pt>
                <c:pt idx="19">
                  <c:v>0.14387091496584725</c:v>
                </c:pt>
                <c:pt idx="20">
                  <c:v>0.15106464607711489</c:v>
                </c:pt>
                <c:pt idx="21">
                  <c:v>0.16690148477294894</c:v>
                </c:pt>
                <c:pt idx="22">
                  <c:v>0.18457521247909339</c:v>
                </c:pt>
                <c:pt idx="23">
                  <c:v>0.20889269886455533</c:v>
                </c:pt>
                <c:pt idx="24">
                  <c:v>0.16139444803098774</c:v>
                </c:pt>
                <c:pt idx="25">
                  <c:v>0.18736399245611488</c:v>
                </c:pt>
                <c:pt idx="26">
                  <c:v>0.21008633685076061</c:v>
                </c:pt>
                <c:pt idx="27">
                  <c:v>0</c:v>
                </c:pt>
                <c:pt idx="28">
                  <c:v>3.627390499691549E-2</c:v>
                </c:pt>
                <c:pt idx="29">
                  <c:v>4.0721588905864393E-2</c:v>
                </c:pt>
                <c:pt idx="30">
                  <c:v>6.597105351733426E-2</c:v>
                </c:pt>
                <c:pt idx="31">
                  <c:v>8.564988730277992E-2</c:v>
                </c:pt>
                <c:pt idx="32">
                  <c:v>9.8292356753420504E-2</c:v>
                </c:pt>
                <c:pt idx="33">
                  <c:v>0.13377777777777786</c:v>
                </c:pt>
                <c:pt idx="34">
                  <c:v>0.16654003229176575</c:v>
                </c:pt>
                <c:pt idx="35">
                  <c:v>0.18755152514427056</c:v>
                </c:pt>
                <c:pt idx="36">
                  <c:v>0.14799744694431163</c:v>
                </c:pt>
                <c:pt idx="37">
                  <c:v>0.3</c:v>
                </c:pt>
                <c:pt idx="38">
                  <c:v>0.32239544296207467</c:v>
                </c:pt>
                <c:pt idx="39">
                  <c:v>0.34347446529899611</c:v>
                </c:pt>
                <c:pt idx="40">
                  <c:v>0.36334982332155491</c:v>
                </c:pt>
                <c:pt idx="41">
                  <c:v>0.38212175346983662</c:v>
                </c:pt>
                <c:pt idx="42">
                  <c:v>0.39987966305655864</c:v>
                </c:pt>
                <c:pt idx="43">
                  <c:v>0.41670355422471067</c:v>
                </c:pt>
                <c:pt idx="44">
                  <c:v>0.43266522897374127</c:v>
                </c:pt>
                <c:pt idx="45">
                  <c:v>0.46225932797361347</c:v>
                </c:pt>
                <c:pt idx="46">
                  <c:v>0.27178313749742294</c:v>
                </c:pt>
                <c:pt idx="47">
                  <c:v>0.31218717790146333</c:v>
                </c:pt>
                <c:pt idx="48">
                  <c:v>0.35259121830550377</c:v>
                </c:pt>
                <c:pt idx="49">
                  <c:v>0.38361574933003478</c:v>
                </c:pt>
                <c:pt idx="50">
                  <c:v>0.41464028035456579</c:v>
                </c:pt>
                <c:pt idx="51">
                  <c:v>0.44566481137909675</c:v>
                </c:pt>
                <c:pt idx="52">
                  <c:v>0.24941661513090049</c:v>
                </c:pt>
                <c:pt idx="53">
                  <c:v>0.28404864976293509</c:v>
                </c:pt>
                <c:pt idx="54">
                  <c:v>0.31868068439496972</c:v>
                </c:pt>
                <c:pt idx="55">
                  <c:v>0.35331271902700434</c:v>
                </c:pt>
                <c:pt idx="56">
                  <c:v>0.38794475365903897</c:v>
                </c:pt>
                <c:pt idx="57">
                  <c:v>0.42257678829107359</c:v>
                </c:pt>
                <c:pt idx="58">
                  <c:v>0.45720882292310816</c:v>
                </c:pt>
                <c:pt idx="59">
                  <c:v>0.27250463821892351</c:v>
                </c:pt>
                <c:pt idx="60">
                  <c:v>0.31868068439496966</c:v>
                </c:pt>
                <c:pt idx="61">
                  <c:v>0.36485673057101586</c:v>
                </c:pt>
                <c:pt idx="62">
                  <c:v>0.39948876520305043</c:v>
                </c:pt>
                <c:pt idx="63">
                  <c:v>0.44566481137909664</c:v>
                </c:pt>
                <c:pt idx="64">
                  <c:v>0.24941661513090038</c:v>
                </c:pt>
                <c:pt idx="65">
                  <c:v>0.25</c:v>
                </c:pt>
                <c:pt idx="66">
                  <c:v>0.294011544011544</c:v>
                </c:pt>
                <c:pt idx="67">
                  <c:v>0.33802308802308806</c:v>
                </c:pt>
                <c:pt idx="68">
                  <c:v>0.39141414141414144</c:v>
                </c:pt>
                <c:pt idx="69">
                  <c:v>0.43542568542568544</c:v>
                </c:pt>
                <c:pt idx="70">
                  <c:v>0.24855699855699859</c:v>
                </c:pt>
                <c:pt idx="71">
                  <c:v>0.29256854256854259</c:v>
                </c:pt>
                <c:pt idx="72">
                  <c:v>0.33658008658008665</c:v>
                </c:pt>
                <c:pt idx="73">
                  <c:v>0.38997113997114002</c:v>
                </c:pt>
                <c:pt idx="74">
                  <c:v>0.4433621933621934</c:v>
                </c:pt>
                <c:pt idx="75">
                  <c:v>0.26587301587301593</c:v>
                </c:pt>
                <c:pt idx="76">
                  <c:v>0.31926406926406931</c:v>
                </c:pt>
                <c:pt idx="77">
                  <c:v>0.36111111111111116</c:v>
                </c:pt>
                <c:pt idx="78">
                  <c:v>0.40295815295815296</c:v>
                </c:pt>
                <c:pt idx="79">
                  <c:v>0.44480519480519481</c:v>
                </c:pt>
                <c:pt idx="80">
                  <c:v>0.25432900432900435</c:v>
                </c:pt>
                <c:pt idx="81">
                  <c:v>0.29473304473304474</c:v>
                </c:pt>
                <c:pt idx="82">
                  <c:v>0.33513708513708518</c:v>
                </c:pt>
                <c:pt idx="83">
                  <c:v>0.37554112554112556</c:v>
                </c:pt>
                <c:pt idx="84">
                  <c:v>0.41594516594516601</c:v>
                </c:pt>
                <c:pt idx="85">
                  <c:v>0.22546897546897554</c:v>
                </c:pt>
                <c:pt idx="86">
                  <c:v>0.26587301587301593</c:v>
                </c:pt>
                <c:pt idx="87">
                  <c:v>0.30411255411255417</c:v>
                </c:pt>
                <c:pt idx="88">
                  <c:v>0.35173160173160178</c:v>
                </c:pt>
                <c:pt idx="89">
                  <c:v>0.39935064935064946</c:v>
                </c:pt>
                <c:pt idx="90">
                  <c:v>0.43759018759018764</c:v>
                </c:pt>
                <c:pt idx="91">
                  <c:v>0.25432900432900435</c:v>
                </c:pt>
                <c:pt idx="92">
                  <c:v>0.30194805194805197</c:v>
                </c:pt>
                <c:pt idx="93">
                  <c:v>0.34018759018759021</c:v>
                </c:pt>
                <c:pt idx="94">
                  <c:v>0.37698412698412698</c:v>
                </c:pt>
                <c:pt idx="95">
                  <c:v>0.4137806637806638</c:v>
                </c:pt>
                <c:pt idx="96">
                  <c:v>0.21969696969696972</c:v>
                </c:pt>
                <c:pt idx="97">
                  <c:v>0.25649350649350655</c:v>
                </c:pt>
                <c:pt idx="98">
                  <c:v>0.28607503607503615</c:v>
                </c:pt>
                <c:pt idx="99">
                  <c:v>0.32287157287157292</c:v>
                </c:pt>
                <c:pt idx="100">
                  <c:v>0.35966810966810975</c:v>
                </c:pt>
                <c:pt idx="101">
                  <c:v>0.39069264069264076</c:v>
                </c:pt>
                <c:pt idx="102">
                  <c:v>0.42171717171717177</c:v>
                </c:pt>
                <c:pt idx="103">
                  <c:v>0.22186147186147187</c:v>
                </c:pt>
                <c:pt idx="104">
                  <c:v>0.25288600288600288</c:v>
                </c:pt>
                <c:pt idx="105">
                  <c:v>0.27669552669552666</c:v>
                </c:pt>
                <c:pt idx="106">
                  <c:v>0.30050505050505044</c:v>
                </c:pt>
                <c:pt idx="107">
                  <c:v>0.4</c:v>
                </c:pt>
                <c:pt idx="108">
                  <c:v>0.4238095238095238</c:v>
                </c:pt>
                <c:pt idx="109">
                  <c:v>0.44184704184704182</c:v>
                </c:pt>
                <c:pt idx="110">
                  <c:v>0.22900432900432899</c:v>
                </c:pt>
                <c:pt idx="111">
                  <c:v>0.25281385281385277</c:v>
                </c:pt>
                <c:pt idx="112">
                  <c:v>0.27662337662337655</c:v>
                </c:pt>
                <c:pt idx="113">
                  <c:v>0.30043290043290033</c:v>
                </c:pt>
                <c:pt idx="114">
                  <c:v>0.32424242424242411</c:v>
                </c:pt>
                <c:pt idx="115">
                  <c:v>0.34227994227994218</c:v>
                </c:pt>
                <c:pt idx="116">
                  <c:v>0.35670995670995659</c:v>
                </c:pt>
                <c:pt idx="117">
                  <c:v>0.37113997113997105</c:v>
                </c:pt>
                <c:pt idx="118">
                  <c:v>0.38556998556998545</c:v>
                </c:pt>
                <c:pt idx="119">
                  <c:v>0.40360750360750353</c:v>
                </c:pt>
                <c:pt idx="120">
                  <c:v>0.42164502164502154</c:v>
                </c:pt>
                <c:pt idx="121">
                  <c:v>0.43607503607503595</c:v>
                </c:pt>
                <c:pt idx="122">
                  <c:v>0.43607503607503595</c:v>
                </c:pt>
                <c:pt idx="123">
                  <c:v>0.43607503607503595</c:v>
                </c:pt>
                <c:pt idx="124">
                  <c:v>0.43607503607503595</c:v>
                </c:pt>
                <c:pt idx="125">
                  <c:v>0.43607503607503595</c:v>
                </c:pt>
                <c:pt idx="126">
                  <c:v>0.43607503607503595</c:v>
                </c:pt>
                <c:pt idx="127">
                  <c:v>0.43607503607503595</c:v>
                </c:pt>
                <c:pt idx="128">
                  <c:v>0.43607503607503595</c:v>
                </c:pt>
                <c:pt idx="129">
                  <c:v>0.43607503607503595</c:v>
                </c:pt>
                <c:pt idx="130">
                  <c:v>0.43607503607503595</c:v>
                </c:pt>
                <c:pt idx="131">
                  <c:v>0.43607503607503595</c:v>
                </c:pt>
                <c:pt idx="132">
                  <c:v>0.43607503607503595</c:v>
                </c:pt>
                <c:pt idx="133">
                  <c:v>0.43607503607503595</c:v>
                </c:pt>
                <c:pt idx="134">
                  <c:v>0.43607503607503595</c:v>
                </c:pt>
                <c:pt idx="135">
                  <c:v>0.43607503607503595</c:v>
                </c:pt>
                <c:pt idx="136">
                  <c:v>0.43607503607503595</c:v>
                </c:pt>
                <c:pt idx="137">
                  <c:v>0.43607503607503595</c:v>
                </c:pt>
                <c:pt idx="138">
                  <c:v>0.43607503607503595</c:v>
                </c:pt>
                <c:pt idx="139">
                  <c:v>0.43607503607503595</c:v>
                </c:pt>
                <c:pt idx="140">
                  <c:v>0.43607503607503595</c:v>
                </c:pt>
                <c:pt idx="141">
                  <c:v>0.43607503607503595</c:v>
                </c:pt>
                <c:pt idx="142">
                  <c:v>0.43607503607503595</c:v>
                </c:pt>
                <c:pt idx="143">
                  <c:v>0.43607503607503595</c:v>
                </c:pt>
                <c:pt idx="144">
                  <c:v>0.43607503607503595</c:v>
                </c:pt>
                <c:pt idx="145">
                  <c:v>0.43607503607503595</c:v>
                </c:pt>
                <c:pt idx="146">
                  <c:v>0.43607503607503595</c:v>
                </c:pt>
                <c:pt idx="147">
                  <c:v>0.43607503607503595</c:v>
                </c:pt>
                <c:pt idx="148">
                  <c:v>0.43607503607503595</c:v>
                </c:pt>
                <c:pt idx="149">
                  <c:v>0.43607503607503595</c:v>
                </c:pt>
                <c:pt idx="150">
                  <c:v>0.43607503607503595</c:v>
                </c:pt>
                <c:pt idx="151">
                  <c:v>0.43607503607503595</c:v>
                </c:pt>
                <c:pt idx="152">
                  <c:v>0.43607503607503595</c:v>
                </c:pt>
                <c:pt idx="153">
                  <c:v>0.43607503607503595</c:v>
                </c:pt>
              </c:numCache>
            </c:numRef>
          </c:val>
          <c:smooth val="0"/>
          <c:extLst>
            <c:ext xmlns:c16="http://schemas.microsoft.com/office/drawing/2014/chart" uri="{C3380CC4-5D6E-409C-BE32-E72D297353CC}">
              <c16:uniqueId val="{00000002-F24F-409A-BFB2-44B578BF98B5}"/>
            </c:ext>
          </c:extLst>
        </c:ser>
        <c:ser>
          <c:idx val="3"/>
          <c:order val="3"/>
          <c:tx>
            <c:v>Management Allowed Depletion</c:v>
          </c:tx>
          <c:spPr>
            <a:ln>
              <a:solidFill>
                <a:srgbClr val="FF0000"/>
              </a:solidFill>
              <a:prstDash val="dash"/>
            </a:ln>
          </c:spPr>
          <c:marker>
            <c:symbol val="none"/>
          </c:marker>
          <c:val>
            <c:numRef>
              <c:f>Sheet1_ND_SI!$U$8:$U$161</c:f>
              <c:numCache>
                <c:formatCode>0%</c:formatCode>
                <c:ptCount val="15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numCache>
            </c:numRef>
          </c:val>
          <c:smooth val="0"/>
          <c:extLst>
            <c:ext xmlns:c16="http://schemas.microsoft.com/office/drawing/2014/chart" uri="{C3380CC4-5D6E-409C-BE32-E72D297353CC}">
              <c16:uniqueId val="{00000003-F24F-409A-BFB2-44B578BF98B5}"/>
            </c:ext>
          </c:extLst>
        </c:ser>
        <c:dLbls>
          <c:showLegendKey val="0"/>
          <c:showVal val="0"/>
          <c:showCatName val="0"/>
          <c:showSerName val="0"/>
          <c:showPercent val="0"/>
          <c:showBubbleSize val="0"/>
        </c:dLbls>
        <c:marker val="1"/>
        <c:smooth val="0"/>
        <c:axId val="251040544"/>
        <c:axId val="251041720"/>
      </c:lineChart>
      <c:dateAx>
        <c:axId val="251040544"/>
        <c:scaling>
          <c:orientation val="minMax"/>
          <c:min val="39934"/>
        </c:scaling>
        <c:delete val="0"/>
        <c:axPos val="t"/>
        <c:majorGridlines>
          <c:spPr>
            <a:ln>
              <a:solidFill>
                <a:schemeClr val="tx1"/>
              </a:solidFill>
              <a:prstDash val="lgDash"/>
            </a:ln>
          </c:spPr>
        </c:majorGridlines>
        <c:minorGridlines>
          <c:spPr>
            <a:ln>
              <a:solidFill>
                <a:schemeClr val="tx1"/>
              </a:solidFill>
              <a:prstDash val="lgDash"/>
            </a:ln>
          </c:spPr>
        </c:minorGridlines>
        <c:numFmt formatCode="[$-409]d\-mmm\-yy;@" sourceLinked="1"/>
        <c:majorTickMark val="out"/>
        <c:minorTickMark val="none"/>
        <c:tickLblPos val="high"/>
        <c:crossAx val="251041720"/>
        <c:crosses val="autoZero"/>
        <c:auto val="1"/>
        <c:lblOffset val="100"/>
        <c:baseTimeUnit val="days"/>
        <c:majorUnit val="31"/>
        <c:majorTimeUnit val="days"/>
        <c:minorUnit val="7"/>
        <c:minorTimeUnit val="days"/>
      </c:dateAx>
      <c:valAx>
        <c:axId val="251041720"/>
        <c:scaling>
          <c:orientation val="maxMin"/>
          <c:max val="1"/>
          <c:min val="0"/>
        </c:scaling>
        <c:delete val="0"/>
        <c:axPos val="l"/>
        <c:majorGridlines>
          <c:spPr>
            <a:ln>
              <a:solidFill>
                <a:schemeClr val="tx1"/>
              </a:solidFill>
              <a:prstDash val="lgDash"/>
            </a:ln>
          </c:spPr>
        </c:majorGridlines>
        <c:title>
          <c:tx>
            <c:rich>
              <a:bodyPr rot="-5400000" vert="horz"/>
              <a:lstStyle/>
              <a:p>
                <a:pPr>
                  <a:defRPr/>
                </a:pPr>
                <a:r>
                  <a:rPr lang="en-US"/>
                  <a:t>Soil Water Deficit or Management</a:t>
                </a:r>
                <a:r>
                  <a:rPr lang="en-US" baseline="0"/>
                  <a:t> Allowed Depletion </a:t>
                </a:r>
                <a:r>
                  <a:rPr lang="en-US"/>
                  <a:t>(%)</a:t>
                </a:r>
              </a:p>
            </c:rich>
          </c:tx>
          <c:overlay val="0"/>
        </c:title>
        <c:numFmt formatCode="0%" sourceLinked="1"/>
        <c:majorTickMark val="out"/>
        <c:minorTickMark val="none"/>
        <c:tickLblPos val="nextTo"/>
        <c:crossAx val="251040544"/>
        <c:crosses val="autoZero"/>
        <c:crossBetween val="between"/>
        <c:majorUnit val="0.1"/>
        <c:minorUnit val="0.05"/>
      </c:valAx>
      <c:valAx>
        <c:axId val="251038976"/>
        <c:scaling>
          <c:orientation val="minMax"/>
          <c:max val="100"/>
          <c:min val="0"/>
        </c:scaling>
        <c:delete val="0"/>
        <c:axPos val="r"/>
        <c:title>
          <c:tx>
            <c:rich>
              <a:bodyPr rot="-5400000" vert="horz"/>
              <a:lstStyle/>
              <a:p>
                <a:pPr>
                  <a:defRPr/>
                </a:pPr>
                <a:r>
                  <a:rPr lang="en-US"/>
                  <a:t>Rain or Irrigation (mm)</a:t>
                </a:r>
              </a:p>
            </c:rich>
          </c:tx>
          <c:overlay val="0"/>
        </c:title>
        <c:numFmt formatCode="0" sourceLinked="0"/>
        <c:majorTickMark val="out"/>
        <c:minorTickMark val="none"/>
        <c:tickLblPos val="nextTo"/>
        <c:crossAx val="251040936"/>
        <c:crosses val="max"/>
        <c:crossBetween val="between"/>
        <c:majorUnit val="10"/>
        <c:minorUnit val="5"/>
      </c:valAx>
      <c:dateAx>
        <c:axId val="251040936"/>
        <c:scaling>
          <c:orientation val="minMax"/>
        </c:scaling>
        <c:delete val="1"/>
        <c:axPos val="b"/>
        <c:numFmt formatCode="[$-409]d\-mmm\-yy;@" sourceLinked="1"/>
        <c:majorTickMark val="out"/>
        <c:minorTickMark val="none"/>
        <c:tickLblPos val="none"/>
        <c:crossAx val="251038976"/>
        <c:crosses val="autoZero"/>
        <c:auto val="1"/>
        <c:lblOffset val="100"/>
        <c:baseTimeUnit val="days"/>
      </c:dateAx>
      <c:spPr>
        <a:ln>
          <a:solidFill>
            <a:schemeClr val="tx1"/>
          </a:solidFill>
        </a:ln>
      </c:spPr>
    </c:plotArea>
    <c:legend>
      <c:legendPos val="b"/>
      <c:overlay val="0"/>
    </c:legend>
    <c:plotVisOnly val="1"/>
    <c:dispBlanksAs val="gap"/>
    <c:showDLblsOverMax val="0"/>
  </c:chart>
  <c:spPr>
    <a:ln>
      <a:noFill/>
    </a:ln>
  </c:spPr>
  <c:txPr>
    <a:bodyPr/>
    <a:lstStyle/>
    <a:p>
      <a:pPr>
        <a:defRPr sz="1200" b="0">
          <a:latin typeface="Arial" pitchFamily="34" charset="0"/>
          <a:cs typeface="Arial" pitchFamily="34" charset="0"/>
        </a:defRPr>
      </a:pPr>
      <a:endParaRPr lang="en-US"/>
    </a:p>
  </c:txPr>
  <c:printSettings>
    <c:headerFooter>
      <c:oddHeader>&amp;R&amp;D &amp;T</c:oddHeader>
      <c:oddFooter>&amp;LPath: &amp;Z
File: &amp;F
Tab: &amp;A</c:oddFooter>
    </c:headerFooter>
    <c:pageMargins b="0.75000000000000799" l="0.70000000000000095" r="0.70000000000000095" t="0.75000000000000799"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Sheet1_ND_SI!$B$4</c:f>
          <c:strCache>
            <c:ptCount val="1"/>
            <c:pt idx="0">
              <c:v>Smith's NE 29, Madison Twp, 2016 Corn</c:v>
            </c:pt>
          </c:strCache>
        </c:strRef>
      </c:tx>
      <c:overlay val="0"/>
    </c:title>
    <c:autoTitleDeleted val="0"/>
    <c:plotArea>
      <c:layout/>
      <c:barChart>
        <c:barDir val="col"/>
        <c:grouping val="clustered"/>
        <c:varyColors val="0"/>
        <c:ser>
          <c:idx val="1"/>
          <c:order val="0"/>
          <c:tx>
            <c:v>Rain</c:v>
          </c:tx>
          <c:spPr>
            <a:solidFill>
              <a:schemeClr val="tx1"/>
            </a:solidFill>
            <a:ln w="28575">
              <a:solidFill>
                <a:schemeClr val="tx1"/>
              </a:solidFill>
            </a:ln>
          </c:spPr>
          <c:invertIfNegative val="0"/>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Sheet1_ND_SI!Chart_Y_Rain</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FFEF-4320-BA97-4BE426D5217F}"/>
            </c:ext>
          </c:extLst>
        </c:ser>
        <c:ser>
          <c:idx val="2"/>
          <c:order val="1"/>
          <c:tx>
            <c:v>Irrigation</c:v>
          </c:tx>
          <c:spPr>
            <a:pattFill prst="ltUpDiag">
              <a:fgClr>
                <a:schemeClr val="tx1"/>
              </a:fgClr>
              <a:bgClr>
                <a:schemeClr val="bg1"/>
              </a:bgClr>
            </a:pattFill>
            <a:ln w="6350">
              <a:solidFill>
                <a:schemeClr val="tx1"/>
              </a:solidFill>
              <a:prstDash val="solid"/>
            </a:ln>
          </c:spPr>
          <c:invertIfNegative val="0"/>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Sheet1_ND_SI!Chart_Y_Irrigation</c:f>
              <c:numCache>
                <c:formatCode>0</c:formatCode>
                <c:ptCount val="14"/>
                <c:pt idx="2">
                  <c:v>32</c:v>
                </c:pt>
                <c:pt idx="7">
                  <c:v>32</c:v>
                </c:pt>
                <c:pt idx="12">
                  <c:v>32</c:v>
                </c:pt>
              </c:numCache>
            </c:numRef>
          </c:val>
          <c:extLst>
            <c:ext xmlns:c16="http://schemas.microsoft.com/office/drawing/2014/chart" uri="{C3380CC4-5D6E-409C-BE32-E72D297353CC}">
              <c16:uniqueId val="{00000001-FFEF-4320-BA97-4BE426D5217F}"/>
            </c:ext>
          </c:extLst>
        </c:ser>
        <c:dLbls>
          <c:showLegendKey val="0"/>
          <c:showVal val="0"/>
          <c:showCatName val="0"/>
          <c:showSerName val="0"/>
          <c:showPercent val="0"/>
          <c:showBubbleSize val="0"/>
        </c:dLbls>
        <c:gapWidth val="0"/>
        <c:axId val="302033768"/>
        <c:axId val="302032984"/>
      </c:barChart>
      <c:lineChart>
        <c:grouping val="standard"/>
        <c:varyColors val="0"/>
        <c:ser>
          <c:idx val="0"/>
          <c:order val="2"/>
          <c:tx>
            <c:v>Soil Water Deficit</c:v>
          </c:tx>
          <c:spPr>
            <a:ln w="28575">
              <a:noFill/>
            </a:ln>
          </c:spPr>
          <c:marker>
            <c:symbol val="diamond"/>
            <c:size val="10"/>
            <c:spPr>
              <a:solidFill>
                <a:schemeClr val="tx1"/>
              </a:solidFill>
              <a:ln>
                <a:solidFill>
                  <a:schemeClr val="tx1"/>
                </a:solidFill>
              </a:ln>
            </c:spPr>
          </c:marker>
          <c:cat>
            <c:numRef>
              <c:f>Sheet1_ND_SI!Chart_X_Date</c:f>
              <c:numCache>
                <c:formatCode>[$-409]d\-mmm\-yy;@</c:formatCode>
                <c:ptCount val="14"/>
                <c:pt idx="0">
                  <c:v>40001</c:v>
                </c:pt>
                <c:pt idx="1">
                  <c:v>40002</c:v>
                </c:pt>
                <c:pt idx="2">
                  <c:v>40003</c:v>
                </c:pt>
                <c:pt idx="3">
                  <c:v>40004</c:v>
                </c:pt>
                <c:pt idx="4">
                  <c:v>40005</c:v>
                </c:pt>
                <c:pt idx="5">
                  <c:v>40006</c:v>
                </c:pt>
                <c:pt idx="6">
                  <c:v>40007</c:v>
                </c:pt>
                <c:pt idx="7">
                  <c:v>40008</c:v>
                </c:pt>
                <c:pt idx="8">
                  <c:v>40009</c:v>
                </c:pt>
                <c:pt idx="9">
                  <c:v>40010</c:v>
                </c:pt>
                <c:pt idx="10">
                  <c:v>40011</c:v>
                </c:pt>
                <c:pt idx="11">
                  <c:v>40012</c:v>
                </c:pt>
                <c:pt idx="12">
                  <c:v>40013</c:v>
                </c:pt>
                <c:pt idx="13">
                  <c:v>40014</c:v>
                </c:pt>
              </c:numCache>
            </c:numRef>
          </c:cat>
          <c:val>
            <c:numRef>
              <c:f>Sheet1_ND_SI!Chart_Y_SWDP</c:f>
              <c:numCache>
                <c:formatCode>0%</c:formatCode>
                <c:ptCount val="14"/>
                <c:pt idx="0">
                  <c:v>0.39141414141414144</c:v>
                </c:pt>
                <c:pt idx="1">
                  <c:v>0.43542568542568544</c:v>
                </c:pt>
                <c:pt idx="2">
                  <c:v>0.24855699855699859</c:v>
                </c:pt>
                <c:pt idx="3">
                  <c:v>0.29256854256854259</c:v>
                </c:pt>
                <c:pt idx="4">
                  <c:v>0.33658008658008665</c:v>
                </c:pt>
                <c:pt idx="5">
                  <c:v>0.38997113997114002</c:v>
                </c:pt>
                <c:pt idx="6">
                  <c:v>0.4433621933621934</c:v>
                </c:pt>
                <c:pt idx="7">
                  <c:v>0.26587301587301593</c:v>
                </c:pt>
                <c:pt idx="8">
                  <c:v>0.31926406926406931</c:v>
                </c:pt>
                <c:pt idx="9">
                  <c:v>0.36111111111111116</c:v>
                </c:pt>
                <c:pt idx="10">
                  <c:v>0.40295815295815296</c:v>
                </c:pt>
                <c:pt idx="11">
                  <c:v>0.44480519480519481</c:v>
                </c:pt>
                <c:pt idx="12">
                  <c:v>0.25432900432900435</c:v>
                </c:pt>
                <c:pt idx="13">
                  <c:v>0.29473304473304474</c:v>
                </c:pt>
              </c:numCache>
            </c:numRef>
          </c:val>
          <c:smooth val="0"/>
          <c:extLst>
            <c:ext xmlns:c16="http://schemas.microsoft.com/office/drawing/2014/chart" uri="{C3380CC4-5D6E-409C-BE32-E72D297353CC}">
              <c16:uniqueId val="{00000002-FFEF-4320-BA97-4BE426D5217F}"/>
            </c:ext>
          </c:extLst>
        </c:ser>
        <c:ser>
          <c:idx val="3"/>
          <c:order val="3"/>
          <c:tx>
            <c:v>Management Allowed Depletion</c:v>
          </c:tx>
          <c:spPr>
            <a:ln>
              <a:solidFill>
                <a:srgbClr val="FF0000"/>
              </a:solidFill>
              <a:prstDash val="dash"/>
            </a:ln>
          </c:spPr>
          <c:marker>
            <c:symbol val="none"/>
          </c:marker>
          <c:val>
            <c:numRef>
              <c:f>Sheet1_ND_SI!Chart_Y_MAD</c:f>
              <c:numCache>
                <c:formatCode>0%</c:formatCode>
                <c:ptCount val="1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numCache>
            </c:numRef>
          </c:val>
          <c:smooth val="0"/>
          <c:extLst>
            <c:ext xmlns:c16="http://schemas.microsoft.com/office/drawing/2014/chart" uri="{C3380CC4-5D6E-409C-BE32-E72D297353CC}">
              <c16:uniqueId val="{00000003-FFEF-4320-BA97-4BE426D5217F}"/>
            </c:ext>
          </c:extLst>
        </c:ser>
        <c:dLbls>
          <c:showLegendKey val="0"/>
          <c:showVal val="0"/>
          <c:showCatName val="0"/>
          <c:showSerName val="0"/>
          <c:showPercent val="0"/>
          <c:showBubbleSize val="0"/>
        </c:dLbls>
        <c:marker val="1"/>
        <c:smooth val="0"/>
        <c:axId val="251039760"/>
        <c:axId val="302033376"/>
      </c:lineChart>
      <c:dateAx>
        <c:axId val="251039760"/>
        <c:scaling>
          <c:orientation val="minMax"/>
        </c:scaling>
        <c:delete val="0"/>
        <c:axPos val="t"/>
        <c:majorGridlines>
          <c:spPr>
            <a:ln>
              <a:noFill/>
              <a:prstDash val="sysDash"/>
            </a:ln>
          </c:spPr>
        </c:majorGridlines>
        <c:minorGridlines>
          <c:spPr>
            <a:ln>
              <a:noFill/>
            </a:ln>
          </c:spPr>
        </c:minorGridlines>
        <c:numFmt formatCode="[$-409]d\-mmm\-yy;@" sourceLinked="1"/>
        <c:majorTickMark val="out"/>
        <c:minorTickMark val="none"/>
        <c:tickLblPos val="high"/>
        <c:crossAx val="302033376"/>
        <c:crosses val="autoZero"/>
        <c:auto val="1"/>
        <c:lblOffset val="100"/>
        <c:baseTimeUnit val="days"/>
      </c:dateAx>
      <c:valAx>
        <c:axId val="302033376"/>
        <c:scaling>
          <c:orientation val="maxMin"/>
          <c:max val="1"/>
          <c:min val="0"/>
        </c:scaling>
        <c:delete val="0"/>
        <c:axPos val="l"/>
        <c:majorGridlines>
          <c:spPr>
            <a:ln>
              <a:solidFill>
                <a:schemeClr val="tx1"/>
              </a:solidFill>
              <a:prstDash val="lgDash"/>
            </a:ln>
          </c:spPr>
        </c:majorGridlines>
        <c:title>
          <c:tx>
            <c:rich>
              <a:bodyPr rot="-5400000" vert="horz"/>
              <a:lstStyle/>
              <a:p>
                <a:pPr>
                  <a:defRPr/>
                </a:pPr>
                <a:r>
                  <a:rPr lang="en-US"/>
                  <a:t>Soil Water Deficit or Management</a:t>
                </a:r>
                <a:r>
                  <a:rPr lang="en-US" baseline="0"/>
                  <a:t> Allowed Depletion </a:t>
                </a:r>
                <a:r>
                  <a:rPr lang="en-US"/>
                  <a:t>(%)</a:t>
                </a:r>
              </a:p>
            </c:rich>
          </c:tx>
          <c:overlay val="0"/>
        </c:title>
        <c:numFmt formatCode="0%" sourceLinked="1"/>
        <c:majorTickMark val="out"/>
        <c:minorTickMark val="none"/>
        <c:tickLblPos val="nextTo"/>
        <c:crossAx val="251039760"/>
        <c:crosses val="autoZero"/>
        <c:crossBetween val="between"/>
        <c:majorUnit val="0.1"/>
        <c:minorUnit val="0.05"/>
      </c:valAx>
      <c:valAx>
        <c:axId val="302032984"/>
        <c:scaling>
          <c:orientation val="minMax"/>
          <c:max val="100"/>
          <c:min val="0"/>
        </c:scaling>
        <c:delete val="0"/>
        <c:axPos val="r"/>
        <c:title>
          <c:tx>
            <c:rich>
              <a:bodyPr rot="-5400000" vert="horz"/>
              <a:lstStyle/>
              <a:p>
                <a:pPr>
                  <a:defRPr/>
                </a:pPr>
                <a:r>
                  <a:rPr lang="en-US"/>
                  <a:t>Rain or Irrigation (mm)</a:t>
                </a:r>
              </a:p>
            </c:rich>
          </c:tx>
          <c:overlay val="0"/>
        </c:title>
        <c:numFmt formatCode="0" sourceLinked="0"/>
        <c:majorTickMark val="out"/>
        <c:minorTickMark val="none"/>
        <c:tickLblPos val="nextTo"/>
        <c:crossAx val="302033768"/>
        <c:crosses val="max"/>
        <c:crossBetween val="between"/>
        <c:majorUnit val="10"/>
        <c:minorUnit val="5"/>
      </c:valAx>
      <c:dateAx>
        <c:axId val="302033768"/>
        <c:scaling>
          <c:orientation val="minMax"/>
        </c:scaling>
        <c:delete val="1"/>
        <c:axPos val="b"/>
        <c:numFmt formatCode="[$-409]d\-mmm\-yy;@" sourceLinked="1"/>
        <c:majorTickMark val="out"/>
        <c:minorTickMark val="none"/>
        <c:tickLblPos val="none"/>
        <c:crossAx val="302032984"/>
        <c:crosses val="autoZero"/>
        <c:auto val="1"/>
        <c:lblOffset val="100"/>
        <c:baseTimeUnit val="days"/>
      </c:dateAx>
      <c:spPr>
        <a:ln>
          <a:solidFill>
            <a:schemeClr val="tx1"/>
          </a:solidFill>
        </a:ln>
      </c:spPr>
    </c:plotArea>
    <c:legend>
      <c:legendPos val="b"/>
      <c:overlay val="0"/>
    </c:legend>
    <c:plotVisOnly val="1"/>
    <c:dispBlanksAs val="gap"/>
    <c:showDLblsOverMax val="0"/>
  </c:chart>
  <c:spPr>
    <a:ln>
      <a:noFill/>
    </a:ln>
  </c:spPr>
  <c:txPr>
    <a:bodyPr/>
    <a:lstStyle/>
    <a:p>
      <a:pPr>
        <a:defRPr sz="1200" b="0">
          <a:latin typeface="Arial" pitchFamily="34" charset="0"/>
          <a:cs typeface="Arial" pitchFamily="34" charset="0"/>
        </a:defRPr>
      </a:pPr>
      <a:endParaRPr lang="en-US"/>
    </a:p>
  </c:txPr>
  <c:printSettings>
    <c:headerFooter>
      <c:oddHeader>&amp;R&amp;D &amp;T</c:oddHeader>
      <c:oddFooter>&amp;LPath: &amp;Z
File: &amp;F
Tab: &amp;A</c:oddFooter>
    </c:headerFooter>
    <c:pageMargins b="0.75000000000000799" l="0.70000000000000095" r="0.70000000000000095" t="0.75000000000000799"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Sheet1_ND_Inch!$B$4</c:f>
          <c:strCache>
            <c:ptCount val="1"/>
            <c:pt idx="0">
              <c:v>Smith's NE 29, Madison Twp, 2016 Corn</c:v>
            </c:pt>
          </c:strCache>
        </c:strRef>
      </c:tx>
      <c:overlay val="0"/>
    </c:title>
    <c:autoTitleDeleted val="0"/>
    <c:plotArea>
      <c:layout/>
      <c:barChart>
        <c:barDir val="col"/>
        <c:grouping val="clustered"/>
        <c:varyColors val="0"/>
        <c:ser>
          <c:idx val="1"/>
          <c:order val="0"/>
          <c:tx>
            <c:v>Rain</c:v>
          </c:tx>
          <c:spPr>
            <a:solidFill>
              <a:schemeClr val="tx1"/>
            </a:solidFill>
            <a:ln w="28575">
              <a:solidFill>
                <a:schemeClr val="tx1"/>
              </a:solidFill>
            </a:ln>
          </c:spPr>
          <c:invertIfNegative val="0"/>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Sheet1_ND_Inch!$H$8:$H$161</c:f>
              <c:numCache>
                <c:formatCode>0.00</c:formatCode>
                <c:ptCount val="154"/>
                <c:pt idx="0">
                  <c:v>0.06</c:v>
                </c:pt>
                <c:pt idx="1">
                  <c:v>0.01</c:v>
                </c:pt>
                <c:pt idx="2">
                  <c:v>0.11</c:v>
                </c:pt>
                <c:pt idx="3">
                  <c:v>0</c:v>
                </c:pt>
                <c:pt idx="4">
                  <c:v>0</c:v>
                </c:pt>
                <c:pt idx="5">
                  <c:v>0</c:v>
                </c:pt>
                <c:pt idx="6">
                  <c:v>0</c:v>
                </c:pt>
                <c:pt idx="7">
                  <c:v>0.04</c:v>
                </c:pt>
                <c:pt idx="8">
                  <c:v>0.1</c:v>
                </c:pt>
                <c:pt idx="9">
                  <c:v>0</c:v>
                </c:pt>
                <c:pt idx="10">
                  <c:v>0</c:v>
                </c:pt>
                <c:pt idx="11">
                  <c:v>0</c:v>
                </c:pt>
                <c:pt idx="12">
                  <c:v>0</c:v>
                </c:pt>
                <c:pt idx="13">
                  <c:v>0.05</c:v>
                </c:pt>
                <c:pt idx="14">
                  <c:v>0</c:v>
                </c:pt>
                <c:pt idx="15">
                  <c:v>0</c:v>
                </c:pt>
                <c:pt idx="16">
                  <c:v>0</c:v>
                </c:pt>
                <c:pt idx="17">
                  <c:v>0</c:v>
                </c:pt>
                <c:pt idx="18">
                  <c:v>0.05</c:v>
                </c:pt>
                <c:pt idx="19">
                  <c:v>0</c:v>
                </c:pt>
                <c:pt idx="20">
                  <c:v>0</c:v>
                </c:pt>
                <c:pt idx="21">
                  <c:v>0</c:v>
                </c:pt>
                <c:pt idx="22">
                  <c:v>0</c:v>
                </c:pt>
                <c:pt idx="23">
                  <c:v>0</c:v>
                </c:pt>
                <c:pt idx="24">
                  <c:v>0.18</c:v>
                </c:pt>
                <c:pt idx="25">
                  <c:v>0</c:v>
                </c:pt>
                <c:pt idx="26">
                  <c:v>0</c:v>
                </c:pt>
                <c:pt idx="27">
                  <c:v>1.26</c:v>
                </c:pt>
                <c:pt idx="28">
                  <c:v>0</c:v>
                </c:pt>
                <c:pt idx="29">
                  <c:v>0.04</c:v>
                </c:pt>
                <c:pt idx="30">
                  <c:v>0</c:v>
                </c:pt>
                <c:pt idx="31">
                  <c:v>0</c:v>
                </c:pt>
                <c:pt idx="32">
                  <c:v>0.06</c:v>
                </c:pt>
                <c:pt idx="33">
                  <c:v>0</c:v>
                </c:pt>
                <c:pt idx="34">
                  <c:v>0</c:v>
                </c:pt>
                <c:pt idx="35">
                  <c:v>0.04</c:v>
                </c:pt>
                <c:pt idx="36">
                  <c:v>0.26</c:v>
                </c:pt>
                <c:pt idx="37">
                  <c:v>0</c:v>
                </c:pt>
              </c:numCache>
            </c:numRef>
          </c:val>
          <c:extLst>
            <c:ext xmlns:c16="http://schemas.microsoft.com/office/drawing/2014/chart" uri="{C3380CC4-5D6E-409C-BE32-E72D297353CC}">
              <c16:uniqueId val="{00000000-C409-49BD-BAF8-8450A2F54AD5}"/>
            </c:ext>
          </c:extLst>
        </c:ser>
        <c:ser>
          <c:idx val="2"/>
          <c:order val="1"/>
          <c:tx>
            <c:v>Irrigation</c:v>
          </c:tx>
          <c:spPr>
            <a:pattFill prst="ltUpDiag">
              <a:fgClr>
                <a:schemeClr val="tx1"/>
              </a:fgClr>
              <a:bgClr>
                <a:schemeClr val="bg1"/>
              </a:bgClr>
            </a:pattFill>
            <a:ln w="6350">
              <a:solidFill>
                <a:sysClr val="windowText" lastClr="000000"/>
              </a:solidFill>
              <a:prstDash val="solid"/>
            </a:ln>
          </c:spPr>
          <c:invertIfNegative val="0"/>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Sheet1_ND_Inch!$I$8:$I$161</c:f>
              <c:numCache>
                <c:formatCode>0.00</c:formatCode>
                <c:ptCount val="154"/>
                <c:pt idx="46">
                  <c:v>1.25</c:v>
                </c:pt>
                <c:pt idx="52">
                  <c:v>1.25</c:v>
                </c:pt>
                <c:pt idx="59">
                  <c:v>1.25</c:v>
                </c:pt>
                <c:pt idx="64">
                  <c:v>1.25</c:v>
                </c:pt>
                <c:pt idx="70">
                  <c:v>1.25</c:v>
                </c:pt>
                <c:pt idx="75">
                  <c:v>1.25</c:v>
                </c:pt>
                <c:pt idx="80">
                  <c:v>1.25</c:v>
                </c:pt>
                <c:pt idx="85">
                  <c:v>1.25</c:v>
                </c:pt>
                <c:pt idx="90">
                  <c:v>1.25</c:v>
                </c:pt>
                <c:pt idx="96">
                  <c:v>1.25</c:v>
                </c:pt>
                <c:pt idx="103">
                  <c:v>1.25</c:v>
                </c:pt>
                <c:pt idx="110">
                  <c:v>1.25</c:v>
                </c:pt>
              </c:numCache>
            </c:numRef>
          </c:val>
          <c:extLst>
            <c:ext xmlns:c16="http://schemas.microsoft.com/office/drawing/2014/chart" uri="{C3380CC4-5D6E-409C-BE32-E72D297353CC}">
              <c16:uniqueId val="{00000001-C409-49BD-BAF8-8450A2F54AD5}"/>
            </c:ext>
          </c:extLst>
        </c:ser>
        <c:dLbls>
          <c:showLegendKey val="0"/>
          <c:showVal val="0"/>
          <c:showCatName val="0"/>
          <c:showSerName val="0"/>
          <c:showPercent val="0"/>
          <c:showBubbleSize val="0"/>
        </c:dLbls>
        <c:gapWidth val="0"/>
        <c:axId val="301490504"/>
        <c:axId val="213769904"/>
      </c:barChart>
      <c:lineChart>
        <c:grouping val="standard"/>
        <c:varyColors val="0"/>
        <c:ser>
          <c:idx val="0"/>
          <c:order val="2"/>
          <c:tx>
            <c:v>Soil Water Deficit</c:v>
          </c:tx>
          <c:spPr>
            <a:ln w="28575">
              <a:solidFill>
                <a:schemeClr val="tx1"/>
              </a:solidFill>
            </a:ln>
          </c:spPr>
          <c:marker>
            <c:symbol val="none"/>
          </c:marker>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Sheet1_ND_Inch!$K$8:$K$161</c:f>
              <c:numCache>
                <c:formatCode>0%</c:formatCode>
                <c:ptCount val="154"/>
                <c:pt idx="0">
                  <c:v>0</c:v>
                </c:pt>
                <c:pt idx="1">
                  <c:v>0</c:v>
                </c:pt>
                <c:pt idx="2">
                  <c:v>0</c:v>
                </c:pt>
                <c:pt idx="3">
                  <c:v>0</c:v>
                </c:pt>
                <c:pt idx="4">
                  <c:v>0</c:v>
                </c:pt>
                <c:pt idx="5">
                  <c:v>4.7945205479452052E-2</c:v>
                </c:pt>
                <c:pt idx="6">
                  <c:v>0.10294117647058824</c:v>
                </c:pt>
                <c:pt idx="7">
                  <c:v>7.2164948453608255E-2</c:v>
                </c:pt>
                <c:pt idx="8">
                  <c:v>0</c:v>
                </c:pt>
                <c:pt idx="9">
                  <c:v>2.8000000000000001E-2</c:v>
                </c:pt>
                <c:pt idx="10">
                  <c:v>4.9180327868852465E-2</c:v>
                </c:pt>
                <c:pt idx="11">
                  <c:v>6.5762004175365346E-2</c:v>
                </c:pt>
                <c:pt idx="12">
                  <c:v>8.8983050847457612E-2</c:v>
                </c:pt>
                <c:pt idx="13">
                  <c:v>3.6020583190394494E-2</c:v>
                </c:pt>
                <c:pt idx="14">
                  <c:v>4.9141965678627123E-2</c:v>
                </c:pt>
                <c:pt idx="15">
                  <c:v>5.9574468085106358E-2</c:v>
                </c:pt>
                <c:pt idx="16">
                  <c:v>8.1924577373211918E-2</c:v>
                </c:pt>
                <c:pt idx="17">
                  <c:v>0.11344537815126042</c:v>
                </c:pt>
                <c:pt idx="18">
                  <c:v>0.11120401337792635</c:v>
                </c:pt>
                <c:pt idx="19">
                  <c:v>0.13657648283038493</c:v>
                </c:pt>
                <c:pt idx="20">
                  <c:v>0.14341463414634137</c:v>
                </c:pt>
                <c:pt idx="21">
                  <c:v>0.15909090909090895</c:v>
                </c:pt>
                <c:pt idx="22">
                  <c:v>0.17758022549869892</c:v>
                </c:pt>
                <c:pt idx="23">
                  <c:v>0.20275267050123238</c:v>
                </c:pt>
                <c:pt idx="24">
                  <c:v>0.15573770491803265</c:v>
                </c:pt>
                <c:pt idx="25">
                  <c:v>0.18130051432770009</c:v>
                </c:pt>
                <c:pt idx="26">
                  <c:v>0.20402498265093666</c:v>
                </c:pt>
                <c:pt idx="27">
                  <c:v>0</c:v>
                </c:pt>
                <c:pt idx="28">
                  <c:v>3.6071205496564604E-2</c:v>
                </c:pt>
                <c:pt idx="29">
                  <c:v>4.060083283759662E-2</c:v>
                </c:pt>
                <c:pt idx="30">
                  <c:v>6.5587734241907919E-2</c:v>
                </c:pt>
                <c:pt idx="31">
                  <c:v>9.6958174904942837E-2</c:v>
                </c:pt>
                <c:pt idx="32">
                  <c:v>0.10931806350858915</c:v>
                </c:pt>
                <c:pt idx="33">
                  <c:v>0.14430284857571196</c:v>
                </c:pt>
                <c:pt idx="34">
                  <c:v>0.17659778952426697</c:v>
                </c:pt>
                <c:pt idx="35">
                  <c:v>0.19714881780250326</c:v>
                </c:pt>
                <c:pt idx="36">
                  <c:v>0.15780619111709268</c:v>
                </c:pt>
                <c:pt idx="37">
                  <c:v>0.3</c:v>
                </c:pt>
                <c:pt idx="38">
                  <c:v>0.32187104930467764</c:v>
                </c:pt>
                <c:pt idx="39">
                  <c:v>0.34245398773006136</c:v>
                </c:pt>
                <c:pt idx="40">
                  <c:v>0.36185935637663891</c:v>
                </c:pt>
                <c:pt idx="41">
                  <c:v>0.38018539976825039</c:v>
                </c:pt>
                <c:pt idx="42">
                  <c:v>0.39751972942502833</c:v>
                </c:pt>
                <c:pt idx="43">
                  <c:v>0.41394072447859515</c:v>
                </c:pt>
                <c:pt idx="44">
                  <c:v>0.42951871657754037</c:v>
                </c:pt>
                <c:pt idx="45">
                  <c:v>0.45891553701772719</c:v>
                </c:pt>
                <c:pt idx="46">
                  <c:v>0.27095933263816524</c:v>
                </c:pt>
                <c:pt idx="47">
                  <c:v>0.31110531803962505</c:v>
                </c:pt>
                <c:pt idx="48">
                  <c:v>0.35125130344108491</c:v>
                </c:pt>
                <c:pt idx="49">
                  <c:v>0.38227320125130387</c:v>
                </c:pt>
                <c:pt idx="50">
                  <c:v>0.41329509906152284</c:v>
                </c:pt>
                <c:pt idx="51">
                  <c:v>0.44431699687174181</c:v>
                </c:pt>
                <c:pt idx="52">
                  <c:v>0.25088633993743525</c:v>
                </c:pt>
                <c:pt idx="53">
                  <c:v>0.28555787278415057</c:v>
                </c:pt>
                <c:pt idx="54">
                  <c:v>0.32022940563086588</c:v>
                </c:pt>
                <c:pt idx="55">
                  <c:v>0.3549009384775812</c:v>
                </c:pt>
                <c:pt idx="56">
                  <c:v>0.38957247132429651</c:v>
                </c:pt>
                <c:pt idx="57">
                  <c:v>0.42424400417101182</c:v>
                </c:pt>
                <c:pt idx="58">
                  <c:v>0.45891553701772714</c:v>
                </c:pt>
                <c:pt idx="59">
                  <c:v>0.27643378519290962</c:v>
                </c:pt>
                <c:pt idx="60">
                  <c:v>0.32205422314911403</c:v>
                </c:pt>
                <c:pt idx="61">
                  <c:v>0.36767466110531838</c:v>
                </c:pt>
                <c:pt idx="62">
                  <c:v>0.40234619395203369</c:v>
                </c:pt>
                <c:pt idx="63">
                  <c:v>0.4479666319082381</c:v>
                </c:pt>
                <c:pt idx="64">
                  <c:v>0.25453597497393149</c:v>
                </c:pt>
                <c:pt idx="65">
                  <c:v>0.25</c:v>
                </c:pt>
                <c:pt idx="66">
                  <c:v>0.29379562043795621</c:v>
                </c:pt>
                <c:pt idx="67">
                  <c:v>0.33759124087591241</c:v>
                </c:pt>
                <c:pt idx="68">
                  <c:v>0.39051094890510946</c:v>
                </c:pt>
                <c:pt idx="69">
                  <c:v>0.43430656934306566</c:v>
                </c:pt>
                <c:pt idx="70">
                  <c:v>0.25</c:v>
                </c:pt>
                <c:pt idx="71">
                  <c:v>0.29379562043795621</c:v>
                </c:pt>
                <c:pt idx="72">
                  <c:v>0.33759124087591241</c:v>
                </c:pt>
                <c:pt idx="73">
                  <c:v>0.39051094890510946</c:v>
                </c:pt>
                <c:pt idx="74">
                  <c:v>0.44343065693430656</c:v>
                </c:pt>
                <c:pt idx="75">
                  <c:v>0.26824817518248179</c:v>
                </c:pt>
                <c:pt idx="76">
                  <c:v>0.32116788321167883</c:v>
                </c:pt>
                <c:pt idx="77">
                  <c:v>0.36313868613138689</c:v>
                </c:pt>
                <c:pt idx="78">
                  <c:v>0.4051094890510949</c:v>
                </c:pt>
                <c:pt idx="79">
                  <c:v>0.4470802919708029</c:v>
                </c:pt>
                <c:pt idx="80">
                  <c:v>0.25912408759124095</c:v>
                </c:pt>
                <c:pt idx="81">
                  <c:v>0.29927007299270075</c:v>
                </c:pt>
                <c:pt idx="82">
                  <c:v>0.33941605839416061</c:v>
                </c:pt>
                <c:pt idx="83">
                  <c:v>0.37956204379562053</c:v>
                </c:pt>
                <c:pt idx="84">
                  <c:v>0.41970802919708039</c:v>
                </c:pt>
                <c:pt idx="85">
                  <c:v>0.23175182481751841</c:v>
                </c:pt>
                <c:pt idx="86">
                  <c:v>0.27189781021897824</c:v>
                </c:pt>
                <c:pt idx="87">
                  <c:v>0.3102189781021899</c:v>
                </c:pt>
                <c:pt idx="88">
                  <c:v>0.35766423357664245</c:v>
                </c:pt>
                <c:pt idx="89">
                  <c:v>0.40510948905109495</c:v>
                </c:pt>
                <c:pt idx="90">
                  <c:v>0.22445255474452561</c:v>
                </c:pt>
                <c:pt idx="91">
                  <c:v>0.27189781021897819</c:v>
                </c:pt>
                <c:pt idx="92">
                  <c:v>0.31934306569343074</c:v>
                </c:pt>
                <c:pt idx="93">
                  <c:v>0.3576642335766424</c:v>
                </c:pt>
                <c:pt idx="94">
                  <c:v>0.39416058394160591</c:v>
                </c:pt>
                <c:pt idx="95">
                  <c:v>0.43065693430656943</c:v>
                </c:pt>
                <c:pt idx="96">
                  <c:v>0.2390510948905111</c:v>
                </c:pt>
                <c:pt idx="97">
                  <c:v>0.27554744525547459</c:v>
                </c:pt>
                <c:pt idx="98">
                  <c:v>0.30474452554744536</c:v>
                </c:pt>
                <c:pt idx="99">
                  <c:v>0.34124087591240887</c:v>
                </c:pt>
                <c:pt idx="100">
                  <c:v>0.37773722627737238</c:v>
                </c:pt>
                <c:pt idx="101">
                  <c:v>0.40875912408759135</c:v>
                </c:pt>
                <c:pt idx="102">
                  <c:v>0.43978102189781026</c:v>
                </c:pt>
                <c:pt idx="103">
                  <c:v>0.24270072992700736</c:v>
                </c:pt>
                <c:pt idx="104">
                  <c:v>0.27372262773722633</c:v>
                </c:pt>
                <c:pt idx="105">
                  <c:v>0.29744525547445261</c:v>
                </c:pt>
                <c:pt idx="106">
                  <c:v>0.32116788321167883</c:v>
                </c:pt>
                <c:pt idx="107">
                  <c:v>0.4</c:v>
                </c:pt>
                <c:pt idx="108">
                  <c:v>0.42372262773722624</c:v>
                </c:pt>
                <c:pt idx="109">
                  <c:v>0.44197080291970803</c:v>
                </c:pt>
                <c:pt idx="110">
                  <c:v>0.23211678832116792</c:v>
                </c:pt>
                <c:pt idx="111">
                  <c:v>0.25583941605839416</c:v>
                </c:pt>
                <c:pt idx="112">
                  <c:v>0.27956204379562044</c:v>
                </c:pt>
                <c:pt idx="113">
                  <c:v>0.30328467153284666</c:v>
                </c:pt>
                <c:pt idx="114">
                  <c:v>0.32700729927007294</c:v>
                </c:pt>
                <c:pt idx="115">
                  <c:v>0.34525547445255472</c:v>
                </c:pt>
                <c:pt idx="116">
                  <c:v>0.35985401459854011</c:v>
                </c:pt>
                <c:pt idx="117">
                  <c:v>0.37445255474452555</c:v>
                </c:pt>
                <c:pt idx="118">
                  <c:v>0.38905109489051093</c:v>
                </c:pt>
                <c:pt idx="119">
                  <c:v>0.40729927007299271</c:v>
                </c:pt>
                <c:pt idx="120">
                  <c:v>0.4255474452554745</c:v>
                </c:pt>
                <c:pt idx="121">
                  <c:v>0.44014598540145988</c:v>
                </c:pt>
                <c:pt idx="122">
                  <c:v>0.44014598540145988</c:v>
                </c:pt>
                <c:pt idx="123">
                  <c:v>0.44014598540145988</c:v>
                </c:pt>
                <c:pt idx="124">
                  <c:v>0.44014598540145988</c:v>
                </c:pt>
                <c:pt idx="125">
                  <c:v>0.44014598540145988</c:v>
                </c:pt>
                <c:pt idx="126">
                  <c:v>0.44014598540145988</c:v>
                </c:pt>
                <c:pt idx="127">
                  <c:v>0.44014598540145988</c:v>
                </c:pt>
                <c:pt idx="128">
                  <c:v>0.44014598540145988</c:v>
                </c:pt>
                <c:pt idx="129">
                  <c:v>0.44014598540145988</c:v>
                </c:pt>
                <c:pt idx="130">
                  <c:v>0.44014598540145988</c:v>
                </c:pt>
                <c:pt idx="131">
                  <c:v>0.44014598540145988</c:v>
                </c:pt>
                <c:pt idx="132">
                  <c:v>0.44014598540145988</c:v>
                </c:pt>
                <c:pt idx="133">
                  <c:v>0.44014598540145988</c:v>
                </c:pt>
                <c:pt idx="134">
                  <c:v>0.44014598540145988</c:v>
                </c:pt>
                <c:pt idx="135">
                  <c:v>0.44014598540145988</c:v>
                </c:pt>
                <c:pt idx="136">
                  <c:v>0.44014598540145988</c:v>
                </c:pt>
                <c:pt idx="137">
                  <c:v>0.44014598540145988</c:v>
                </c:pt>
                <c:pt idx="138">
                  <c:v>0.44014598540145988</c:v>
                </c:pt>
                <c:pt idx="139">
                  <c:v>0.44014598540145988</c:v>
                </c:pt>
                <c:pt idx="140">
                  <c:v>0.44014598540145988</c:v>
                </c:pt>
                <c:pt idx="141">
                  <c:v>0.44014598540145988</c:v>
                </c:pt>
                <c:pt idx="142">
                  <c:v>0.44014598540145988</c:v>
                </c:pt>
                <c:pt idx="143">
                  <c:v>0.44014598540145988</c:v>
                </c:pt>
                <c:pt idx="144">
                  <c:v>0.44014598540145988</c:v>
                </c:pt>
                <c:pt idx="145">
                  <c:v>0.44014598540145988</c:v>
                </c:pt>
                <c:pt idx="146">
                  <c:v>0.44014598540145988</c:v>
                </c:pt>
                <c:pt idx="147">
                  <c:v>0.44014598540145988</c:v>
                </c:pt>
                <c:pt idx="148">
                  <c:v>0.44014598540145988</c:v>
                </c:pt>
                <c:pt idx="149">
                  <c:v>0.44014598540145988</c:v>
                </c:pt>
                <c:pt idx="150">
                  <c:v>0.44014598540145988</c:v>
                </c:pt>
                <c:pt idx="151">
                  <c:v>0.44014598540145988</c:v>
                </c:pt>
                <c:pt idx="152">
                  <c:v>0.44014598540145988</c:v>
                </c:pt>
                <c:pt idx="153">
                  <c:v>0.44014598540145988</c:v>
                </c:pt>
              </c:numCache>
            </c:numRef>
          </c:val>
          <c:smooth val="0"/>
          <c:extLst>
            <c:ext xmlns:c16="http://schemas.microsoft.com/office/drawing/2014/chart" uri="{C3380CC4-5D6E-409C-BE32-E72D297353CC}">
              <c16:uniqueId val="{00000002-C409-49BD-BAF8-8450A2F54AD5}"/>
            </c:ext>
          </c:extLst>
        </c:ser>
        <c:ser>
          <c:idx val="3"/>
          <c:order val="3"/>
          <c:tx>
            <c:v>Management Allowed Depletion</c:v>
          </c:tx>
          <c:spPr>
            <a:ln>
              <a:solidFill>
                <a:srgbClr val="FF0000"/>
              </a:solidFill>
              <a:prstDash val="dash"/>
            </a:ln>
          </c:spPr>
          <c:marker>
            <c:symbol val="none"/>
          </c:marker>
          <c:val>
            <c:numRef>
              <c:f>Sheet1_ND_Inch!$U$8:$U$161</c:f>
              <c:numCache>
                <c:formatCode>0%</c:formatCode>
                <c:ptCount val="15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numCache>
            </c:numRef>
          </c:val>
          <c:smooth val="0"/>
          <c:extLst>
            <c:ext xmlns:c16="http://schemas.microsoft.com/office/drawing/2014/chart" uri="{C3380CC4-5D6E-409C-BE32-E72D297353CC}">
              <c16:uniqueId val="{00000003-C409-49BD-BAF8-8450A2F54AD5}"/>
            </c:ext>
          </c:extLst>
        </c:ser>
        <c:dLbls>
          <c:showLegendKey val="0"/>
          <c:showVal val="0"/>
          <c:showCatName val="0"/>
          <c:showSerName val="0"/>
          <c:showPercent val="0"/>
          <c:showBubbleSize val="0"/>
        </c:dLbls>
        <c:marker val="1"/>
        <c:smooth val="0"/>
        <c:axId val="213770296"/>
        <c:axId val="213772256"/>
      </c:lineChart>
      <c:dateAx>
        <c:axId val="213770296"/>
        <c:scaling>
          <c:orientation val="minMax"/>
          <c:min val="39934"/>
        </c:scaling>
        <c:delete val="0"/>
        <c:axPos val="t"/>
        <c:majorGridlines>
          <c:spPr>
            <a:ln>
              <a:solidFill>
                <a:schemeClr val="tx1"/>
              </a:solidFill>
              <a:prstDash val="lgDash"/>
            </a:ln>
          </c:spPr>
        </c:majorGridlines>
        <c:minorGridlines>
          <c:spPr>
            <a:ln>
              <a:prstDash val="lgDash"/>
            </a:ln>
          </c:spPr>
        </c:minorGridlines>
        <c:numFmt formatCode="m/d;@" sourceLinked="0"/>
        <c:majorTickMark val="out"/>
        <c:minorTickMark val="none"/>
        <c:tickLblPos val="high"/>
        <c:crossAx val="213772256"/>
        <c:crosses val="autoZero"/>
        <c:auto val="1"/>
        <c:lblOffset val="100"/>
        <c:baseTimeUnit val="days"/>
        <c:majorUnit val="14"/>
        <c:majorTimeUnit val="days"/>
        <c:minorUnit val="7"/>
        <c:minorTimeUnit val="days"/>
      </c:dateAx>
      <c:valAx>
        <c:axId val="213772256"/>
        <c:scaling>
          <c:orientation val="maxMin"/>
          <c:max val="1"/>
          <c:min val="0"/>
        </c:scaling>
        <c:delete val="0"/>
        <c:axPos val="l"/>
        <c:majorGridlines>
          <c:spPr>
            <a:ln>
              <a:solidFill>
                <a:schemeClr val="tx1"/>
              </a:solidFill>
              <a:prstDash val="lgDash"/>
            </a:ln>
          </c:spPr>
        </c:majorGridlines>
        <c:title>
          <c:tx>
            <c:rich>
              <a:bodyPr rot="-5400000" vert="horz"/>
              <a:lstStyle/>
              <a:p>
                <a:pPr>
                  <a:defRPr/>
                </a:pPr>
                <a:r>
                  <a:rPr lang="en-US"/>
                  <a:t>Soil Water Deficit  or Management Allowed Depletion (%)</a:t>
                </a:r>
              </a:p>
            </c:rich>
          </c:tx>
          <c:overlay val="0"/>
        </c:title>
        <c:numFmt formatCode="0%" sourceLinked="1"/>
        <c:majorTickMark val="out"/>
        <c:minorTickMark val="none"/>
        <c:tickLblPos val="nextTo"/>
        <c:crossAx val="213770296"/>
        <c:crosses val="autoZero"/>
        <c:crossBetween val="between"/>
        <c:majorUnit val="0.1"/>
        <c:minorUnit val="0.05"/>
      </c:valAx>
      <c:valAx>
        <c:axId val="213769904"/>
        <c:scaling>
          <c:orientation val="minMax"/>
          <c:max val="5"/>
          <c:min val="0"/>
        </c:scaling>
        <c:delete val="0"/>
        <c:axPos val="r"/>
        <c:title>
          <c:tx>
            <c:rich>
              <a:bodyPr rot="-5400000" vert="horz"/>
              <a:lstStyle/>
              <a:p>
                <a:pPr>
                  <a:defRPr/>
                </a:pPr>
                <a:r>
                  <a:rPr lang="en-US"/>
                  <a:t>Rain or Irrigation (inch)</a:t>
                </a:r>
              </a:p>
            </c:rich>
          </c:tx>
          <c:overlay val="0"/>
        </c:title>
        <c:numFmt formatCode="0" sourceLinked="0"/>
        <c:majorTickMark val="out"/>
        <c:minorTickMark val="none"/>
        <c:tickLblPos val="nextTo"/>
        <c:crossAx val="301490504"/>
        <c:crosses val="max"/>
        <c:crossBetween val="between"/>
        <c:majorUnit val="1"/>
        <c:minorUnit val="0.5"/>
      </c:valAx>
      <c:dateAx>
        <c:axId val="301490504"/>
        <c:scaling>
          <c:orientation val="minMax"/>
        </c:scaling>
        <c:delete val="1"/>
        <c:axPos val="b"/>
        <c:numFmt formatCode="[$-409]d\-mmm\-yy;@" sourceLinked="1"/>
        <c:majorTickMark val="out"/>
        <c:minorTickMark val="none"/>
        <c:tickLblPos val="none"/>
        <c:crossAx val="213769904"/>
        <c:crosses val="autoZero"/>
        <c:auto val="1"/>
        <c:lblOffset val="100"/>
        <c:baseTimeUnit val="days"/>
      </c:dateAx>
      <c:spPr>
        <a:ln>
          <a:solidFill>
            <a:schemeClr val="tx1"/>
          </a:solidFill>
        </a:ln>
      </c:spPr>
    </c:plotArea>
    <c:legend>
      <c:legendPos val="b"/>
      <c:overlay val="0"/>
    </c:legend>
    <c:plotVisOnly val="1"/>
    <c:dispBlanksAs val="gap"/>
    <c:showDLblsOverMax val="0"/>
  </c:chart>
  <c:spPr>
    <a:ln>
      <a:noFill/>
    </a:ln>
  </c:spPr>
  <c:txPr>
    <a:bodyPr/>
    <a:lstStyle/>
    <a:p>
      <a:pPr>
        <a:defRPr sz="1200" b="0">
          <a:latin typeface="Arial" pitchFamily="34" charset="0"/>
          <a:cs typeface="Arial" pitchFamily="34" charset="0"/>
        </a:defRPr>
      </a:pPr>
      <a:endParaRPr lang="en-US"/>
    </a:p>
  </c:txPr>
  <c:printSettings>
    <c:headerFooter>
      <c:oddHeader>&amp;R&amp;D &amp;T</c:oddHeader>
      <c:oddFooter>&amp;LPath: &amp;Z
File: &amp;F
Tab: &amp;A</c:oddFooter>
    </c:headerFooter>
    <c:pageMargins b="0.75000000000000799" l="0.70000000000000095" r="0.70000000000000095" t="0.75000000000000799"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Sheet1_ND_Inch!$B$4</c:f>
          <c:strCache>
            <c:ptCount val="1"/>
            <c:pt idx="0">
              <c:v>Smith's NE 29, Madison Twp, 2016 Corn</c:v>
            </c:pt>
          </c:strCache>
        </c:strRef>
      </c:tx>
      <c:overlay val="0"/>
    </c:title>
    <c:autoTitleDeleted val="0"/>
    <c:plotArea>
      <c:layout/>
      <c:barChart>
        <c:barDir val="col"/>
        <c:grouping val="clustered"/>
        <c:varyColors val="0"/>
        <c:ser>
          <c:idx val="1"/>
          <c:order val="0"/>
          <c:tx>
            <c:v>Rain</c:v>
          </c:tx>
          <c:spPr>
            <a:solidFill>
              <a:schemeClr val="tx1"/>
            </a:solidFill>
            <a:ln w="28575">
              <a:solidFill>
                <a:schemeClr val="tx1"/>
              </a:solidFill>
            </a:ln>
          </c:spPr>
          <c:invertIfNegative val="0"/>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Sheet1_ND_Inch!Chart_Y_Rain</c:f>
              <c:numCache>
                <c:formatCode>0.00</c:formatCode>
                <c:ptCount val="14"/>
              </c:numCache>
            </c:numRef>
          </c:val>
          <c:extLst>
            <c:ext xmlns:c16="http://schemas.microsoft.com/office/drawing/2014/chart" uri="{C3380CC4-5D6E-409C-BE32-E72D297353CC}">
              <c16:uniqueId val="{00000000-05F6-41F1-A32C-AE577C1ADA72}"/>
            </c:ext>
          </c:extLst>
        </c:ser>
        <c:ser>
          <c:idx val="2"/>
          <c:order val="1"/>
          <c:tx>
            <c:v>Irrigation</c:v>
          </c:tx>
          <c:spPr>
            <a:pattFill prst="ltUpDiag">
              <a:fgClr>
                <a:schemeClr val="tx1"/>
              </a:fgClr>
              <a:bgClr>
                <a:schemeClr val="bg1"/>
              </a:bgClr>
            </a:pattFill>
            <a:ln w="6350">
              <a:solidFill>
                <a:sysClr val="windowText" lastClr="000000"/>
              </a:solidFill>
              <a:prstDash val="solid"/>
            </a:ln>
          </c:spPr>
          <c:invertIfNegative val="0"/>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Sheet1_ND_Inch!Chart_Y_Irrigation</c:f>
              <c:numCache>
                <c:formatCode>0.00</c:formatCode>
                <c:ptCount val="14"/>
                <c:pt idx="2">
                  <c:v>1.25</c:v>
                </c:pt>
                <c:pt idx="7">
                  <c:v>1.25</c:v>
                </c:pt>
                <c:pt idx="12">
                  <c:v>1.25</c:v>
                </c:pt>
              </c:numCache>
            </c:numRef>
          </c:val>
          <c:extLst>
            <c:ext xmlns:c16="http://schemas.microsoft.com/office/drawing/2014/chart" uri="{C3380CC4-5D6E-409C-BE32-E72D297353CC}">
              <c16:uniqueId val="{00000001-05F6-41F1-A32C-AE577C1ADA72}"/>
            </c:ext>
          </c:extLst>
        </c:ser>
        <c:dLbls>
          <c:showLegendKey val="0"/>
          <c:showVal val="0"/>
          <c:showCatName val="0"/>
          <c:showSerName val="0"/>
          <c:showPercent val="0"/>
          <c:showBubbleSize val="0"/>
        </c:dLbls>
        <c:gapWidth val="0"/>
        <c:axId val="301488544"/>
        <c:axId val="301488936"/>
      </c:barChart>
      <c:lineChart>
        <c:grouping val="standard"/>
        <c:varyColors val="0"/>
        <c:ser>
          <c:idx val="0"/>
          <c:order val="2"/>
          <c:tx>
            <c:v>Soil Water Deficit</c:v>
          </c:tx>
          <c:spPr>
            <a:ln w="28575">
              <a:noFill/>
            </a:ln>
          </c:spPr>
          <c:marker>
            <c:symbol val="diamond"/>
            <c:size val="10"/>
            <c:spPr>
              <a:solidFill>
                <a:schemeClr val="tx1"/>
              </a:solidFill>
              <a:ln>
                <a:solidFill>
                  <a:schemeClr val="tx1"/>
                </a:solidFill>
              </a:ln>
            </c:spPr>
          </c:marker>
          <c:cat>
            <c:numRef>
              <c:f>Sheet1_ND_Inch!Chart_X_Date</c:f>
              <c:numCache>
                <c:formatCode>m/d/yyyy</c:formatCode>
                <c:ptCount val="14"/>
                <c:pt idx="0">
                  <c:v>40001</c:v>
                </c:pt>
                <c:pt idx="1">
                  <c:v>40002</c:v>
                </c:pt>
                <c:pt idx="2">
                  <c:v>40003</c:v>
                </c:pt>
                <c:pt idx="3">
                  <c:v>40004</c:v>
                </c:pt>
                <c:pt idx="4">
                  <c:v>40005</c:v>
                </c:pt>
                <c:pt idx="5">
                  <c:v>40006</c:v>
                </c:pt>
                <c:pt idx="6">
                  <c:v>40007</c:v>
                </c:pt>
                <c:pt idx="7">
                  <c:v>40008</c:v>
                </c:pt>
                <c:pt idx="8">
                  <c:v>40009</c:v>
                </c:pt>
                <c:pt idx="9">
                  <c:v>40010</c:v>
                </c:pt>
                <c:pt idx="10">
                  <c:v>40011</c:v>
                </c:pt>
                <c:pt idx="11">
                  <c:v>40012</c:v>
                </c:pt>
                <c:pt idx="12">
                  <c:v>40013</c:v>
                </c:pt>
                <c:pt idx="13">
                  <c:v>40014</c:v>
                </c:pt>
              </c:numCache>
            </c:numRef>
          </c:cat>
          <c:val>
            <c:numRef>
              <c:f>Sheet1_ND_Inch!Chart_Y_SWDP</c:f>
              <c:numCache>
                <c:formatCode>0%</c:formatCode>
                <c:ptCount val="14"/>
                <c:pt idx="0">
                  <c:v>0.39051094890510946</c:v>
                </c:pt>
                <c:pt idx="1">
                  <c:v>0.43430656934306566</c:v>
                </c:pt>
                <c:pt idx="2">
                  <c:v>0.25</c:v>
                </c:pt>
                <c:pt idx="3">
                  <c:v>0.29379562043795621</c:v>
                </c:pt>
                <c:pt idx="4">
                  <c:v>0.33759124087591241</c:v>
                </c:pt>
                <c:pt idx="5">
                  <c:v>0.39051094890510946</c:v>
                </c:pt>
                <c:pt idx="6">
                  <c:v>0.44343065693430656</c:v>
                </c:pt>
                <c:pt idx="7">
                  <c:v>0.26824817518248179</c:v>
                </c:pt>
                <c:pt idx="8">
                  <c:v>0.32116788321167883</c:v>
                </c:pt>
                <c:pt idx="9">
                  <c:v>0.36313868613138689</c:v>
                </c:pt>
                <c:pt idx="10">
                  <c:v>0.4051094890510949</c:v>
                </c:pt>
                <c:pt idx="11">
                  <c:v>0.4470802919708029</c:v>
                </c:pt>
                <c:pt idx="12">
                  <c:v>0.25912408759124095</c:v>
                </c:pt>
                <c:pt idx="13">
                  <c:v>0.29927007299270075</c:v>
                </c:pt>
              </c:numCache>
            </c:numRef>
          </c:val>
          <c:smooth val="0"/>
          <c:extLst>
            <c:ext xmlns:c16="http://schemas.microsoft.com/office/drawing/2014/chart" uri="{C3380CC4-5D6E-409C-BE32-E72D297353CC}">
              <c16:uniqueId val="{00000002-05F6-41F1-A32C-AE577C1ADA72}"/>
            </c:ext>
          </c:extLst>
        </c:ser>
        <c:ser>
          <c:idx val="3"/>
          <c:order val="3"/>
          <c:tx>
            <c:v>Management Allowed Depletion</c:v>
          </c:tx>
          <c:spPr>
            <a:ln>
              <a:solidFill>
                <a:srgbClr val="FF0000"/>
              </a:solidFill>
              <a:prstDash val="dash"/>
            </a:ln>
          </c:spPr>
          <c:marker>
            <c:symbol val="none"/>
          </c:marker>
          <c:val>
            <c:numRef>
              <c:f>Sheet1_ND_Inch!Chart_Y_MAD</c:f>
              <c:numCache>
                <c:formatCode>0%</c:formatCode>
                <c:ptCount val="1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numCache>
            </c:numRef>
          </c:val>
          <c:smooth val="0"/>
          <c:extLst>
            <c:ext xmlns:c16="http://schemas.microsoft.com/office/drawing/2014/chart" uri="{C3380CC4-5D6E-409C-BE32-E72D297353CC}">
              <c16:uniqueId val="{00000003-05F6-41F1-A32C-AE577C1ADA72}"/>
            </c:ext>
          </c:extLst>
        </c:ser>
        <c:dLbls>
          <c:showLegendKey val="0"/>
          <c:showVal val="0"/>
          <c:showCatName val="0"/>
          <c:showSerName val="0"/>
          <c:showPercent val="0"/>
          <c:showBubbleSize val="0"/>
        </c:dLbls>
        <c:marker val="1"/>
        <c:smooth val="0"/>
        <c:axId val="301488152"/>
        <c:axId val="301491288"/>
      </c:lineChart>
      <c:dateAx>
        <c:axId val="301488152"/>
        <c:scaling>
          <c:orientation val="minMax"/>
        </c:scaling>
        <c:delete val="0"/>
        <c:axPos val="t"/>
        <c:majorGridlines>
          <c:spPr>
            <a:ln>
              <a:noFill/>
              <a:prstDash val="sysDash"/>
            </a:ln>
          </c:spPr>
        </c:majorGridlines>
        <c:minorGridlines>
          <c:spPr>
            <a:ln>
              <a:noFill/>
            </a:ln>
          </c:spPr>
        </c:minorGridlines>
        <c:numFmt formatCode="m/d;@" sourceLinked="0"/>
        <c:majorTickMark val="out"/>
        <c:minorTickMark val="none"/>
        <c:tickLblPos val="high"/>
        <c:crossAx val="301491288"/>
        <c:crosses val="autoZero"/>
        <c:auto val="1"/>
        <c:lblOffset val="100"/>
        <c:baseTimeUnit val="days"/>
      </c:dateAx>
      <c:valAx>
        <c:axId val="301491288"/>
        <c:scaling>
          <c:orientation val="maxMin"/>
          <c:max val="1"/>
          <c:min val="0"/>
        </c:scaling>
        <c:delete val="0"/>
        <c:axPos val="l"/>
        <c:majorGridlines>
          <c:spPr>
            <a:ln>
              <a:solidFill>
                <a:schemeClr val="tx1"/>
              </a:solidFill>
              <a:prstDash val="lgDash"/>
            </a:ln>
          </c:spPr>
        </c:majorGridlines>
        <c:title>
          <c:tx>
            <c:rich>
              <a:bodyPr rot="-5400000" vert="horz"/>
              <a:lstStyle/>
              <a:p>
                <a:pPr>
                  <a:defRPr/>
                </a:pPr>
                <a:r>
                  <a:rPr lang="en-US"/>
                  <a:t>Soil Water Deficit or Management Allowed Depletion</a:t>
                </a:r>
                <a:r>
                  <a:rPr lang="en-US" baseline="0"/>
                  <a:t> </a:t>
                </a:r>
                <a:r>
                  <a:rPr lang="en-US"/>
                  <a:t>(%)</a:t>
                </a:r>
              </a:p>
            </c:rich>
          </c:tx>
          <c:overlay val="0"/>
        </c:title>
        <c:numFmt formatCode="0%" sourceLinked="1"/>
        <c:majorTickMark val="out"/>
        <c:minorTickMark val="none"/>
        <c:tickLblPos val="nextTo"/>
        <c:crossAx val="301488152"/>
        <c:crosses val="autoZero"/>
        <c:crossBetween val="between"/>
        <c:majorUnit val="0.1"/>
        <c:minorUnit val="0.05"/>
      </c:valAx>
      <c:valAx>
        <c:axId val="301488936"/>
        <c:scaling>
          <c:orientation val="minMax"/>
          <c:max val="5"/>
          <c:min val="0"/>
        </c:scaling>
        <c:delete val="0"/>
        <c:axPos val="r"/>
        <c:title>
          <c:tx>
            <c:rich>
              <a:bodyPr rot="-5400000" vert="horz"/>
              <a:lstStyle/>
              <a:p>
                <a:pPr>
                  <a:defRPr/>
                </a:pPr>
                <a:r>
                  <a:rPr lang="en-US"/>
                  <a:t>Rain or Irrigation (inch)</a:t>
                </a:r>
              </a:p>
            </c:rich>
          </c:tx>
          <c:overlay val="0"/>
        </c:title>
        <c:numFmt formatCode="0" sourceLinked="0"/>
        <c:majorTickMark val="out"/>
        <c:minorTickMark val="none"/>
        <c:tickLblPos val="nextTo"/>
        <c:crossAx val="301488544"/>
        <c:crosses val="max"/>
        <c:crossBetween val="between"/>
        <c:majorUnit val="1"/>
        <c:minorUnit val="0.5"/>
      </c:valAx>
      <c:dateAx>
        <c:axId val="301488544"/>
        <c:scaling>
          <c:orientation val="minMax"/>
        </c:scaling>
        <c:delete val="1"/>
        <c:axPos val="b"/>
        <c:numFmt formatCode="[$-409]d\-mmm\-yy;@" sourceLinked="1"/>
        <c:majorTickMark val="out"/>
        <c:minorTickMark val="none"/>
        <c:tickLblPos val="none"/>
        <c:crossAx val="301488936"/>
        <c:crosses val="autoZero"/>
        <c:auto val="1"/>
        <c:lblOffset val="100"/>
        <c:baseTimeUnit val="days"/>
      </c:dateAx>
      <c:spPr>
        <a:ln>
          <a:solidFill>
            <a:schemeClr val="tx1"/>
          </a:solidFill>
        </a:ln>
      </c:spPr>
    </c:plotArea>
    <c:legend>
      <c:legendPos val="b"/>
      <c:overlay val="0"/>
    </c:legend>
    <c:plotVisOnly val="1"/>
    <c:dispBlanksAs val="gap"/>
    <c:showDLblsOverMax val="0"/>
  </c:chart>
  <c:spPr>
    <a:ln>
      <a:noFill/>
    </a:ln>
  </c:spPr>
  <c:txPr>
    <a:bodyPr/>
    <a:lstStyle/>
    <a:p>
      <a:pPr>
        <a:defRPr sz="1200" b="0">
          <a:latin typeface="Arial" pitchFamily="34" charset="0"/>
          <a:cs typeface="Arial" pitchFamily="34" charset="0"/>
        </a:defRPr>
      </a:pPr>
      <a:endParaRPr lang="en-US"/>
    </a:p>
  </c:txPr>
  <c:printSettings>
    <c:headerFooter>
      <c:oddHeader>&amp;R&amp;D &amp;T</c:oddHeader>
      <c:oddFooter>&amp;LPath: &amp;Z
File: &amp;F
Tab: &amp;A</c:oddFooter>
    </c:headerFooter>
    <c:pageMargins b="0.75000000000000799" l="0.70000000000000095" r="0.70000000000000095" t="0.75000000000000799"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Sheet1_MN_Inch!$B$4</c:f>
          <c:strCache>
            <c:ptCount val="1"/>
            <c:pt idx="0">
              <c:v>Smith's NE 29, Madison Twp, 2016 Corn</c:v>
            </c:pt>
          </c:strCache>
        </c:strRef>
      </c:tx>
      <c:overlay val="0"/>
    </c:title>
    <c:autoTitleDeleted val="0"/>
    <c:plotArea>
      <c:layout/>
      <c:barChart>
        <c:barDir val="col"/>
        <c:grouping val="clustered"/>
        <c:varyColors val="0"/>
        <c:ser>
          <c:idx val="1"/>
          <c:order val="0"/>
          <c:tx>
            <c:v>Rain</c:v>
          </c:tx>
          <c:spPr>
            <a:solidFill>
              <a:schemeClr val="tx1"/>
            </a:solidFill>
            <a:ln w="28575">
              <a:solidFill>
                <a:schemeClr val="tx1"/>
              </a:solidFill>
            </a:ln>
          </c:spPr>
          <c:invertIfNegative val="0"/>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Sheet1_MN_Inch!$H$8:$H$161</c:f>
              <c:numCache>
                <c:formatCode>0.00</c:formatCode>
                <c:ptCount val="154"/>
                <c:pt idx="0">
                  <c:v>0.06</c:v>
                </c:pt>
                <c:pt idx="1">
                  <c:v>0.01</c:v>
                </c:pt>
                <c:pt idx="2">
                  <c:v>0.11</c:v>
                </c:pt>
                <c:pt idx="3">
                  <c:v>0</c:v>
                </c:pt>
                <c:pt idx="4">
                  <c:v>0</c:v>
                </c:pt>
                <c:pt idx="5">
                  <c:v>0</c:v>
                </c:pt>
                <c:pt idx="6">
                  <c:v>0</c:v>
                </c:pt>
                <c:pt idx="7">
                  <c:v>0.04</c:v>
                </c:pt>
                <c:pt idx="8">
                  <c:v>0.1</c:v>
                </c:pt>
                <c:pt idx="9">
                  <c:v>0</c:v>
                </c:pt>
                <c:pt idx="10">
                  <c:v>0</c:v>
                </c:pt>
                <c:pt idx="11">
                  <c:v>0</c:v>
                </c:pt>
                <c:pt idx="12">
                  <c:v>0</c:v>
                </c:pt>
                <c:pt idx="13">
                  <c:v>0.05</c:v>
                </c:pt>
                <c:pt idx="14">
                  <c:v>0</c:v>
                </c:pt>
                <c:pt idx="15">
                  <c:v>0</c:v>
                </c:pt>
                <c:pt idx="16">
                  <c:v>0</c:v>
                </c:pt>
                <c:pt idx="17">
                  <c:v>0</c:v>
                </c:pt>
                <c:pt idx="18">
                  <c:v>0.05</c:v>
                </c:pt>
                <c:pt idx="19">
                  <c:v>0</c:v>
                </c:pt>
                <c:pt idx="20">
                  <c:v>0</c:v>
                </c:pt>
                <c:pt idx="21">
                  <c:v>0</c:v>
                </c:pt>
                <c:pt idx="22">
                  <c:v>0</c:v>
                </c:pt>
                <c:pt idx="23">
                  <c:v>0</c:v>
                </c:pt>
                <c:pt idx="24">
                  <c:v>0.18</c:v>
                </c:pt>
                <c:pt idx="25">
                  <c:v>0</c:v>
                </c:pt>
                <c:pt idx="26">
                  <c:v>0</c:v>
                </c:pt>
                <c:pt idx="27">
                  <c:v>1.26</c:v>
                </c:pt>
                <c:pt idx="28">
                  <c:v>0</c:v>
                </c:pt>
                <c:pt idx="29">
                  <c:v>0.04</c:v>
                </c:pt>
                <c:pt idx="30">
                  <c:v>0</c:v>
                </c:pt>
                <c:pt idx="31">
                  <c:v>0</c:v>
                </c:pt>
                <c:pt idx="32">
                  <c:v>0.06</c:v>
                </c:pt>
                <c:pt idx="33">
                  <c:v>0</c:v>
                </c:pt>
                <c:pt idx="34">
                  <c:v>0</c:v>
                </c:pt>
                <c:pt idx="35">
                  <c:v>0.04</c:v>
                </c:pt>
                <c:pt idx="36">
                  <c:v>0.26</c:v>
                </c:pt>
                <c:pt idx="37">
                  <c:v>0</c:v>
                </c:pt>
              </c:numCache>
            </c:numRef>
          </c:val>
          <c:extLst>
            <c:ext xmlns:c16="http://schemas.microsoft.com/office/drawing/2014/chart" uri="{C3380CC4-5D6E-409C-BE32-E72D297353CC}">
              <c16:uniqueId val="{00000000-62FE-45AF-8A38-4F464A6C48C0}"/>
            </c:ext>
          </c:extLst>
        </c:ser>
        <c:ser>
          <c:idx val="2"/>
          <c:order val="1"/>
          <c:tx>
            <c:v>Irrigation</c:v>
          </c:tx>
          <c:spPr>
            <a:pattFill prst="ltUpDiag">
              <a:fgClr>
                <a:schemeClr val="tx1"/>
              </a:fgClr>
              <a:bgClr>
                <a:schemeClr val="bg1"/>
              </a:bgClr>
            </a:pattFill>
            <a:ln w="6350">
              <a:solidFill>
                <a:sysClr val="windowText" lastClr="000000"/>
              </a:solidFill>
              <a:prstDash val="solid"/>
            </a:ln>
          </c:spPr>
          <c:invertIfNegative val="0"/>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Sheet1_MN_Inch!$I$8:$I$161</c:f>
              <c:numCache>
                <c:formatCode>0.00</c:formatCode>
                <c:ptCount val="154"/>
                <c:pt idx="46">
                  <c:v>1.25</c:v>
                </c:pt>
                <c:pt idx="52">
                  <c:v>1.25</c:v>
                </c:pt>
                <c:pt idx="59">
                  <c:v>1.25</c:v>
                </c:pt>
                <c:pt idx="64">
                  <c:v>1.25</c:v>
                </c:pt>
                <c:pt idx="70">
                  <c:v>1.25</c:v>
                </c:pt>
                <c:pt idx="75">
                  <c:v>1.25</c:v>
                </c:pt>
                <c:pt idx="80">
                  <c:v>1.25</c:v>
                </c:pt>
                <c:pt idx="85">
                  <c:v>1.25</c:v>
                </c:pt>
                <c:pt idx="90">
                  <c:v>1.25</c:v>
                </c:pt>
                <c:pt idx="96">
                  <c:v>1.25</c:v>
                </c:pt>
                <c:pt idx="103">
                  <c:v>1.25</c:v>
                </c:pt>
                <c:pt idx="110">
                  <c:v>1.25</c:v>
                </c:pt>
              </c:numCache>
            </c:numRef>
          </c:val>
          <c:extLst>
            <c:ext xmlns:c16="http://schemas.microsoft.com/office/drawing/2014/chart" uri="{C3380CC4-5D6E-409C-BE32-E72D297353CC}">
              <c16:uniqueId val="{00000001-62FE-45AF-8A38-4F464A6C48C0}"/>
            </c:ext>
          </c:extLst>
        </c:ser>
        <c:dLbls>
          <c:showLegendKey val="0"/>
          <c:showVal val="0"/>
          <c:showCatName val="0"/>
          <c:showSerName val="0"/>
          <c:showPercent val="0"/>
          <c:showBubbleSize val="0"/>
        </c:dLbls>
        <c:gapWidth val="0"/>
        <c:axId val="305604184"/>
        <c:axId val="144957712"/>
      </c:barChart>
      <c:lineChart>
        <c:grouping val="standard"/>
        <c:varyColors val="0"/>
        <c:ser>
          <c:idx val="0"/>
          <c:order val="2"/>
          <c:tx>
            <c:v>Soil Water Deficit</c:v>
          </c:tx>
          <c:spPr>
            <a:ln w="28575">
              <a:solidFill>
                <a:schemeClr val="tx1"/>
              </a:solidFill>
            </a:ln>
          </c:spPr>
          <c:marker>
            <c:symbol val="none"/>
          </c:marker>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Sheet1_MN_Inch!$K$8:$K$161</c:f>
              <c:numCache>
                <c:formatCode>0%</c:formatCode>
                <c:ptCount val="154"/>
                <c:pt idx="0">
                  <c:v>0</c:v>
                </c:pt>
                <c:pt idx="1">
                  <c:v>0</c:v>
                </c:pt>
                <c:pt idx="2">
                  <c:v>0</c:v>
                </c:pt>
                <c:pt idx="3">
                  <c:v>0</c:v>
                </c:pt>
                <c:pt idx="4">
                  <c:v>0</c:v>
                </c:pt>
                <c:pt idx="5">
                  <c:v>3.6082474226804127E-2</c:v>
                </c:pt>
                <c:pt idx="6">
                  <c:v>8.0275229357798183E-2</c:v>
                </c:pt>
                <c:pt idx="7">
                  <c:v>5.6000000000000001E-2</c:v>
                </c:pt>
                <c:pt idx="8">
                  <c:v>0</c:v>
                </c:pt>
                <c:pt idx="9">
                  <c:v>3.2881002087682673E-2</c:v>
                </c:pt>
                <c:pt idx="10">
                  <c:v>4.9435028248587566E-2</c:v>
                </c:pt>
                <c:pt idx="11">
                  <c:v>6.3036020583190383E-2</c:v>
                </c:pt>
                <c:pt idx="12">
                  <c:v>8.1903276131045213E-2</c:v>
                </c:pt>
                <c:pt idx="13">
                  <c:v>3.7234042553191474E-2</c:v>
                </c:pt>
                <c:pt idx="14">
                  <c:v>4.7789336801040291E-2</c:v>
                </c:pt>
                <c:pt idx="15">
                  <c:v>6.302521008403357E-2</c:v>
                </c:pt>
                <c:pt idx="16">
                  <c:v>8.7792642140468183E-2</c:v>
                </c:pt>
                <c:pt idx="17">
                  <c:v>0.10926118626430795</c:v>
                </c:pt>
                <c:pt idx="18">
                  <c:v>0.10243902439024383</c:v>
                </c:pt>
                <c:pt idx="19">
                  <c:v>0.12052341597796133</c:v>
                </c:pt>
                <c:pt idx="20">
                  <c:v>0.12749349522983514</c:v>
                </c:pt>
                <c:pt idx="21">
                  <c:v>0.13804437140509437</c:v>
                </c:pt>
                <c:pt idx="22">
                  <c:v>0.15983606557377034</c:v>
                </c:pt>
                <c:pt idx="23">
                  <c:v>0.18515797207935322</c:v>
                </c:pt>
                <c:pt idx="24">
                  <c:v>0.13480222068008316</c:v>
                </c:pt>
                <c:pt idx="25">
                  <c:v>0.1518737672583825</c:v>
                </c:pt>
                <c:pt idx="26">
                  <c:v>0.16723922548407227</c:v>
                </c:pt>
                <c:pt idx="27">
                  <c:v>0</c:v>
                </c:pt>
                <c:pt idx="28">
                  <c:v>2.6831345826235063E-2</c:v>
                </c:pt>
                <c:pt idx="29">
                  <c:v>3.7072243346007554E-2</c:v>
                </c:pt>
                <c:pt idx="30">
                  <c:v>6.285788651743876E-2</c:v>
                </c:pt>
                <c:pt idx="31">
                  <c:v>8.6581709145427177E-2</c:v>
                </c:pt>
                <c:pt idx="32">
                  <c:v>9.3344545891398234E-2</c:v>
                </c:pt>
                <c:pt idx="33">
                  <c:v>0.12169680111265632</c:v>
                </c:pt>
                <c:pt idx="34">
                  <c:v>0.14838492597577371</c:v>
                </c:pt>
                <c:pt idx="35">
                  <c:v>0.16427640156453693</c:v>
                </c:pt>
                <c:pt idx="36">
                  <c:v>0.1283185840707963</c:v>
                </c:pt>
                <c:pt idx="37">
                  <c:v>0.3</c:v>
                </c:pt>
                <c:pt idx="38">
                  <c:v>0.31644815256257453</c:v>
                </c:pt>
                <c:pt idx="39">
                  <c:v>0.33198146002317508</c:v>
                </c:pt>
                <c:pt idx="40">
                  <c:v>0.34667418263810607</c:v>
                </c:pt>
                <c:pt idx="41">
                  <c:v>0.36059275521405065</c:v>
                </c:pt>
                <c:pt idx="42">
                  <c:v>0.37379679144385047</c:v>
                </c:pt>
                <c:pt idx="43">
                  <c:v>0.3918143899895728</c:v>
                </c:pt>
                <c:pt idx="44">
                  <c:v>0.41918665276329542</c:v>
                </c:pt>
                <c:pt idx="45">
                  <c:v>0.45203336809176259</c:v>
                </c:pt>
                <c:pt idx="46">
                  <c:v>0.25677789363920789</c:v>
                </c:pt>
                <c:pt idx="47">
                  <c:v>0.289624608967675</c:v>
                </c:pt>
                <c:pt idx="48">
                  <c:v>0.32247132429614217</c:v>
                </c:pt>
                <c:pt idx="49">
                  <c:v>0.34984358706986474</c:v>
                </c:pt>
                <c:pt idx="50">
                  <c:v>0.37904066736183556</c:v>
                </c:pt>
                <c:pt idx="51">
                  <c:v>0.40823774765380644</c:v>
                </c:pt>
                <c:pt idx="52">
                  <c:v>0.20933263816475536</c:v>
                </c:pt>
                <c:pt idx="53">
                  <c:v>0.23852971845672616</c:v>
                </c:pt>
                <c:pt idx="54">
                  <c:v>0.26772679874869693</c:v>
                </c:pt>
                <c:pt idx="55">
                  <c:v>0.29692387904066769</c:v>
                </c:pt>
                <c:pt idx="56">
                  <c:v>0.32612095933263852</c:v>
                </c:pt>
                <c:pt idx="57">
                  <c:v>0.35714285714285748</c:v>
                </c:pt>
                <c:pt idx="58">
                  <c:v>0.38816475495307645</c:v>
                </c:pt>
                <c:pt idx="59">
                  <c:v>0.20020855057351444</c:v>
                </c:pt>
                <c:pt idx="60">
                  <c:v>0.24035453597497428</c:v>
                </c:pt>
                <c:pt idx="61">
                  <c:v>0.28050052137643411</c:v>
                </c:pt>
                <c:pt idx="62">
                  <c:v>0.31152241918665308</c:v>
                </c:pt>
                <c:pt idx="63">
                  <c:v>0.35166840458811294</c:v>
                </c:pt>
                <c:pt idx="64">
                  <c:v>0.15823774765380641</c:v>
                </c:pt>
                <c:pt idx="65">
                  <c:v>0.25</c:v>
                </c:pt>
                <c:pt idx="66">
                  <c:v>0.29379562043795621</c:v>
                </c:pt>
                <c:pt idx="67">
                  <c:v>0.33759124087591241</c:v>
                </c:pt>
                <c:pt idx="68">
                  <c:v>0.38868613138686126</c:v>
                </c:pt>
                <c:pt idx="69">
                  <c:v>0.43248175182481752</c:v>
                </c:pt>
                <c:pt idx="70">
                  <c:v>0.24817518248175185</c:v>
                </c:pt>
                <c:pt idx="71">
                  <c:v>0.29014598540145986</c:v>
                </c:pt>
                <c:pt idx="72">
                  <c:v>0.33211678832116792</c:v>
                </c:pt>
                <c:pt idx="73">
                  <c:v>0.38138686131386862</c:v>
                </c:pt>
                <c:pt idx="74">
                  <c:v>0.43065693430656937</c:v>
                </c:pt>
                <c:pt idx="75">
                  <c:v>0.2518248175182482</c:v>
                </c:pt>
                <c:pt idx="76">
                  <c:v>0.30109489051094895</c:v>
                </c:pt>
                <c:pt idx="77">
                  <c:v>0.34306569343065696</c:v>
                </c:pt>
                <c:pt idx="78">
                  <c:v>0.38321167883211688</c:v>
                </c:pt>
                <c:pt idx="79">
                  <c:v>0.42335766423357674</c:v>
                </c:pt>
                <c:pt idx="80">
                  <c:v>0.23540145985401476</c:v>
                </c:pt>
                <c:pt idx="81">
                  <c:v>0.27554744525547459</c:v>
                </c:pt>
                <c:pt idx="82">
                  <c:v>0.31569343065693445</c:v>
                </c:pt>
                <c:pt idx="83">
                  <c:v>0.35583941605839431</c:v>
                </c:pt>
                <c:pt idx="84">
                  <c:v>0.39598540145985411</c:v>
                </c:pt>
                <c:pt idx="85">
                  <c:v>0.20620437956204393</c:v>
                </c:pt>
                <c:pt idx="86">
                  <c:v>0.24452554744525559</c:v>
                </c:pt>
                <c:pt idx="87">
                  <c:v>0.28284671532846728</c:v>
                </c:pt>
                <c:pt idx="88">
                  <c:v>0.32846715328467163</c:v>
                </c:pt>
                <c:pt idx="89">
                  <c:v>0.37408759124087604</c:v>
                </c:pt>
                <c:pt idx="90">
                  <c:v>0.19160583941605852</c:v>
                </c:pt>
                <c:pt idx="91">
                  <c:v>0.23722627737226287</c:v>
                </c:pt>
                <c:pt idx="92">
                  <c:v>0.27372262773722639</c:v>
                </c:pt>
                <c:pt idx="93">
                  <c:v>0.30474452554744536</c:v>
                </c:pt>
                <c:pt idx="94">
                  <c:v>0.33576642335766432</c:v>
                </c:pt>
                <c:pt idx="95">
                  <c:v>0.36678832116788329</c:v>
                </c:pt>
                <c:pt idx="96">
                  <c:v>0.16970802919708039</c:v>
                </c:pt>
                <c:pt idx="97">
                  <c:v>0.20072992700729936</c:v>
                </c:pt>
                <c:pt idx="98">
                  <c:v>0.22627737226277383</c:v>
                </c:pt>
                <c:pt idx="99">
                  <c:v>0.25182481751824831</c:v>
                </c:pt>
                <c:pt idx="100">
                  <c:v>0.27737226277372279</c:v>
                </c:pt>
                <c:pt idx="101">
                  <c:v>0.30291970802919727</c:v>
                </c:pt>
                <c:pt idx="102">
                  <c:v>0.32846715328467174</c:v>
                </c:pt>
                <c:pt idx="103">
                  <c:v>0.12591240875912432</c:v>
                </c:pt>
                <c:pt idx="104">
                  <c:v>0.15145985401459877</c:v>
                </c:pt>
                <c:pt idx="105">
                  <c:v>0.17153284671532867</c:v>
                </c:pt>
                <c:pt idx="106">
                  <c:v>0.18795620437956229</c:v>
                </c:pt>
                <c:pt idx="107">
                  <c:v>0.4</c:v>
                </c:pt>
                <c:pt idx="108">
                  <c:v>0.4200729927007299</c:v>
                </c:pt>
                <c:pt idx="109">
                  <c:v>0.43649635036496343</c:v>
                </c:pt>
                <c:pt idx="110">
                  <c:v>0.22481751824817511</c:v>
                </c:pt>
                <c:pt idx="111">
                  <c:v>0.24489051094890507</c:v>
                </c:pt>
                <c:pt idx="112">
                  <c:v>0.264963503649635</c:v>
                </c:pt>
                <c:pt idx="113">
                  <c:v>0.28138686131386859</c:v>
                </c:pt>
                <c:pt idx="114">
                  <c:v>0.29781021897810217</c:v>
                </c:pt>
                <c:pt idx="115">
                  <c:v>0.31423357664233575</c:v>
                </c:pt>
                <c:pt idx="116">
                  <c:v>0.32700729927007299</c:v>
                </c:pt>
                <c:pt idx="117">
                  <c:v>0.33978102189781023</c:v>
                </c:pt>
                <c:pt idx="118">
                  <c:v>0.35255474452554747</c:v>
                </c:pt>
                <c:pt idx="119">
                  <c:v>0.36897810218978105</c:v>
                </c:pt>
                <c:pt idx="120">
                  <c:v>0.37992700729927009</c:v>
                </c:pt>
                <c:pt idx="121">
                  <c:v>0.38905109489051093</c:v>
                </c:pt>
                <c:pt idx="122">
                  <c:v>0.4</c:v>
                </c:pt>
                <c:pt idx="123">
                  <c:v>0.40912408759124086</c:v>
                </c:pt>
                <c:pt idx="124">
                  <c:v>0.4182481751824817</c:v>
                </c:pt>
                <c:pt idx="125">
                  <c:v>0.42737226277372253</c:v>
                </c:pt>
                <c:pt idx="126">
                  <c:v>0.43649635036496337</c:v>
                </c:pt>
                <c:pt idx="127">
                  <c:v>0.43649635036496337</c:v>
                </c:pt>
                <c:pt idx="128">
                  <c:v>0.43649635036496337</c:v>
                </c:pt>
                <c:pt idx="129">
                  <c:v>0.43649635036496337</c:v>
                </c:pt>
                <c:pt idx="130">
                  <c:v>0.43649635036496337</c:v>
                </c:pt>
                <c:pt idx="131">
                  <c:v>0.43649635036496337</c:v>
                </c:pt>
                <c:pt idx="132">
                  <c:v>0.43649635036496337</c:v>
                </c:pt>
                <c:pt idx="133">
                  <c:v>0.43649635036496337</c:v>
                </c:pt>
                <c:pt idx="134">
                  <c:v>0.43649635036496337</c:v>
                </c:pt>
                <c:pt idx="135">
                  <c:v>0.43649635036496337</c:v>
                </c:pt>
                <c:pt idx="136">
                  <c:v>0.43649635036496337</c:v>
                </c:pt>
                <c:pt idx="137">
                  <c:v>0.43649635036496337</c:v>
                </c:pt>
                <c:pt idx="138">
                  <c:v>0.43649635036496337</c:v>
                </c:pt>
                <c:pt idx="139">
                  <c:v>0.43649635036496337</c:v>
                </c:pt>
                <c:pt idx="140">
                  <c:v>0.43649635036496337</c:v>
                </c:pt>
                <c:pt idx="141">
                  <c:v>0.43649635036496337</c:v>
                </c:pt>
                <c:pt idx="142">
                  <c:v>0.43649635036496337</c:v>
                </c:pt>
                <c:pt idx="143">
                  <c:v>0.43649635036496337</c:v>
                </c:pt>
                <c:pt idx="144">
                  <c:v>0.43649635036496337</c:v>
                </c:pt>
                <c:pt idx="145">
                  <c:v>0.43649635036496337</c:v>
                </c:pt>
                <c:pt idx="146">
                  <c:v>0.43649635036496337</c:v>
                </c:pt>
                <c:pt idx="147">
                  <c:v>0.43649635036496337</c:v>
                </c:pt>
                <c:pt idx="148">
                  <c:v>0.43649635036496337</c:v>
                </c:pt>
                <c:pt idx="149">
                  <c:v>0.43649635036496337</c:v>
                </c:pt>
                <c:pt idx="150">
                  <c:v>0.43649635036496337</c:v>
                </c:pt>
                <c:pt idx="151">
                  <c:v>0.43649635036496337</c:v>
                </c:pt>
                <c:pt idx="152">
                  <c:v>0.43649635036496337</c:v>
                </c:pt>
                <c:pt idx="153">
                  <c:v>0.43649635036496337</c:v>
                </c:pt>
              </c:numCache>
            </c:numRef>
          </c:val>
          <c:smooth val="0"/>
          <c:extLst>
            <c:ext xmlns:c16="http://schemas.microsoft.com/office/drawing/2014/chart" uri="{C3380CC4-5D6E-409C-BE32-E72D297353CC}">
              <c16:uniqueId val="{00000002-62FE-45AF-8A38-4F464A6C48C0}"/>
            </c:ext>
          </c:extLst>
        </c:ser>
        <c:ser>
          <c:idx val="3"/>
          <c:order val="3"/>
          <c:tx>
            <c:v>Management Allowed Depletion</c:v>
          </c:tx>
          <c:spPr>
            <a:ln>
              <a:solidFill>
                <a:srgbClr val="FF0000"/>
              </a:solidFill>
              <a:prstDash val="dash"/>
            </a:ln>
          </c:spPr>
          <c:marker>
            <c:symbol val="none"/>
          </c:marker>
          <c:val>
            <c:numRef>
              <c:f>Sheet1_MN_Inch!$U$8:$U$161</c:f>
              <c:numCache>
                <c:formatCode>0%</c:formatCode>
                <c:ptCount val="15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numCache>
            </c:numRef>
          </c:val>
          <c:smooth val="0"/>
          <c:extLst>
            <c:ext xmlns:c16="http://schemas.microsoft.com/office/drawing/2014/chart" uri="{C3380CC4-5D6E-409C-BE32-E72D297353CC}">
              <c16:uniqueId val="{00000003-62FE-45AF-8A38-4F464A6C48C0}"/>
            </c:ext>
          </c:extLst>
        </c:ser>
        <c:dLbls>
          <c:showLegendKey val="0"/>
          <c:showVal val="0"/>
          <c:showCatName val="0"/>
          <c:showSerName val="0"/>
          <c:showPercent val="0"/>
          <c:showBubbleSize val="0"/>
        </c:dLbls>
        <c:marker val="1"/>
        <c:smooth val="0"/>
        <c:axId val="247600552"/>
        <c:axId val="248366152"/>
      </c:lineChart>
      <c:dateAx>
        <c:axId val="247600552"/>
        <c:scaling>
          <c:orientation val="minMax"/>
          <c:min val="39934"/>
        </c:scaling>
        <c:delete val="0"/>
        <c:axPos val="t"/>
        <c:majorGridlines>
          <c:spPr>
            <a:ln>
              <a:solidFill>
                <a:schemeClr val="tx1"/>
              </a:solidFill>
              <a:prstDash val="lgDash"/>
            </a:ln>
          </c:spPr>
        </c:majorGridlines>
        <c:minorGridlines>
          <c:spPr>
            <a:ln>
              <a:prstDash val="lgDash"/>
            </a:ln>
          </c:spPr>
        </c:minorGridlines>
        <c:numFmt formatCode="m/d;@" sourceLinked="0"/>
        <c:majorTickMark val="out"/>
        <c:minorTickMark val="none"/>
        <c:tickLblPos val="high"/>
        <c:crossAx val="248366152"/>
        <c:crosses val="autoZero"/>
        <c:auto val="1"/>
        <c:lblOffset val="100"/>
        <c:baseTimeUnit val="days"/>
        <c:majorUnit val="14"/>
        <c:majorTimeUnit val="days"/>
        <c:minorUnit val="7"/>
        <c:minorTimeUnit val="days"/>
      </c:dateAx>
      <c:valAx>
        <c:axId val="248366152"/>
        <c:scaling>
          <c:orientation val="maxMin"/>
          <c:max val="1"/>
          <c:min val="0"/>
        </c:scaling>
        <c:delete val="0"/>
        <c:axPos val="l"/>
        <c:majorGridlines>
          <c:spPr>
            <a:ln>
              <a:solidFill>
                <a:schemeClr val="tx1"/>
              </a:solidFill>
              <a:prstDash val="lgDash"/>
            </a:ln>
          </c:spPr>
        </c:majorGridlines>
        <c:title>
          <c:tx>
            <c:rich>
              <a:bodyPr rot="-5400000" vert="horz"/>
              <a:lstStyle/>
              <a:p>
                <a:pPr>
                  <a:defRPr/>
                </a:pPr>
                <a:r>
                  <a:rPr lang="en-US"/>
                  <a:t>Soil Water Deficit</a:t>
                </a:r>
                <a:r>
                  <a:rPr lang="en-US" sz="1200" b="0" i="0" u="none" strike="noStrike" baseline="0">
                    <a:effectLst/>
                  </a:rPr>
                  <a:t> or Management Allowed Depletion </a:t>
                </a:r>
                <a:r>
                  <a:rPr lang="en-US"/>
                  <a:t>(%)</a:t>
                </a:r>
              </a:p>
            </c:rich>
          </c:tx>
          <c:overlay val="0"/>
        </c:title>
        <c:numFmt formatCode="0%" sourceLinked="1"/>
        <c:majorTickMark val="out"/>
        <c:minorTickMark val="none"/>
        <c:tickLblPos val="nextTo"/>
        <c:crossAx val="247600552"/>
        <c:crosses val="autoZero"/>
        <c:crossBetween val="between"/>
        <c:majorUnit val="0.1"/>
        <c:minorUnit val="0.05"/>
      </c:valAx>
      <c:valAx>
        <c:axId val="144957712"/>
        <c:scaling>
          <c:orientation val="minMax"/>
          <c:max val="5"/>
          <c:min val="0"/>
        </c:scaling>
        <c:delete val="0"/>
        <c:axPos val="r"/>
        <c:title>
          <c:tx>
            <c:rich>
              <a:bodyPr rot="-5400000" vert="horz"/>
              <a:lstStyle/>
              <a:p>
                <a:pPr>
                  <a:defRPr/>
                </a:pPr>
                <a:r>
                  <a:rPr lang="en-US"/>
                  <a:t>Rain or Irrigation (inch)</a:t>
                </a:r>
              </a:p>
            </c:rich>
          </c:tx>
          <c:overlay val="0"/>
        </c:title>
        <c:numFmt formatCode="0" sourceLinked="0"/>
        <c:majorTickMark val="out"/>
        <c:minorTickMark val="none"/>
        <c:tickLblPos val="nextTo"/>
        <c:crossAx val="305604184"/>
        <c:crosses val="max"/>
        <c:crossBetween val="between"/>
        <c:majorUnit val="1"/>
        <c:minorUnit val="0.5"/>
      </c:valAx>
      <c:dateAx>
        <c:axId val="305604184"/>
        <c:scaling>
          <c:orientation val="minMax"/>
        </c:scaling>
        <c:delete val="1"/>
        <c:axPos val="b"/>
        <c:numFmt formatCode="[$-409]d\-mmm\-yy;@" sourceLinked="1"/>
        <c:majorTickMark val="out"/>
        <c:minorTickMark val="none"/>
        <c:tickLblPos val="none"/>
        <c:crossAx val="144957712"/>
        <c:crosses val="autoZero"/>
        <c:auto val="1"/>
        <c:lblOffset val="100"/>
        <c:baseTimeUnit val="days"/>
      </c:dateAx>
      <c:spPr>
        <a:ln>
          <a:solidFill>
            <a:schemeClr val="tx1"/>
          </a:solidFill>
        </a:ln>
      </c:spPr>
    </c:plotArea>
    <c:legend>
      <c:legendPos val="b"/>
      <c:overlay val="0"/>
    </c:legend>
    <c:plotVisOnly val="1"/>
    <c:dispBlanksAs val="gap"/>
    <c:showDLblsOverMax val="0"/>
  </c:chart>
  <c:spPr>
    <a:ln>
      <a:noFill/>
    </a:ln>
  </c:spPr>
  <c:txPr>
    <a:bodyPr/>
    <a:lstStyle/>
    <a:p>
      <a:pPr>
        <a:defRPr sz="1200" b="0">
          <a:latin typeface="Arial" pitchFamily="34" charset="0"/>
          <a:cs typeface="Arial" pitchFamily="34" charset="0"/>
        </a:defRPr>
      </a:pPr>
      <a:endParaRPr lang="en-US"/>
    </a:p>
  </c:txPr>
  <c:printSettings>
    <c:headerFooter>
      <c:oddHeader>&amp;R&amp;D &amp;T</c:oddHeader>
      <c:oddFooter>&amp;LPath: &amp;Z
File: &amp;F
Tab: &amp;A</c:oddFooter>
    </c:headerFooter>
    <c:pageMargins b="0.75000000000000799" l="0.70000000000000095" r="0.70000000000000095" t="0.75000000000000799"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Sheet1_MN_Inch!$B$4</c:f>
          <c:strCache>
            <c:ptCount val="1"/>
            <c:pt idx="0">
              <c:v>Smith's NE 29, Madison Twp, 2016 Corn</c:v>
            </c:pt>
          </c:strCache>
        </c:strRef>
      </c:tx>
      <c:overlay val="0"/>
    </c:title>
    <c:autoTitleDeleted val="0"/>
    <c:plotArea>
      <c:layout/>
      <c:barChart>
        <c:barDir val="col"/>
        <c:grouping val="clustered"/>
        <c:varyColors val="0"/>
        <c:ser>
          <c:idx val="1"/>
          <c:order val="0"/>
          <c:tx>
            <c:v>Rain</c:v>
          </c:tx>
          <c:spPr>
            <a:solidFill>
              <a:schemeClr val="tx1"/>
            </a:solidFill>
            <a:ln w="28575">
              <a:solidFill>
                <a:schemeClr val="tx1"/>
              </a:solidFill>
            </a:ln>
          </c:spPr>
          <c:invertIfNegative val="0"/>
          <c:cat>
            <c:numRef>
              <c:f>Sheet1_MN_Inch!Chart_X_Date</c:f>
              <c:numCache>
                <c:formatCode>m/d/yyyy</c:formatCode>
                <c:ptCount val="14"/>
                <c:pt idx="0">
                  <c:v>40001</c:v>
                </c:pt>
                <c:pt idx="1">
                  <c:v>40002</c:v>
                </c:pt>
                <c:pt idx="2">
                  <c:v>40003</c:v>
                </c:pt>
                <c:pt idx="3">
                  <c:v>40004</c:v>
                </c:pt>
                <c:pt idx="4">
                  <c:v>40005</c:v>
                </c:pt>
                <c:pt idx="5">
                  <c:v>40006</c:v>
                </c:pt>
                <c:pt idx="6">
                  <c:v>40007</c:v>
                </c:pt>
                <c:pt idx="7">
                  <c:v>40008</c:v>
                </c:pt>
                <c:pt idx="8">
                  <c:v>40009</c:v>
                </c:pt>
                <c:pt idx="9">
                  <c:v>40010</c:v>
                </c:pt>
                <c:pt idx="10">
                  <c:v>40011</c:v>
                </c:pt>
                <c:pt idx="11">
                  <c:v>40012</c:v>
                </c:pt>
                <c:pt idx="12">
                  <c:v>40013</c:v>
                </c:pt>
                <c:pt idx="13">
                  <c:v>40014</c:v>
                </c:pt>
              </c:numCache>
            </c:numRef>
          </c:cat>
          <c:val>
            <c:numRef>
              <c:f>Sheet1_MN_Inch!Chart_Y_Rain</c:f>
              <c:numCache>
                <c:formatCode>0.00</c:formatCode>
                <c:ptCount val="14"/>
              </c:numCache>
            </c:numRef>
          </c:val>
          <c:extLst>
            <c:ext xmlns:c16="http://schemas.microsoft.com/office/drawing/2014/chart" uri="{C3380CC4-5D6E-409C-BE32-E72D297353CC}">
              <c16:uniqueId val="{00000000-62CF-4194-88B4-4583FEA327BA}"/>
            </c:ext>
          </c:extLst>
        </c:ser>
        <c:ser>
          <c:idx val="2"/>
          <c:order val="1"/>
          <c:tx>
            <c:v>Irrigation</c:v>
          </c:tx>
          <c:spPr>
            <a:pattFill prst="ltUpDiag">
              <a:fgClr>
                <a:schemeClr val="tx1"/>
              </a:fgClr>
              <a:bgClr>
                <a:schemeClr val="bg1"/>
              </a:bgClr>
            </a:pattFill>
            <a:ln w="6350">
              <a:solidFill>
                <a:sysClr val="windowText" lastClr="000000"/>
              </a:solidFill>
              <a:prstDash val="solid"/>
            </a:ln>
          </c:spPr>
          <c:invertIfNegative val="0"/>
          <c:cat>
            <c:numRef>
              <c:f>Sheet1_MN_Inch!Chart_X_Date</c:f>
              <c:numCache>
                <c:formatCode>m/d/yyyy</c:formatCode>
                <c:ptCount val="14"/>
                <c:pt idx="0">
                  <c:v>40001</c:v>
                </c:pt>
                <c:pt idx="1">
                  <c:v>40002</c:v>
                </c:pt>
                <c:pt idx="2">
                  <c:v>40003</c:v>
                </c:pt>
                <c:pt idx="3">
                  <c:v>40004</c:v>
                </c:pt>
                <c:pt idx="4">
                  <c:v>40005</c:v>
                </c:pt>
                <c:pt idx="5">
                  <c:v>40006</c:v>
                </c:pt>
                <c:pt idx="6">
                  <c:v>40007</c:v>
                </c:pt>
                <c:pt idx="7">
                  <c:v>40008</c:v>
                </c:pt>
                <c:pt idx="8">
                  <c:v>40009</c:v>
                </c:pt>
                <c:pt idx="9">
                  <c:v>40010</c:v>
                </c:pt>
                <c:pt idx="10">
                  <c:v>40011</c:v>
                </c:pt>
                <c:pt idx="11">
                  <c:v>40012</c:v>
                </c:pt>
                <c:pt idx="12">
                  <c:v>40013</c:v>
                </c:pt>
                <c:pt idx="13">
                  <c:v>40014</c:v>
                </c:pt>
              </c:numCache>
            </c:numRef>
          </c:cat>
          <c:val>
            <c:numRef>
              <c:f>Sheet1_MN_Inch!Chart_Y_Irrigation</c:f>
              <c:numCache>
                <c:formatCode>0.00</c:formatCode>
                <c:ptCount val="14"/>
                <c:pt idx="2">
                  <c:v>1.25</c:v>
                </c:pt>
                <c:pt idx="7">
                  <c:v>1.25</c:v>
                </c:pt>
                <c:pt idx="12">
                  <c:v>1.25</c:v>
                </c:pt>
              </c:numCache>
            </c:numRef>
          </c:val>
          <c:extLst>
            <c:ext xmlns:c16="http://schemas.microsoft.com/office/drawing/2014/chart" uri="{C3380CC4-5D6E-409C-BE32-E72D297353CC}">
              <c16:uniqueId val="{00000001-62CF-4194-88B4-4583FEA327BA}"/>
            </c:ext>
          </c:extLst>
        </c:ser>
        <c:dLbls>
          <c:showLegendKey val="0"/>
          <c:showVal val="0"/>
          <c:showCatName val="0"/>
          <c:showSerName val="0"/>
          <c:showPercent val="0"/>
          <c:showBubbleSize val="0"/>
        </c:dLbls>
        <c:gapWidth val="0"/>
        <c:axId val="305606144"/>
        <c:axId val="305605752"/>
      </c:barChart>
      <c:lineChart>
        <c:grouping val="standard"/>
        <c:varyColors val="0"/>
        <c:ser>
          <c:idx val="0"/>
          <c:order val="2"/>
          <c:tx>
            <c:v>Soil Water Deficit</c:v>
          </c:tx>
          <c:spPr>
            <a:ln w="28575">
              <a:noFill/>
            </a:ln>
          </c:spPr>
          <c:marker>
            <c:symbol val="diamond"/>
            <c:size val="10"/>
            <c:spPr>
              <a:solidFill>
                <a:schemeClr val="tx1"/>
              </a:solidFill>
              <a:ln>
                <a:solidFill>
                  <a:schemeClr val="tx1"/>
                </a:solidFill>
              </a:ln>
            </c:spPr>
          </c:marker>
          <c:cat>
            <c:numRef>
              <c:f>Sheet1_MN_Inch!Chart_X_Date</c:f>
              <c:numCache>
                <c:formatCode>m/d/yyyy</c:formatCode>
                <c:ptCount val="14"/>
                <c:pt idx="0">
                  <c:v>40001</c:v>
                </c:pt>
                <c:pt idx="1">
                  <c:v>40002</c:v>
                </c:pt>
                <c:pt idx="2">
                  <c:v>40003</c:v>
                </c:pt>
                <c:pt idx="3">
                  <c:v>40004</c:v>
                </c:pt>
                <c:pt idx="4">
                  <c:v>40005</c:v>
                </c:pt>
                <c:pt idx="5">
                  <c:v>40006</c:v>
                </c:pt>
                <c:pt idx="6">
                  <c:v>40007</c:v>
                </c:pt>
                <c:pt idx="7">
                  <c:v>40008</c:v>
                </c:pt>
                <c:pt idx="8">
                  <c:v>40009</c:v>
                </c:pt>
                <c:pt idx="9">
                  <c:v>40010</c:v>
                </c:pt>
                <c:pt idx="10">
                  <c:v>40011</c:v>
                </c:pt>
                <c:pt idx="11">
                  <c:v>40012</c:v>
                </c:pt>
                <c:pt idx="12">
                  <c:v>40013</c:v>
                </c:pt>
                <c:pt idx="13">
                  <c:v>40014</c:v>
                </c:pt>
              </c:numCache>
            </c:numRef>
          </c:cat>
          <c:val>
            <c:numRef>
              <c:f>Sheet1_MN_Inch!Chart_Y_SWDP</c:f>
              <c:numCache>
                <c:formatCode>0%</c:formatCode>
                <c:ptCount val="14"/>
                <c:pt idx="0">
                  <c:v>0.38868613138686126</c:v>
                </c:pt>
                <c:pt idx="1">
                  <c:v>0.43248175182481752</c:v>
                </c:pt>
                <c:pt idx="2">
                  <c:v>0.24817518248175185</c:v>
                </c:pt>
                <c:pt idx="3">
                  <c:v>0.29014598540145986</c:v>
                </c:pt>
                <c:pt idx="4">
                  <c:v>0.33211678832116792</c:v>
                </c:pt>
                <c:pt idx="5">
                  <c:v>0.38138686131386862</c:v>
                </c:pt>
                <c:pt idx="6">
                  <c:v>0.43065693430656937</c:v>
                </c:pt>
                <c:pt idx="7">
                  <c:v>0.2518248175182482</c:v>
                </c:pt>
                <c:pt idx="8">
                  <c:v>0.30109489051094895</c:v>
                </c:pt>
                <c:pt idx="9">
                  <c:v>0.34306569343065696</c:v>
                </c:pt>
                <c:pt idx="10">
                  <c:v>0.38321167883211688</c:v>
                </c:pt>
                <c:pt idx="11">
                  <c:v>0.42335766423357674</c:v>
                </c:pt>
                <c:pt idx="12">
                  <c:v>0.23540145985401476</c:v>
                </c:pt>
                <c:pt idx="13">
                  <c:v>0.27554744525547459</c:v>
                </c:pt>
              </c:numCache>
            </c:numRef>
          </c:val>
          <c:smooth val="0"/>
          <c:extLst>
            <c:ext xmlns:c16="http://schemas.microsoft.com/office/drawing/2014/chart" uri="{C3380CC4-5D6E-409C-BE32-E72D297353CC}">
              <c16:uniqueId val="{00000002-62CF-4194-88B4-4583FEA327BA}"/>
            </c:ext>
          </c:extLst>
        </c:ser>
        <c:ser>
          <c:idx val="3"/>
          <c:order val="3"/>
          <c:tx>
            <c:v>Management Allowed Depletion</c:v>
          </c:tx>
          <c:spPr>
            <a:ln>
              <a:solidFill>
                <a:srgbClr val="FF0000"/>
              </a:solidFill>
              <a:prstDash val="dash"/>
            </a:ln>
          </c:spPr>
          <c:marker>
            <c:symbol val="none"/>
          </c:marker>
          <c:val>
            <c:numRef>
              <c:f>Sheet1_MN_Inch!Chart_Y_MAD</c:f>
              <c:numCache>
                <c:formatCode>0%</c:formatCode>
                <c:ptCount val="1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numCache>
            </c:numRef>
          </c:val>
          <c:smooth val="0"/>
          <c:extLst>
            <c:ext xmlns:c16="http://schemas.microsoft.com/office/drawing/2014/chart" uri="{C3380CC4-5D6E-409C-BE32-E72D297353CC}">
              <c16:uniqueId val="{00000003-62CF-4194-88B4-4583FEA327BA}"/>
            </c:ext>
          </c:extLst>
        </c:ser>
        <c:dLbls>
          <c:showLegendKey val="0"/>
          <c:showVal val="0"/>
          <c:showCatName val="0"/>
          <c:showSerName val="0"/>
          <c:showPercent val="0"/>
          <c:showBubbleSize val="0"/>
        </c:dLbls>
        <c:marker val="1"/>
        <c:smooth val="0"/>
        <c:axId val="305604968"/>
        <c:axId val="305605360"/>
      </c:lineChart>
      <c:dateAx>
        <c:axId val="305604968"/>
        <c:scaling>
          <c:orientation val="minMax"/>
        </c:scaling>
        <c:delete val="0"/>
        <c:axPos val="t"/>
        <c:majorGridlines>
          <c:spPr>
            <a:ln>
              <a:noFill/>
              <a:prstDash val="sysDash"/>
            </a:ln>
          </c:spPr>
        </c:majorGridlines>
        <c:minorGridlines>
          <c:spPr>
            <a:ln>
              <a:noFill/>
            </a:ln>
          </c:spPr>
        </c:minorGridlines>
        <c:numFmt formatCode="m/d;@" sourceLinked="0"/>
        <c:majorTickMark val="out"/>
        <c:minorTickMark val="none"/>
        <c:tickLblPos val="high"/>
        <c:crossAx val="305605360"/>
        <c:crosses val="autoZero"/>
        <c:auto val="1"/>
        <c:lblOffset val="100"/>
        <c:baseTimeUnit val="days"/>
      </c:dateAx>
      <c:valAx>
        <c:axId val="305605360"/>
        <c:scaling>
          <c:orientation val="maxMin"/>
          <c:max val="1"/>
          <c:min val="0"/>
        </c:scaling>
        <c:delete val="0"/>
        <c:axPos val="l"/>
        <c:majorGridlines>
          <c:spPr>
            <a:ln>
              <a:solidFill>
                <a:schemeClr val="tx1"/>
              </a:solidFill>
              <a:prstDash val="lgDash"/>
            </a:ln>
          </c:spPr>
        </c:majorGridlines>
        <c:title>
          <c:tx>
            <c:rich>
              <a:bodyPr rot="-5400000" vert="horz"/>
              <a:lstStyle/>
              <a:p>
                <a:pPr>
                  <a:defRPr/>
                </a:pPr>
                <a:r>
                  <a:rPr lang="en-US"/>
                  <a:t>Soil Water Deficit </a:t>
                </a:r>
                <a:r>
                  <a:rPr lang="en-US" sz="1200" b="0" i="0" u="none" strike="noStrike" baseline="0">
                    <a:effectLst/>
                  </a:rPr>
                  <a:t>or Management Allowed Depletion </a:t>
                </a:r>
                <a:r>
                  <a:rPr lang="en-US"/>
                  <a:t>(%)</a:t>
                </a:r>
              </a:p>
            </c:rich>
          </c:tx>
          <c:overlay val="0"/>
        </c:title>
        <c:numFmt formatCode="0%" sourceLinked="1"/>
        <c:majorTickMark val="out"/>
        <c:minorTickMark val="none"/>
        <c:tickLblPos val="nextTo"/>
        <c:crossAx val="305604968"/>
        <c:crosses val="autoZero"/>
        <c:crossBetween val="between"/>
        <c:majorUnit val="0.1"/>
        <c:minorUnit val="0.05"/>
      </c:valAx>
      <c:valAx>
        <c:axId val="305605752"/>
        <c:scaling>
          <c:orientation val="minMax"/>
          <c:max val="5"/>
          <c:min val="0"/>
        </c:scaling>
        <c:delete val="0"/>
        <c:axPos val="r"/>
        <c:title>
          <c:tx>
            <c:rich>
              <a:bodyPr rot="-5400000" vert="horz"/>
              <a:lstStyle/>
              <a:p>
                <a:pPr>
                  <a:defRPr/>
                </a:pPr>
                <a:r>
                  <a:rPr lang="en-US"/>
                  <a:t>Rain or Irrigation (inch)</a:t>
                </a:r>
              </a:p>
            </c:rich>
          </c:tx>
          <c:overlay val="0"/>
        </c:title>
        <c:numFmt formatCode="0" sourceLinked="0"/>
        <c:majorTickMark val="out"/>
        <c:minorTickMark val="none"/>
        <c:tickLblPos val="nextTo"/>
        <c:crossAx val="305606144"/>
        <c:crosses val="max"/>
        <c:crossBetween val="between"/>
        <c:majorUnit val="1"/>
        <c:minorUnit val="0.5"/>
      </c:valAx>
      <c:dateAx>
        <c:axId val="305606144"/>
        <c:scaling>
          <c:orientation val="minMax"/>
        </c:scaling>
        <c:delete val="1"/>
        <c:axPos val="b"/>
        <c:numFmt formatCode="m/d/yyyy" sourceLinked="1"/>
        <c:majorTickMark val="out"/>
        <c:minorTickMark val="none"/>
        <c:tickLblPos val="none"/>
        <c:crossAx val="305605752"/>
        <c:crosses val="autoZero"/>
        <c:auto val="1"/>
        <c:lblOffset val="100"/>
        <c:baseTimeUnit val="days"/>
      </c:dateAx>
      <c:spPr>
        <a:ln>
          <a:solidFill>
            <a:schemeClr val="tx1"/>
          </a:solidFill>
        </a:ln>
      </c:spPr>
    </c:plotArea>
    <c:legend>
      <c:legendPos val="b"/>
      <c:overlay val="0"/>
    </c:legend>
    <c:plotVisOnly val="1"/>
    <c:dispBlanksAs val="gap"/>
    <c:showDLblsOverMax val="0"/>
  </c:chart>
  <c:spPr>
    <a:ln>
      <a:noFill/>
    </a:ln>
  </c:spPr>
  <c:txPr>
    <a:bodyPr/>
    <a:lstStyle/>
    <a:p>
      <a:pPr>
        <a:defRPr sz="1200" b="0">
          <a:latin typeface="Arial" pitchFamily="34" charset="0"/>
          <a:cs typeface="Arial" pitchFamily="34" charset="0"/>
        </a:defRPr>
      </a:pPr>
      <a:endParaRPr lang="en-US"/>
    </a:p>
  </c:txPr>
  <c:printSettings>
    <c:headerFooter>
      <c:oddHeader>&amp;R&amp;D &amp;T</c:oddHeader>
      <c:oddFooter>&amp;LPath: &amp;Z
File: &amp;F
Tab: &amp;A</c:oddFooter>
    </c:headerFooter>
    <c:pageMargins b="0.75000000000000799" l="0.70000000000000095" r="0.70000000000000095" t="0.75000000000000799" header="0.3" footer="0.3"/>
    <c:pageSetup orientation="landscape"/>
  </c:printSettings>
</c:chartSpace>
</file>

<file path=xl/ctrlProps/ctrlProp1.xml><?xml version="1.0" encoding="utf-8"?>
<formControlPr xmlns="http://schemas.microsoft.com/office/spreadsheetml/2009/9/main" objectType="Scroll" dx="16" fmlaLink="$CC$474" horiz="1" max="153" min="1" page="10" val="14"/>
</file>

<file path=xl/ctrlProps/ctrlProp2.xml><?xml version="1.0" encoding="utf-8"?>
<formControlPr xmlns="http://schemas.microsoft.com/office/spreadsheetml/2009/9/main" objectType="Scroll" dx="16" fmlaLink="$CJ$475" horiz="1" max="153" min="1" page="10" val="68"/>
</file>

<file path=xl/ctrlProps/ctrlProp3.xml><?xml version="1.0" encoding="utf-8"?>
<formControlPr xmlns="http://schemas.microsoft.com/office/spreadsheetml/2009/9/main" objectType="Scroll" dx="16" fmlaLink="$CC$474" horiz="1" max="153" min="1" page="10" val="14"/>
</file>

<file path=xl/ctrlProps/ctrlProp4.xml><?xml version="1.0" encoding="utf-8"?>
<formControlPr xmlns="http://schemas.microsoft.com/office/spreadsheetml/2009/9/main" objectType="Scroll" dx="16" fmlaLink="$CJ$475" horiz="1" max="153" min="1" page="10" val="68"/>
</file>

<file path=xl/ctrlProps/ctrlProp5.xml><?xml version="1.0" encoding="utf-8"?>
<formControlPr xmlns="http://schemas.microsoft.com/office/spreadsheetml/2009/9/main" objectType="Scroll" dx="16" fmlaLink="$CC$474" horiz="1" max="153" min="1" page="10" val="14"/>
</file>

<file path=xl/ctrlProps/ctrlProp6.xml><?xml version="1.0" encoding="utf-8"?>
<formControlPr xmlns="http://schemas.microsoft.com/office/spreadsheetml/2009/9/main" objectType="Scroll" dx="16" fmlaLink="$CJ$475" horiz="1" max="153" min="1" page="10" val="68"/>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78</xdr:col>
      <xdr:colOff>57150</xdr:colOff>
      <xdr:row>400</xdr:row>
      <xdr:rowOff>19050</xdr:rowOff>
    </xdr:from>
    <xdr:to>
      <xdr:col>92</xdr:col>
      <xdr:colOff>314325</xdr:colOff>
      <xdr:row>436</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78</xdr:col>
      <xdr:colOff>47625</xdr:colOff>
      <xdr:row>437</xdr:row>
      <xdr:rowOff>0</xdr:rowOff>
    </xdr:from>
    <xdr:to>
      <xdr:col>92</xdr:col>
      <xdr:colOff>304800</xdr:colOff>
      <xdr:row>472</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81</xdr:col>
          <xdr:colOff>38100</xdr:colOff>
          <xdr:row>473</xdr:row>
          <xdr:rowOff>38100</xdr:rowOff>
        </xdr:from>
        <xdr:to>
          <xdr:col>84</xdr:col>
          <xdr:colOff>180975</xdr:colOff>
          <xdr:row>474</xdr:row>
          <xdr:rowOff>142875</xdr:rowOff>
        </xdr:to>
        <xdr:sp macro="" textlink="">
          <xdr:nvSpPr>
            <xdr:cNvPr id="3127" name="Scroll Bar 55" hidden="1">
              <a:extLst>
                <a:ext uri="{63B3BB69-23CF-44E3-9099-C40C66FF867C}">
                  <a14:compatExt spid="_x0000_s312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47625</xdr:colOff>
          <xdr:row>473</xdr:row>
          <xdr:rowOff>47625</xdr:rowOff>
        </xdr:from>
        <xdr:to>
          <xdr:col>91</xdr:col>
          <xdr:colOff>200025</xdr:colOff>
          <xdr:row>474</xdr:row>
          <xdr:rowOff>152400</xdr:rowOff>
        </xdr:to>
        <xdr:sp macro="" textlink="">
          <xdr:nvSpPr>
            <xdr:cNvPr id="3128" name="Scroll Bar 56" hidden="1">
              <a:extLst>
                <a:ext uri="{63B3BB69-23CF-44E3-9099-C40C66FF867C}">
                  <a14:compatExt spid="_x0000_s312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78</xdr:col>
      <xdr:colOff>28575</xdr:colOff>
      <xdr:row>400</xdr:row>
      <xdr:rowOff>19050</xdr:rowOff>
    </xdr:from>
    <xdr:to>
      <xdr:col>92</xdr:col>
      <xdr:colOff>285750</xdr:colOff>
      <xdr:row>436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78</xdr:col>
      <xdr:colOff>0</xdr:colOff>
      <xdr:row>437</xdr:row>
      <xdr:rowOff>0</xdr:rowOff>
    </xdr:from>
    <xdr:to>
      <xdr:col>92</xdr:col>
      <xdr:colOff>257175</xdr:colOff>
      <xdr:row>472</xdr:row>
      <xdr:rowOff>147637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81</xdr:col>
          <xdr:colOff>38100</xdr:colOff>
          <xdr:row>473</xdr:row>
          <xdr:rowOff>19050</xdr:rowOff>
        </xdr:from>
        <xdr:to>
          <xdr:col>84</xdr:col>
          <xdr:colOff>180975</xdr:colOff>
          <xdr:row>474</xdr:row>
          <xdr:rowOff>142875</xdr:rowOff>
        </xdr:to>
        <xdr:sp macro="" textlink="">
          <xdr:nvSpPr>
            <xdr:cNvPr id="2168" name="Scroll Bar 1144" hidden="1">
              <a:extLst>
                <a:ext uri="{63B3BB69-23CF-44E3-9099-C40C66FF867C}">
                  <a14:compatExt spid="_x0000_s216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57150</xdr:colOff>
          <xdr:row>473</xdr:row>
          <xdr:rowOff>28575</xdr:rowOff>
        </xdr:from>
        <xdr:to>
          <xdr:col>91</xdr:col>
          <xdr:colOff>209550</xdr:colOff>
          <xdr:row>474</xdr:row>
          <xdr:rowOff>142875</xdr:rowOff>
        </xdr:to>
        <xdr:sp macro="" textlink="">
          <xdr:nvSpPr>
            <xdr:cNvPr id="2169" name="Scroll Bar 1145" hidden="1">
              <a:extLst>
                <a:ext uri="{63B3BB69-23CF-44E3-9099-C40C66FF867C}">
                  <a14:compatExt spid="_x0000_s2169"/>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52</xdr:col>
      <xdr:colOff>47625</xdr:colOff>
      <xdr:row>359</xdr:row>
      <xdr:rowOff>85725</xdr:rowOff>
    </xdr:from>
    <xdr:to>
      <xdr:col>76</xdr:col>
      <xdr:colOff>247650</xdr:colOff>
      <xdr:row>391</xdr:row>
      <xdr:rowOff>152400</xdr:rowOff>
    </xdr:to>
    <xdr:pic>
      <xdr:nvPicPr>
        <xdr:cNvPr id="5162" name="Picture 42"/>
        <xdr:cNvPicPr>
          <a:picLocks noChangeAspect="1" noChangeArrowheads="1"/>
        </xdr:cNvPicPr>
      </xdr:nvPicPr>
      <xdr:blipFill>
        <a:blip xmlns:r="http://schemas.openxmlformats.org/officeDocument/2006/relationships" r:embed="rId1" cstate="print"/>
        <a:srcRect/>
        <a:stretch>
          <a:fillRect/>
        </a:stretch>
      </xdr:blipFill>
      <xdr:spPr bwMode="auto">
        <a:xfrm>
          <a:off x="34985325" y="59712225"/>
          <a:ext cx="9572625" cy="5248275"/>
        </a:xfrm>
        <a:prstGeom prst="rect">
          <a:avLst/>
        </a:prstGeom>
        <a:noFill/>
        <a:ln w="1">
          <a:noFill/>
          <a:miter lim="800000"/>
          <a:headEnd/>
          <a:tailEnd type="none" w="med" len="med"/>
        </a:ln>
        <a:effectLst/>
      </xdr:spPr>
    </xdr:pic>
    <xdr:clientData/>
  </xdr:twoCellAnchor>
  <xdr:twoCellAnchor>
    <xdr:from>
      <xdr:col>57</xdr:col>
      <xdr:colOff>38100</xdr:colOff>
      <xdr:row>379</xdr:row>
      <xdr:rowOff>28575</xdr:rowOff>
    </xdr:from>
    <xdr:to>
      <xdr:col>57</xdr:col>
      <xdr:colOff>361950</xdr:colOff>
      <xdr:row>386</xdr:row>
      <xdr:rowOff>114300</xdr:rowOff>
    </xdr:to>
    <xdr:sp macro="" textlink="">
      <xdr:nvSpPr>
        <xdr:cNvPr id="4" name="Rectangle 3"/>
        <xdr:cNvSpPr/>
      </xdr:nvSpPr>
      <xdr:spPr>
        <a:xfrm>
          <a:off x="36880800" y="63217425"/>
          <a:ext cx="323850" cy="121920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53</xdr:col>
      <xdr:colOff>276226</xdr:colOff>
      <xdr:row>355</xdr:row>
      <xdr:rowOff>38100</xdr:rowOff>
    </xdr:from>
    <xdr:to>
      <xdr:col>57</xdr:col>
      <xdr:colOff>200026</xdr:colOff>
      <xdr:row>379</xdr:row>
      <xdr:rowOff>28575</xdr:rowOff>
    </xdr:to>
    <xdr:cxnSp macro="">
      <xdr:nvCxnSpPr>
        <xdr:cNvPr id="6" name="Straight Arrow Connector 5"/>
        <xdr:cNvCxnSpPr>
          <a:stCxn id="4" idx="0"/>
        </xdr:cNvCxnSpPr>
      </xdr:nvCxnSpPr>
      <xdr:spPr>
        <a:xfrm rot="16200000" flipV="1">
          <a:off x="34380488" y="60555188"/>
          <a:ext cx="3876675" cy="1447800"/>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28575</xdr:colOff>
      <xdr:row>379</xdr:row>
      <xdr:rowOff>47625</xdr:rowOff>
    </xdr:from>
    <xdr:to>
      <xdr:col>59</xdr:col>
      <xdr:colOff>352425</xdr:colOff>
      <xdr:row>386</xdr:row>
      <xdr:rowOff>133350</xdr:rowOff>
    </xdr:to>
    <xdr:sp macro="" textlink="">
      <xdr:nvSpPr>
        <xdr:cNvPr id="7" name="Rectangle 6"/>
        <xdr:cNvSpPr/>
      </xdr:nvSpPr>
      <xdr:spPr>
        <a:xfrm>
          <a:off x="37633275" y="63236475"/>
          <a:ext cx="323850" cy="121920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55</xdr:col>
      <xdr:colOff>266701</xdr:colOff>
      <xdr:row>355</xdr:row>
      <xdr:rowOff>57150</xdr:rowOff>
    </xdr:from>
    <xdr:to>
      <xdr:col>59</xdr:col>
      <xdr:colOff>190501</xdr:colOff>
      <xdr:row>379</xdr:row>
      <xdr:rowOff>47625</xdr:rowOff>
    </xdr:to>
    <xdr:cxnSp macro="">
      <xdr:nvCxnSpPr>
        <xdr:cNvPr id="8" name="Straight Arrow Connector 7"/>
        <xdr:cNvCxnSpPr>
          <a:stCxn id="7" idx="0"/>
        </xdr:cNvCxnSpPr>
      </xdr:nvCxnSpPr>
      <xdr:spPr>
        <a:xfrm rot="16200000" flipV="1">
          <a:off x="35132963" y="60574238"/>
          <a:ext cx="3876675" cy="1447800"/>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19050</xdr:colOff>
      <xdr:row>379</xdr:row>
      <xdr:rowOff>38100</xdr:rowOff>
    </xdr:from>
    <xdr:to>
      <xdr:col>58</xdr:col>
      <xdr:colOff>342900</xdr:colOff>
      <xdr:row>386</xdr:row>
      <xdr:rowOff>123825</xdr:rowOff>
    </xdr:to>
    <xdr:sp macro="" textlink="">
      <xdr:nvSpPr>
        <xdr:cNvPr id="9" name="Rectangle 8"/>
        <xdr:cNvSpPr/>
      </xdr:nvSpPr>
      <xdr:spPr>
        <a:xfrm>
          <a:off x="37242750" y="63226950"/>
          <a:ext cx="323850" cy="121920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54</xdr:col>
      <xdr:colOff>257176</xdr:colOff>
      <xdr:row>355</xdr:row>
      <xdr:rowOff>47625</xdr:rowOff>
    </xdr:from>
    <xdr:to>
      <xdr:col>58</xdr:col>
      <xdr:colOff>180976</xdr:colOff>
      <xdr:row>379</xdr:row>
      <xdr:rowOff>38100</xdr:rowOff>
    </xdr:to>
    <xdr:cxnSp macro="">
      <xdr:nvCxnSpPr>
        <xdr:cNvPr id="10" name="Straight Arrow Connector 9"/>
        <xdr:cNvCxnSpPr>
          <a:stCxn id="9" idx="0"/>
        </xdr:cNvCxnSpPr>
      </xdr:nvCxnSpPr>
      <xdr:spPr>
        <a:xfrm rot="16200000" flipV="1">
          <a:off x="34742438" y="60564713"/>
          <a:ext cx="3876675" cy="1447800"/>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28575</xdr:colOff>
      <xdr:row>379</xdr:row>
      <xdr:rowOff>57150</xdr:rowOff>
    </xdr:from>
    <xdr:to>
      <xdr:col>60</xdr:col>
      <xdr:colOff>352425</xdr:colOff>
      <xdr:row>386</xdr:row>
      <xdr:rowOff>142875</xdr:rowOff>
    </xdr:to>
    <xdr:sp macro="" textlink="">
      <xdr:nvSpPr>
        <xdr:cNvPr id="11" name="Rectangle 10"/>
        <xdr:cNvSpPr/>
      </xdr:nvSpPr>
      <xdr:spPr>
        <a:xfrm>
          <a:off x="38014275" y="63246000"/>
          <a:ext cx="323850" cy="121920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56</xdr:col>
      <xdr:colOff>266701</xdr:colOff>
      <xdr:row>355</xdr:row>
      <xdr:rowOff>66675</xdr:rowOff>
    </xdr:from>
    <xdr:to>
      <xdr:col>60</xdr:col>
      <xdr:colOff>190501</xdr:colOff>
      <xdr:row>379</xdr:row>
      <xdr:rowOff>57150</xdr:rowOff>
    </xdr:to>
    <xdr:cxnSp macro="">
      <xdr:nvCxnSpPr>
        <xdr:cNvPr id="12" name="Straight Arrow Connector 11"/>
        <xdr:cNvCxnSpPr>
          <a:stCxn id="11" idx="0"/>
        </xdr:cNvCxnSpPr>
      </xdr:nvCxnSpPr>
      <xdr:spPr>
        <a:xfrm rot="16200000" flipV="1">
          <a:off x="35513963" y="60583763"/>
          <a:ext cx="3876675" cy="1447800"/>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238125</xdr:colOff>
      <xdr:row>379</xdr:row>
      <xdr:rowOff>66675</xdr:rowOff>
    </xdr:from>
    <xdr:to>
      <xdr:col>70</xdr:col>
      <xdr:colOff>180975</xdr:colOff>
      <xdr:row>386</xdr:row>
      <xdr:rowOff>152400</xdr:rowOff>
    </xdr:to>
    <xdr:sp macro="" textlink="">
      <xdr:nvSpPr>
        <xdr:cNvPr id="13" name="Rectangle 12"/>
        <xdr:cNvSpPr/>
      </xdr:nvSpPr>
      <xdr:spPr>
        <a:xfrm>
          <a:off x="41652825" y="63255525"/>
          <a:ext cx="323850" cy="121920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57</xdr:col>
      <xdr:colOff>190501</xdr:colOff>
      <xdr:row>355</xdr:row>
      <xdr:rowOff>57150</xdr:rowOff>
    </xdr:from>
    <xdr:to>
      <xdr:col>70</xdr:col>
      <xdr:colOff>19051</xdr:colOff>
      <xdr:row>379</xdr:row>
      <xdr:rowOff>66675</xdr:rowOff>
    </xdr:to>
    <xdr:cxnSp macro="">
      <xdr:nvCxnSpPr>
        <xdr:cNvPr id="14" name="Straight Arrow Connector 13"/>
        <xdr:cNvCxnSpPr>
          <a:stCxn id="13" idx="0"/>
        </xdr:cNvCxnSpPr>
      </xdr:nvCxnSpPr>
      <xdr:spPr>
        <a:xfrm rot="16200000" flipV="1">
          <a:off x="37476113" y="58916888"/>
          <a:ext cx="3895725" cy="4781550"/>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266700</xdr:colOff>
      <xdr:row>379</xdr:row>
      <xdr:rowOff>66675</xdr:rowOff>
    </xdr:from>
    <xdr:to>
      <xdr:col>71</xdr:col>
      <xdr:colOff>209550</xdr:colOff>
      <xdr:row>386</xdr:row>
      <xdr:rowOff>152400</xdr:rowOff>
    </xdr:to>
    <xdr:sp macro="" textlink="">
      <xdr:nvSpPr>
        <xdr:cNvPr id="15" name="Rectangle 14"/>
        <xdr:cNvSpPr/>
      </xdr:nvSpPr>
      <xdr:spPr>
        <a:xfrm>
          <a:off x="42062400" y="63255525"/>
          <a:ext cx="323850" cy="121920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61</xdr:col>
      <xdr:colOff>28579</xdr:colOff>
      <xdr:row>355</xdr:row>
      <xdr:rowOff>19050</xdr:rowOff>
    </xdr:from>
    <xdr:to>
      <xdr:col>71</xdr:col>
      <xdr:colOff>47626</xdr:colOff>
      <xdr:row>379</xdr:row>
      <xdr:rowOff>66675</xdr:rowOff>
    </xdr:to>
    <xdr:cxnSp macro="">
      <xdr:nvCxnSpPr>
        <xdr:cNvPr id="16" name="Straight Arrow Connector 15"/>
        <xdr:cNvCxnSpPr>
          <a:stCxn id="15" idx="0"/>
        </xdr:cNvCxnSpPr>
      </xdr:nvCxnSpPr>
      <xdr:spPr>
        <a:xfrm rot="16200000" flipV="1">
          <a:off x="38342890" y="59374089"/>
          <a:ext cx="3933825" cy="3829047"/>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295275</xdr:colOff>
      <xdr:row>379</xdr:row>
      <xdr:rowOff>66675</xdr:rowOff>
    </xdr:from>
    <xdr:to>
      <xdr:col>72</xdr:col>
      <xdr:colOff>238125</xdr:colOff>
      <xdr:row>386</xdr:row>
      <xdr:rowOff>152400</xdr:rowOff>
    </xdr:to>
    <xdr:sp macro="" textlink="">
      <xdr:nvSpPr>
        <xdr:cNvPr id="17" name="Rectangle 16"/>
        <xdr:cNvSpPr/>
      </xdr:nvSpPr>
      <xdr:spPr>
        <a:xfrm>
          <a:off x="42471975" y="63255525"/>
          <a:ext cx="323850" cy="1219200"/>
        </a:xfrm>
        <a:prstGeom prst="rect">
          <a:avLst/>
        </a:prstGeom>
        <a:noFill/>
        <a:ln>
          <a:solidFill>
            <a:srgbClr val="FFC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64</xdr:col>
      <xdr:colOff>228603</xdr:colOff>
      <xdr:row>354</xdr:row>
      <xdr:rowOff>152400</xdr:rowOff>
    </xdr:from>
    <xdr:to>
      <xdr:col>72</xdr:col>
      <xdr:colOff>76200</xdr:colOff>
      <xdr:row>379</xdr:row>
      <xdr:rowOff>66675</xdr:rowOff>
    </xdr:to>
    <xdr:cxnSp macro="">
      <xdr:nvCxnSpPr>
        <xdr:cNvPr id="18" name="Straight Arrow Connector 17"/>
        <xdr:cNvCxnSpPr>
          <a:stCxn id="17" idx="0"/>
        </xdr:cNvCxnSpPr>
      </xdr:nvCxnSpPr>
      <xdr:spPr>
        <a:xfrm rot="16200000" flipV="1">
          <a:off x="39204902" y="59826526"/>
          <a:ext cx="3962400" cy="2895597"/>
        </a:xfrm>
        <a:prstGeom prst="straightConnector1">
          <a:avLst/>
        </a:prstGeom>
        <a:ln w="25400">
          <a:solidFill>
            <a:srgbClr val="FFC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276225</xdr:colOff>
      <xdr:row>379</xdr:row>
      <xdr:rowOff>66675</xdr:rowOff>
    </xdr:from>
    <xdr:to>
      <xdr:col>73</xdr:col>
      <xdr:colOff>219075</xdr:colOff>
      <xdr:row>386</xdr:row>
      <xdr:rowOff>152400</xdr:rowOff>
    </xdr:to>
    <xdr:sp macro="" textlink="">
      <xdr:nvSpPr>
        <xdr:cNvPr id="19" name="Rectangle 18"/>
        <xdr:cNvSpPr/>
      </xdr:nvSpPr>
      <xdr:spPr>
        <a:xfrm>
          <a:off x="42833925" y="63255525"/>
          <a:ext cx="323850" cy="121920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69</xdr:col>
      <xdr:colOff>76204</xdr:colOff>
      <xdr:row>355</xdr:row>
      <xdr:rowOff>0</xdr:rowOff>
    </xdr:from>
    <xdr:to>
      <xdr:col>73</xdr:col>
      <xdr:colOff>57151</xdr:colOff>
      <xdr:row>379</xdr:row>
      <xdr:rowOff>66675</xdr:rowOff>
    </xdr:to>
    <xdr:cxnSp macro="">
      <xdr:nvCxnSpPr>
        <xdr:cNvPr id="20" name="Straight Arrow Connector 19"/>
        <xdr:cNvCxnSpPr>
          <a:stCxn id="19" idx="0"/>
        </xdr:cNvCxnSpPr>
      </xdr:nvCxnSpPr>
      <xdr:spPr>
        <a:xfrm rot="16200000" flipV="1">
          <a:off x="40266940" y="60526614"/>
          <a:ext cx="3952875" cy="1504947"/>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295275</xdr:colOff>
      <xdr:row>379</xdr:row>
      <xdr:rowOff>66675</xdr:rowOff>
    </xdr:from>
    <xdr:to>
      <xdr:col>74</xdr:col>
      <xdr:colOff>238125</xdr:colOff>
      <xdr:row>386</xdr:row>
      <xdr:rowOff>152400</xdr:rowOff>
    </xdr:to>
    <xdr:sp macro="" textlink="">
      <xdr:nvSpPr>
        <xdr:cNvPr id="21" name="Rectangle 20"/>
        <xdr:cNvSpPr/>
      </xdr:nvSpPr>
      <xdr:spPr>
        <a:xfrm>
          <a:off x="43233975" y="63255525"/>
          <a:ext cx="323850" cy="1219200"/>
        </a:xfrm>
        <a:prstGeom prst="rect">
          <a:avLst/>
        </a:prstGeom>
        <a:noFill/>
        <a:ln>
          <a:solidFill>
            <a:srgbClr val="FFC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58</xdr:col>
      <xdr:colOff>38100</xdr:colOff>
      <xdr:row>348</xdr:row>
      <xdr:rowOff>0</xdr:rowOff>
    </xdr:from>
    <xdr:to>
      <xdr:col>61</xdr:col>
      <xdr:colOff>352425</xdr:colOff>
      <xdr:row>355</xdr:row>
      <xdr:rowOff>0</xdr:rowOff>
    </xdr:to>
    <xdr:sp macro="" textlink="">
      <xdr:nvSpPr>
        <xdr:cNvPr id="24" name="Rectangle 23"/>
        <xdr:cNvSpPr/>
      </xdr:nvSpPr>
      <xdr:spPr>
        <a:xfrm>
          <a:off x="37261800" y="58169175"/>
          <a:ext cx="1457325" cy="1133475"/>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62</xdr:col>
      <xdr:colOff>28575</xdr:colOff>
      <xdr:row>347</xdr:row>
      <xdr:rowOff>152400</xdr:rowOff>
    </xdr:from>
    <xdr:to>
      <xdr:col>65</xdr:col>
      <xdr:colOff>361950</xdr:colOff>
      <xdr:row>354</xdr:row>
      <xdr:rowOff>152400</xdr:rowOff>
    </xdr:to>
    <xdr:sp macro="" textlink="">
      <xdr:nvSpPr>
        <xdr:cNvPr id="26" name="Rectangle 25"/>
        <xdr:cNvSpPr/>
      </xdr:nvSpPr>
      <xdr:spPr>
        <a:xfrm>
          <a:off x="38776275" y="58159650"/>
          <a:ext cx="1476375" cy="1133475"/>
        </a:xfrm>
        <a:prstGeom prst="rect">
          <a:avLst/>
        </a:prstGeom>
        <a:noFill/>
        <a:ln>
          <a:solidFill>
            <a:srgbClr val="FFC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73</xdr:col>
      <xdr:colOff>228605</xdr:colOff>
      <xdr:row>355</xdr:row>
      <xdr:rowOff>0</xdr:rowOff>
    </xdr:from>
    <xdr:to>
      <xdr:col>74</xdr:col>
      <xdr:colOff>76201</xdr:colOff>
      <xdr:row>379</xdr:row>
      <xdr:rowOff>66675</xdr:rowOff>
    </xdr:to>
    <xdr:cxnSp macro="">
      <xdr:nvCxnSpPr>
        <xdr:cNvPr id="28" name="Straight Arrow Connector 27"/>
        <xdr:cNvCxnSpPr>
          <a:stCxn id="21" idx="0"/>
        </xdr:cNvCxnSpPr>
      </xdr:nvCxnSpPr>
      <xdr:spPr>
        <a:xfrm rot="16200000" flipV="1">
          <a:off x="41305165" y="61164790"/>
          <a:ext cx="3952875" cy="228596"/>
        </a:xfrm>
        <a:prstGeom prst="straightConnector1">
          <a:avLst/>
        </a:prstGeom>
        <a:ln w="25400">
          <a:solidFill>
            <a:srgbClr val="FFC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28575</xdr:colOff>
      <xdr:row>348</xdr:row>
      <xdr:rowOff>0</xdr:rowOff>
    </xdr:from>
    <xdr:to>
      <xdr:col>74</xdr:col>
      <xdr:colOff>361950</xdr:colOff>
      <xdr:row>355</xdr:row>
      <xdr:rowOff>0</xdr:rowOff>
    </xdr:to>
    <xdr:sp macro="" textlink="">
      <xdr:nvSpPr>
        <xdr:cNvPr id="29" name="Rectangle 28"/>
        <xdr:cNvSpPr/>
      </xdr:nvSpPr>
      <xdr:spPr>
        <a:xfrm>
          <a:off x="42205275" y="58169175"/>
          <a:ext cx="1476375" cy="1133475"/>
        </a:xfrm>
        <a:prstGeom prst="rect">
          <a:avLst/>
        </a:prstGeom>
        <a:noFill/>
        <a:ln>
          <a:solidFill>
            <a:srgbClr val="FFC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66</xdr:col>
      <xdr:colOff>47625</xdr:colOff>
      <xdr:row>348</xdr:row>
      <xdr:rowOff>9525</xdr:rowOff>
    </xdr:from>
    <xdr:to>
      <xdr:col>70</xdr:col>
      <xdr:colOff>361950</xdr:colOff>
      <xdr:row>355</xdr:row>
      <xdr:rowOff>9525</xdr:rowOff>
    </xdr:to>
    <xdr:sp macro="" textlink="">
      <xdr:nvSpPr>
        <xdr:cNvPr id="31" name="Rectangle 30"/>
        <xdr:cNvSpPr/>
      </xdr:nvSpPr>
      <xdr:spPr>
        <a:xfrm>
          <a:off x="40319325" y="58178700"/>
          <a:ext cx="1838325" cy="1133475"/>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61</xdr:col>
      <xdr:colOff>219074</xdr:colOff>
      <xdr:row>375</xdr:row>
      <xdr:rowOff>19049</xdr:rowOff>
    </xdr:from>
    <xdr:to>
      <xdr:col>68</xdr:col>
      <xdr:colOff>304800</xdr:colOff>
      <xdr:row>386</xdr:row>
      <xdr:rowOff>152399</xdr:rowOff>
    </xdr:to>
    <xdr:sp macro="" textlink="">
      <xdr:nvSpPr>
        <xdr:cNvPr id="33" name="Rectangle 32"/>
        <xdr:cNvSpPr/>
      </xdr:nvSpPr>
      <xdr:spPr>
        <a:xfrm>
          <a:off x="38585774" y="62398274"/>
          <a:ext cx="2752726" cy="1914525"/>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60</xdr:col>
      <xdr:colOff>180975</xdr:colOff>
      <xdr:row>388</xdr:row>
      <xdr:rowOff>95250</xdr:rowOff>
    </xdr:from>
    <xdr:to>
      <xdr:col>61</xdr:col>
      <xdr:colOff>238127</xdr:colOff>
      <xdr:row>388</xdr:row>
      <xdr:rowOff>104776</xdr:rowOff>
    </xdr:to>
    <xdr:cxnSp macro="">
      <xdr:nvCxnSpPr>
        <xdr:cNvPr id="34" name="Straight Arrow Connector 33"/>
        <xdr:cNvCxnSpPr/>
      </xdr:nvCxnSpPr>
      <xdr:spPr>
        <a:xfrm>
          <a:off x="38166675" y="64579500"/>
          <a:ext cx="438152" cy="9526"/>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180976</xdr:colOff>
      <xdr:row>386</xdr:row>
      <xdr:rowOff>142874</xdr:rowOff>
    </xdr:from>
    <xdr:to>
      <xdr:col>61</xdr:col>
      <xdr:colOff>209551</xdr:colOff>
      <xdr:row>388</xdr:row>
      <xdr:rowOff>76199</xdr:rowOff>
    </xdr:to>
    <xdr:cxnSp macro="">
      <xdr:nvCxnSpPr>
        <xdr:cNvPr id="39" name="Straight Connector 38"/>
        <xdr:cNvCxnSpPr/>
      </xdr:nvCxnSpPr>
      <xdr:spPr>
        <a:xfrm rot="10800000" flipV="1">
          <a:off x="38166676" y="64303274"/>
          <a:ext cx="409575" cy="2571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247650</xdr:colOff>
      <xdr:row>387</xdr:row>
      <xdr:rowOff>123825</xdr:rowOff>
    </xdr:from>
    <xdr:to>
      <xdr:col>75</xdr:col>
      <xdr:colOff>38100</xdr:colOff>
      <xdr:row>391</xdr:row>
      <xdr:rowOff>85725</xdr:rowOff>
    </xdr:to>
    <xdr:sp macro="" textlink="">
      <xdr:nvSpPr>
        <xdr:cNvPr id="40" name="TextBox 39"/>
        <xdr:cNvSpPr txBox="1"/>
      </xdr:nvSpPr>
      <xdr:spPr>
        <a:xfrm>
          <a:off x="38614350" y="64446150"/>
          <a:ext cx="5124450" cy="609600"/>
        </a:xfrm>
        <a:prstGeom prst="rect">
          <a:avLst/>
        </a:prstGeom>
        <a:solidFill>
          <a:schemeClr val="lt1"/>
        </a:solidFill>
        <a:ln w="254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solidFill>
                <a:srgbClr val="FF0000"/>
              </a:solidFill>
            </a:rPr>
            <a:t>These</a:t>
          </a:r>
          <a:r>
            <a:rPr lang="en-US" sz="1400" baseline="0">
              <a:solidFill>
                <a:srgbClr val="FF0000"/>
              </a:solidFill>
            </a:rPr>
            <a:t> s</a:t>
          </a:r>
          <a:r>
            <a:rPr lang="en-US" sz="1400">
              <a:solidFill>
                <a:srgbClr val="FF0000"/>
              </a:solidFill>
            </a:rPr>
            <a:t>ubtables for cut and regrowth periods are not used. Regrowth after cutting is  handled by a linear ET recovery function.</a:t>
          </a:r>
        </a:p>
      </xdr:txBody>
    </xdr:sp>
    <xdr:clientData/>
  </xdr:twoCellAnchor>
  <xdr:twoCellAnchor>
    <xdr:from>
      <xdr:col>78</xdr:col>
      <xdr:colOff>38100</xdr:colOff>
      <xdr:row>400</xdr:row>
      <xdr:rowOff>19050</xdr:rowOff>
    </xdr:from>
    <xdr:to>
      <xdr:col>92</xdr:col>
      <xdr:colOff>295275</xdr:colOff>
      <xdr:row>436</xdr:row>
      <xdr:rowOff>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78</xdr:col>
      <xdr:colOff>0</xdr:colOff>
      <xdr:row>437</xdr:row>
      <xdr:rowOff>0</xdr:rowOff>
    </xdr:from>
    <xdr:to>
      <xdr:col>92</xdr:col>
      <xdr:colOff>257175</xdr:colOff>
      <xdr:row>472</xdr:row>
      <xdr:rowOff>147638</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81</xdr:col>
          <xdr:colOff>38100</xdr:colOff>
          <xdr:row>473</xdr:row>
          <xdr:rowOff>38100</xdr:rowOff>
        </xdr:from>
        <xdr:to>
          <xdr:col>84</xdr:col>
          <xdr:colOff>190500</xdr:colOff>
          <xdr:row>474</xdr:row>
          <xdr:rowOff>142875</xdr:rowOff>
        </xdr:to>
        <xdr:sp macro="" textlink="">
          <xdr:nvSpPr>
            <xdr:cNvPr id="5178" name="Scroll Bar 58" hidden="1">
              <a:extLst>
                <a:ext uri="{63B3BB69-23CF-44E3-9099-C40C66FF867C}">
                  <a14:compatExt spid="_x0000_s517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19050</xdr:colOff>
          <xdr:row>473</xdr:row>
          <xdr:rowOff>28575</xdr:rowOff>
        </xdr:from>
        <xdr:to>
          <xdr:col>91</xdr:col>
          <xdr:colOff>180975</xdr:colOff>
          <xdr:row>474</xdr:row>
          <xdr:rowOff>133350</xdr:rowOff>
        </xdr:to>
        <xdr:sp macro="" textlink="">
          <xdr:nvSpPr>
            <xdr:cNvPr id="5179" name="Scroll Bar 59" hidden="1">
              <a:extLst>
                <a:ext uri="{63B3BB69-23CF-44E3-9099-C40C66FF867C}">
                  <a14:compatExt spid="_x0000_s5179"/>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www.ag.ndsu.edu/pubs/ageng/irrigate/ae792.pdf" TargetMode="External"/><Relationship Id="rId7" Type="http://schemas.openxmlformats.org/officeDocument/2006/relationships/ctrlProp" Target="../ctrlProps/ctrlProp1.xml"/><Relationship Id="rId2" Type="http://schemas.openxmlformats.org/officeDocument/2006/relationships/hyperlink" Target="http://websoilsurvey.nrcs.usda.gov/app/HomePage.htm" TargetMode="External"/><Relationship Id="rId1" Type="http://schemas.openxmlformats.org/officeDocument/2006/relationships/hyperlink" Target="http://www.ndawn.ndsu.nodak.edu/index.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hyperlink" Target="http://www.ag.ndsu.edu/pubs/ageng/irrigate/ae792.pdf" TargetMode="External"/><Relationship Id="rId7" Type="http://schemas.openxmlformats.org/officeDocument/2006/relationships/ctrlProp" Target="../ctrlProps/ctrlProp3.xml"/><Relationship Id="rId2" Type="http://schemas.openxmlformats.org/officeDocument/2006/relationships/hyperlink" Target="http://websoilsurvey.nrcs.usda.gov/app/HomePage.htm" TargetMode="External"/><Relationship Id="rId1" Type="http://schemas.openxmlformats.org/officeDocument/2006/relationships/hyperlink" Target="http://www.ndawn.ndsu.nodak.edu/index.html"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hyperlink" Target="http://www.extension.umn.edu/distribution/cropsystems/DC1322.html" TargetMode="External"/><Relationship Id="rId7" Type="http://schemas.openxmlformats.org/officeDocument/2006/relationships/vmlDrawing" Target="../drawings/vmlDrawing3.vml"/><Relationship Id="rId2" Type="http://schemas.openxmlformats.org/officeDocument/2006/relationships/hyperlink" Target="http://websoilsurvey.nrcs.usda.gov/app/HomePage.htm" TargetMode="External"/><Relationship Id="rId1" Type="http://schemas.openxmlformats.org/officeDocument/2006/relationships/hyperlink" Target="http://www.ndawn.ndsu.nodak.edu/index.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10" Type="http://schemas.openxmlformats.org/officeDocument/2006/relationships/comments" Target="../comments3.xml"/><Relationship Id="rId4" Type="http://schemas.openxmlformats.org/officeDocument/2006/relationships/hyperlink" Target="http://www.extension.umn.edu/distribution/cropsystems/components/DC1322a.pdf" TargetMode="Externa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E476"/>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RowHeight="12.75" outlineLevelCol="1" x14ac:dyDescent="0.2"/>
  <cols>
    <col min="1" max="1" width="12.28515625" customWidth="1"/>
    <col min="2" max="2" width="9.7109375" customWidth="1"/>
    <col min="3" max="3" width="6.7109375" customWidth="1"/>
    <col min="4" max="4" width="9.7109375" customWidth="1"/>
    <col min="5" max="7" width="9.7109375" hidden="1" customWidth="1" outlineLevel="1"/>
    <col min="8" max="8" width="7.7109375" customWidth="1" collapsed="1"/>
    <col min="9" max="9" width="7.7109375" customWidth="1"/>
    <col min="10" max="11" width="8.7109375" customWidth="1"/>
    <col min="12" max="12" width="10.28515625" customWidth="1"/>
    <col min="13" max="13" width="10.7109375" customWidth="1"/>
    <col min="14" max="14" width="6.7109375" customWidth="1"/>
    <col min="15" max="15" width="9.85546875" customWidth="1"/>
    <col min="16" max="17" width="6.7109375" customWidth="1"/>
    <col min="18" max="18" width="7.7109375" customWidth="1"/>
    <col min="19" max="19" width="6.7109375" customWidth="1"/>
    <col min="20" max="20" width="20.7109375" customWidth="1"/>
    <col min="21" max="21" width="8.7109375" customWidth="1"/>
    <col min="22" max="22" width="10.28515625" customWidth="1"/>
    <col min="23" max="23" width="8.85546875" bestFit="1" customWidth="1"/>
    <col min="24" max="24" width="7.42578125" customWidth="1"/>
    <col min="25" max="25" width="5.7109375" bestFit="1" customWidth="1"/>
    <col min="26" max="26" width="6.5703125" bestFit="1" customWidth="1"/>
    <col min="27" max="27" width="26.42578125" customWidth="1"/>
    <col min="28" max="28" width="11.7109375" customWidth="1"/>
    <col min="29" max="29" width="12" customWidth="1"/>
    <col min="30" max="30" width="36.140625" customWidth="1"/>
    <col min="31" max="34" width="10.7109375" customWidth="1"/>
    <col min="35" max="35" width="8.5703125" customWidth="1"/>
    <col min="36" max="36" width="11.140625" bestFit="1" customWidth="1"/>
    <col min="37" max="37" width="7.7109375" customWidth="1"/>
    <col min="38" max="38" width="6.85546875" bestFit="1" customWidth="1"/>
    <col min="39" max="39" width="5.5703125" bestFit="1" customWidth="1"/>
    <col min="40" max="52" width="9.28515625" bestFit="1" customWidth="1"/>
    <col min="53" max="75" width="5.7109375" customWidth="1"/>
    <col min="80" max="80" width="9.85546875" customWidth="1"/>
    <col min="87" max="87" width="9.7109375" bestFit="1" customWidth="1"/>
    <col min="88" max="88" width="10.5703125" bestFit="1" customWidth="1"/>
  </cols>
  <sheetData>
    <row r="1" spans="1:53" x14ac:dyDescent="0.2">
      <c r="A1" s="1" t="s">
        <v>0</v>
      </c>
      <c r="H1" s="107"/>
      <c r="I1" s="107"/>
      <c r="J1" s="107"/>
      <c r="L1" s="220" t="s">
        <v>158</v>
      </c>
      <c r="N1" s="160" t="s">
        <v>133</v>
      </c>
      <c r="P1" s="160" t="s">
        <v>134</v>
      </c>
      <c r="S1" s="182" t="s">
        <v>137</v>
      </c>
    </row>
    <row r="2" spans="1:53" x14ac:dyDescent="0.2">
      <c r="A2" s="118" t="s">
        <v>194</v>
      </c>
      <c r="E2" s="33"/>
      <c r="F2" s="34" t="s">
        <v>80</v>
      </c>
      <c r="G2" s="89"/>
      <c r="H2" s="107"/>
      <c r="I2" s="107"/>
      <c r="J2" s="107"/>
      <c r="N2" s="181" t="str">
        <f ca="1">HYPERLINK("#"&amp;MID(CELL("filename",A1),FIND("]",CELL("filename",A1))+1,256)&amp;"!"&amp;ADDRESS(ROW(Crops_and_Soils),COLUMN(Crops_and_Soils),1,TRUE),"Crops &amp; Soils")</f>
        <v>Crops &amp; Soils</v>
      </c>
      <c r="P2" s="31" t="s">
        <v>132</v>
      </c>
      <c r="S2" s="182" t="s">
        <v>159</v>
      </c>
    </row>
    <row r="3" spans="1:53" x14ac:dyDescent="0.2">
      <c r="C3" s="3"/>
      <c r="D3" s="4"/>
      <c r="E3" s="110" t="s">
        <v>113</v>
      </c>
      <c r="F3" s="111" t="s">
        <v>114</v>
      </c>
      <c r="G3" s="112" t="s">
        <v>115</v>
      </c>
      <c r="H3" s="108" t="str">
        <f>IF(Crop="Alfalfa","Show hidden columns","")</f>
        <v/>
      </c>
      <c r="K3" s="5" t="s">
        <v>2</v>
      </c>
      <c r="L3" s="27" t="s">
        <v>3</v>
      </c>
      <c r="N3" s="181" t="str">
        <f ca="1">HYPERLINK("#"&amp;MID(CELL("filename",A1),FIND("]",CELL("filename",A1))+1,256)&amp;"!"&amp;ADDRESS(ROW(ET_Tables),COLUMN(ET_Tables),1,TRUE),"ET Tables")</f>
        <v>ET Tables</v>
      </c>
      <c r="P3" s="31" t="s">
        <v>136</v>
      </c>
      <c r="Q3" s="24"/>
      <c r="R3" s="161"/>
      <c r="S3" s="182" t="s">
        <v>253</v>
      </c>
      <c r="T3" s="161"/>
      <c r="X3" s="161"/>
      <c r="Y3" s="161"/>
      <c r="Z3" s="161"/>
      <c r="AA3" s="161"/>
      <c r="AB3" s="161"/>
      <c r="AC3" s="14"/>
      <c r="AD3" s="14"/>
      <c r="AE3" s="14"/>
      <c r="AF3" s="14"/>
      <c r="AG3" s="14"/>
      <c r="AH3" s="14"/>
      <c r="AI3" s="14"/>
      <c r="AJ3" s="14"/>
      <c r="AK3" s="161"/>
      <c r="AL3" s="161"/>
      <c r="AM3" s="6"/>
      <c r="AN3" s="6"/>
    </row>
    <row r="4" spans="1:53" x14ac:dyDescent="0.2">
      <c r="A4" s="2" t="s">
        <v>1</v>
      </c>
      <c r="B4" s="3" t="s">
        <v>260</v>
      </c>
      <c r="D4" s="4"/>
      <c r="E4" s="211">
        <v>39941</v>
      </c>
      <c r="F4" s="212">
        <v>40004</v>
      </c>
      <c r="G4" s="213">
        <v>40046</v>
      </c>
      <c r="H4" s="108" t="str">
        <f>IF(Crop="Alfalfa","using + button above.","")</f>
        <v/>
      </c>
      <c r="K4" s="5" t="s">
        <v>81</v>
      </c>
      <c r="L4" s="214">
        <v>39936</v>
      </c>
      <c r="N4" s="31" t="str">
        <f ca="1">HYPERLINK("#"&amp;MID(CELL("filename",A1),FIND("]",CELL("filename",A1))+1,256)&amp;"!"&amp;ADDRESS(ROW(Charts),COLUMN(Charts),1,TRUE),"Charts")</f>
        <v>Charts</v>
      </c>
      <c r="Q4" s="24"/>
      <c r="R4" s="161"/>
      <c r="S4" s="182" t="s">
        <v>261</v>
      </c>
      <c r="T4" s="161"/>
      <c r="X4" s="161"/>
      <c r="Y4" s="161"/>
      <c r="Z4" s="161"/>
      <c r="AA4" s="161"/>
      <c r="AB4" s="161"/>
      <c r="AC4" s="14"/>
      <c r="AD4" s="14"/>
      <c r="AE4" s="14"/>
      <c r="AF4" s="14"/>
      <c r="AG4" s="14"/>
      <c r="AH4" s="14"/>
      <c r="AI4" s="14"/>
      <c r="AJ4" s="14"/>
      <c r="AK4" s="161"/>
      <c r="AL4" s="161"/>
      <c r="AM4" s="161"/>
      <c r="AN4" s="161"/>
      <c r="AO4" s="161"/>
      <c r="AP4" s="161"/>
      <c r="AQ4" s="161"/>
    </row>
    <row r="5" spans="1:53" x14ac:dyDescent="0.2">
      <c r="E5" s="161"/>
      <c r="F5" s="161"/>
      <c r="G5" s="161"/>
      <c r="H5" s="107"/>
      <c r="I5" s="107"/>
      <c r="J5" s="107"/>
      <c r="P5" s="98"/>
      <c r="Q5" s="100" t="s">
        <v>92</v>
      </c>
      <c r="R5" s="100"/>
      <c r="S5" s="99"/>
      <c r="T5" s="161"/>
      <c r="X5" s="161"/>
      <c r="Y5" s="161"/>
      <c r="Z5" s="161"/>
      <c r="AA5" s="161"/>
      <c r="AB5" s="161"/>
      <c r="AC5" s="161"/>
      <c r="AD5" s="161"/>
      <c r="AE5" s="161"/>
      <c r="AF5" s="161"/>
      <c r="AG5" s="161"/>
      <c r="AH5" s="161"/>
      <c r="AI5" s="161"/>
      <c r="AJ5" s="161"/>
      <c r="AK5" s="161"/>
      <c r="AL5" s="161"/>
      <c r="AM5" s="161"/>
      <c r="AN5" s="161"/>
      <c r="AO5" s="161"/>
      <c r="AP5" s="161"/>
      <c r="AQ5" s="161"/>
    </row>
    <row r="6" spans="1:53" ht="92.25" x14ac:dyDescent="0.2">
      <c r="A6" s="113" t="s">
        <v>4</v>
      </c>
      <c r="B6" s="183" t="s">
        <v>157</v>
      </c>
      <c r="C6" s="183" t="s">
        <v>138</v>
      </c>
      <c r="D6" s="183" t="s">
        <v>139</v>
      </c>
      <c r="E6" s="104" t="s">
        <v>110</v>
      </c>
      <c r="F6" s="103" t="s">
        <v>111</v>
      </c>
      <c r="G6" s="106" t="s">
        <v>103</v>
      </c>
      <c r="H6" s="183" t="s">
        <v>250</v>
      </c>
      <c r="I6" s="183" t="s">
        <v>251</v>
      </c>
      <c r="J6" s="183" t="s">
        <v>143</v>
      </c>
      <c r="K6" s="183" t="s">
        <v>144</v>
      </c>
      <c r="L6" s="183" t="s">
        <v>145</v>
      </c>
      <c r="M6" s="183" t="s">
        <v>252</v>
      </c>
      <c r="N6" s="183" t="s">
        <v>140</v>
      </c>
      <c r="O6" s="183" t="s">
        <v>141</v>
      </c>
      <c r="P6" s="109" t="s">
        <v>88</v>
      </c>
      <c r="Q6" s="109" t="s">
        <v>89</v>
      </c>
      <c r="R6" s="109" t="s">
        <v>90</v>
      </c>
      <c r="S6" s="109" t="s">
        <v>91</v>
      </c>
      <c r="T6" s="113" t="s">
        <v>85</v>
      </c>
      <c r="U6" s="250" t="s">
        <v>258</v>
      </c>
      <c r="Y6" s="161"/>
      <c r="Z6" s="161"/>
      <c r="AA6" s="161"/>
      <c r="AB6" s="161"/>
      <c r="AC6" s="161"/>
      <c r="AD6" s="161"/>
      <c r="AE6" s="161"/>
      <c r="AF6" s="161"/>
      <c r="AG6" s="161"/>
      <c r="AH6" s="161"/>
      <c r="AI6" s="161"/>
      <c r="AJ6" s="161"/>
      <c r="AK6" s="161"/>
      <c r="AM6" s="161"/>
      <c r="AN6" s="161"/>
      <c r="AO6" s="161"/>
      <c r="AP6" s="161"/>
      <c r="AQ6" s="161"/>
    </row>
    <row r="7" spans="1:53" ht="14.25" x14ac:dyDescent="0.2">
      <c r="A7" s="38" t="s">
        <v>87</v>
      </c>
      <c r="B7" s="191" t="s">
        <v>152</v>
      </c>
      <c r="C7" s="38" t="s">
        <v>87</v>
      </c>
      <c r="D7" s="187" t="s">
        <v>153</v>
      </c>
      <c r="E7" s="105" t="s">
        <v>108</v>
      </c>
      <c r="F7" s="38" t="s">
        <v>87</v>
      </c>
      <c r="G7" s="190" t="s">
        <v>153</v>
      </c>
      <c r="H7" s="190" t="s">
        <v>153</v>
      </c>
      <c r="I7" s="190" t="s">
        <v>153</v>
      </c>
      <c r="J7" s="190" t="s">
        <v>153</v>
      </c>
      <c r="K7" s="39" t="s">
        <v>6</v>
      </c>
      <c r="L7" s="39" t="s">
        <v>6</v>
      </c>
      <c r="M7" s="190" t="s">
        <v>153</v>
      </c>
      <c r="N7" s="190" t="s">
        <v>153</v>
      </c>
      <c r="O7" s="190" t="s">
        <v>153</v>
      </c>
      <c r="P7" s="190" t="s">
        <v>153</v>
      </c>
      <c r="Q7" s="190" t="s">
        <v>153</v>
      </c>
      <c r="R7" s="190" t="s">
        <v>153</v>
      </c>
      <c r="S7" s="190" t="s">
        <v>153</v>
      </c>
      <c r="T7" s="40"/>
      <c r="U7" s="39" t="s">
        <v>6</v>
      </c>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row>
    <row r="8" spans="1:53" x14ac:dyDescent="0.2">
      <c r="A8" s="210">
        <f>DATE(YEAR(Emergence),4,30)</f>
        <v>39933</v>
      </c>
      <c r="B8" s="36">
        <v>10</v>
      </c>
      <c r="C8" s="161">
        <f t="shared" ref="C8:C39" si="0">IF(A8&lt;Emergence,0,INT((A8-Emergence)/7)+1)</f>
        <v>0</v>
      </c>
      <c r="D8" s="209">
        <f t="shared" ref="D8:D39" ca="1" si="1">IF(C8&gt;0,IF(K7&lt;=SWDPcritical,1,((1-K7)/(1-SWDPcritical)))*VLOOKUP(B8,INDIRECT(Crop),C8+1),0)</f>
        <v>0</v>
      </c>
      <c r="E8" s="93" t="str">
        <f t="shared" ref="E8:E39" si="2">IF(A8&lt;Alfalfa_Cut_1,"Uncut",A8-INDEX(Alfalfa_Cuts,1,MATCH(A8,Alfalfa_Cuts,1)))</f>
        <v>Uncut</v>
      </c>
      <c r="F8" s="94">
        <f t="shared" ref="F8:F39" si="3">IF(AND(Crop="Alfalfa",AND(E8&gt;=0,E8&lt;=tacr)),((1-Kacr0)*(E8/tacr)+Kacr0),1)</f>
        <v>1</v>
      </c>
      <c r="G8" s="19">
        <f ca="1">D8*F8</f>
        <v>0</v>
      </c>
      <c r="H8" s="201">
        <v>1.5</v>
      </c>
      <c r="I8" s="215"/>
      <c r="J8" s="209">
        <f>L8*O8</f>
        <v>0</v>
      </c>
      <c r="K8" s="12">
        <f>L8</f>
        <v>0</v>
      </c>
      <c r="L8" s="13">
        <v>0</v>
      </c>
      <c r="M8" s="209">
        <v>0</v>
      </c>
      <c r="N8" s="14">
        <f t="shared" ref="N8:N39" si="4">IF(VLOOKUP(Crop,CropInfo,4,FALSE)=1,VLOOKUP(Crop,CropInfo,3,FALSE),IF(A8&lt;=Emergence,RZinitial,IF(AND(A8&gt;Emergence,C8&lt;VLOOKUP(Crop,CropInfo,4,FALSE)),N7+(VLOOKUP(Crop,CropInfo,3,FALSE)-RZinitial)/((VLOOKUP(Crop,CropInfo,4,FALSE)-1)*7),VLOOKUP(Crop,CropInfo,3,FALSE))))</f>
        <v>102</v>
      </c>
      <c r="O8" s="19">
        <f t="shared" ref="O8:O39" si="5">IF(N8=MAX(Zbj),VLOOKUP(N8,AWHCsite,6),((N8-VLOOKUP((MATCH(N8,Zbj,1)-1),SoilProp,3))/(VLOOKUP(MATCH(N8,Zbj,1),SoilProp,3)-VLOOKUP((MATCH(N8,Zbj,1)-1),SoilProp,3)))*(VLOOKUP(MATCH(N8,Zbj,1),SoilProp,8)-VLOOKUP((MATCH(N8,Zbj,1)-1),SoilProp,8))+VLOOKUP((MATCH(N8,Zbj,1)-1),SoilProp,8))</f>
        <v>7.1800000000000006</v>
      </c>
      <c r="P8" s="19">
        <f ca="1">IF(Crop="Alfalfa",G8,D8)</f>
        <v>0</v>
      </c>
      <c r="Q8" s="19">
        <f>H8</f>
        <v>1.5</v>
      </c>
      <c r="R8" s="19">
        <f>I8</f>
        <v>0</v>
      </c>
      <c r="S8" s="19">
        <f>M8</f>
        <v>0</v>
      </c>
      <c r="T8" s="161"/>
      <c r="U8" s="251">
        <f t="shared" ref="U8:U39" si="6">MAD</f>
        <v>0.5</v>
      </c>
      <c r="X8" s="161"/>
      <c r="Y8" s="161"/>
      <c r="Z8" s="161"/>
      <c r="AA8" s="161"/>
      <c r="AB8" s="161"/>
      <c r="AC8" s="161"/>
      <c r="AD8" s="161"/>
      <c r="AE8" s="161"/>
      <c r="AF8" s="161"/>
      <c r="AG8" s="161"/>
      <c r="AH8" s="161"/>
      <c r="AI8" s="161"/>
      <c r="AJ8" s="161"/>
      <c r="AK8" s="161"/>
      <c r="AL8" s="161"/>
      <c r="AM8" s="161"/>
      <c r="AN8" s="161"/>
      <c r="AO8" s="161"/>
      <c r="AP8" s="161"/>
      <c r="AQ8" s="161"/>
    </row>
    <row r="9" spans="1:53" x14ac:dyDescent="0.2">
      <c r="A9" s="210">
        <f>A8+1</f>
        <v>39934</v>
      </c>
      <c r="B9" s="36">
        <v>12</v>
      </c>
      <c r="C9" s="161">
        <f t="shared" si="0"/>
        <v>0</v>
      </c>
      <c r="D9" s="209">
        <f t="shared" ca="1" si="1"/>
        <v>0</v>
      </c>
      <c r="E9" s="93" t="str">
        <f t="shared" si="2"/>
        <v>Uncut</v>
      </c>
      <c r="F9" s="94">
        <f t="shared" si="3"/>
        <v>1</v>
      </c>
      <c r="G9" s="19">
        <f t="shared" ref="G9:G72" ca="1" si="7">D9*F9</f>
        <v>0</v>
      </c>
      <c r="H9" s="202">
        <v>0.3</v>
      </c>
      <c r="I9" s="216"/>
      <c r="J9" s="19">
        <f t="shared" ref="J9:J40" ca="1" si="8">IF(L9&lt;&gt;"",L9*O9,J8+IF(Crop="Alfalfa",G9,D9)+M9-H9-I9)</f>
        <v>0</v>
      </c>
      <c r="K9" s="12">
        <f ca="1">J9/O9</f>
        <v>0</v>
      </c>
      <c r="L9" s="13"/>
      <c r="M9" s="19">
        <f t="shared" ref="M9:M40" ca="1" si="9">IF((J8+IF(Crop="Alfalfa",G9,D9)-H9-I9)&lt;0,-J8-IF(Crop="Alfalfa",G9,D9)+H9+I9,0)</f>
        <v>0.3</v>
      </c>
      <c r="N9" s="14">
        <f t="shared" si="4"/>
        <v>102</v>
      </c>
      <c r="O9" s="19">
        <f t="shared" si="5"/>
        <v>7.1800000000000006</v>
      </c>
      <c r="P9" s="19">
        <f t="shared" ref="P9:P40" ca="1" si="10">P8+IF(Crop="Alfalfa",G9,D9)</f>
        <v>0</v>
      </c>
      <c r="Q9" s="19">
        <f>Q8+H9</f>
        <v>1.8</v>
      </c>
      <c r="R9" s="19">
        <f>R8+I9</f>
        <v>0</v>
      </c>
      <c r="S9" s="19">
        <f ca="1">S8+M9</f>
        <v>0.3</v>
      </c>
      <c r="T9" s="161"/>
      <c r="U9" s="251">
        <f t="shared" si="6"/>
        <v>0.5</v>
      </c>
      <c r="Y9" s="161"/>
      <c r="Z9" s="161"/>
      <c r="AA9" s="161"/>
      <c r="AB9" s="161"/>
      <c r="AC9" s="161"/>
      <c r="AD9" s="161"/>
      <c r="AE9" s="161"/>
      <c r="AF9" s="161"/>
      <c r="AG9" s="161"/>
      <c r="AH9" s="161"/>
      <c r="AI9" s="161"/>
      <c r="AJ9" s="161"/>
      <c r="AK9" s="161"/>
      <c r="AL9" s="161"/>
      <c r="AM9" s="161"/>
      <c r="AN9" s="161"/>
      <c r="AO9" s="161"/>
      <c r="AP9" s="161"/>
      <c r="AQ9" s="161"/>
    </row>
    <row r="10" spans="1:53" x14ac:dyDescent="0.2">
      <c r="A10" s="210">
        <f t="shared" ref="A10:A73" si="11">A9+1</f>
        <v>39935</v>
      </c>
      <c r="B10" s="36">
        <v>18</v>
      </c>
      <c r="C10" s="161">
        <f t="shared" si="0"/>
        <v>0</v>
      </c>
      <c r="D10" s="209">
        <f t="shared" ca="1" si="1"/>
        <v>0</v>
      </c>
      <c r="E10" s="93" t="str">
        <f t="shared" si="2"/>
        <v>Uncut</v>
      </c>
      <c r="F10" s="94">
        <f t="shared" si="3"/>
        <v>1</v>
      </c>
      <c r="G10" s="19">
        <f t="shared" ca="1" si="7"/>
        <v>0</v>
      </c>
      <c r="H10" s="202">
        <v>2.8</v>
      </c>
      <c r="I10" s="216"/>
      <c r="J10" s="19">
        <f t="shared" ca="1" si="8"/>
        <v>0</v>
      </c>
      <c r="K10" s="12">
        <f t="shared" ref="K10:K73" ca="1" si="12">J10/O10</f>
        <v>0</v>
      </c>
      <c r="L10" s="13"/>
      <c r="M10" s="19">
        <f t="shared" ca="1" si="9"/>
        <v>2.8</v>
      </c>
      <c r="N10" s="14">
        <f t="shared" si="4"/>
        <v>102</v>
      </c>
      <c r="O10" s="19">
        <f t="shared" si="5"/>
        <v>7.1800000000000006</v>
      </c>
      <c r="P10" s="19">
        <f t="shared" ca="1" si="10"/>
        <v>0</v>
      </c>
      <c r="Q10" s="19">
        <f t="shared" ref="Q10:R25" si="13">Q9+H10</f>
        <v>4.5999999999999996</v>
      </c>
      <c r="R10" s="19">
        <f t="shared" si="13"/>
        <v>0</v>
      </c>
      <c r="S10" s="19">
        <f t="shared" ref="S10:S73" ca="1" si="14">S9+M10</f>
        <v>3.0999999999999996</v>
      </c>
      <c r="T10" s="161"/>
      <c r="U10" s="251">
        <f t="shared" si="6"/>
        <v>0.5</v>
      </c>
      <c r="Y10" s="161"/>
      <c r="Z10" s="161"/>
      <c r="AA10" s="161"/>
      <c r="AB10" s="161"/>
      <c r="AC10" s="161"/>
      <c r="AD10" s="161"/>
      <c r="AE10" s="161"/>
      <c r="AF10" s="161"/>
      <c r="AG10" s="161"/>
      <c r="AH10" s="161"/>
      <c r="AI10" s="161"/>
      <c r="AJ10" s="161"/>
      <c r="AK10" s="161"/>
      <c r="AL10" s="161"/>
      <c r="AM10" s="161"/>
      <c r="AN10" s="161"/>
      <c r="AO10" s="161"/>
      <c r="AP10" s="161"/>
      <c r="AQ10" s="161"/>
    </row>
    <row r="11" spans="1:53" x14ac:dyDescent="0.2">
      <c r="A11" s="210">
        <f t="shared" si="11"/>
        <v>39936</v>
      </c>
      <c r="B11" s="36">
        <v>10</v>
      </c>
      <c r="C11" s="161">
        <f t="shared" si="0"/>
        <v>1</v>
      </c>
      <c r="D11" s="209">
        <f t="shared" ca="1" si="1"/>
        <v>0.3</v>
      </c>
      <c r="E11" s="93" t="str">
        <f t="shared" si="2"/>
        <v>Uncut</v>
      </c>
      <c r="F11" s="94">
        <f t="shared" si="3"/>
        <v>1</v>
      </c>
      <c r="G11" s="19">
        <f t="shared" ca="1" si="7"/>
        <v>0.3</v>
      </c>
      <c r="H11" s="202">
        <v>0</v>
      </c>
      <c r="I11" s="216"/>
      <c r="J11" s="19">
        <f t="shared" ca="1" si="8"/>
        <v>0.3</v>
      </c>
      <c r="K11" s="12">
        <f t="shared" ca="1" si="12"/>
        <v>4.1782729805013921E-2</v>
      </c>
      <c r="L11" s="13"/>
      <c r="M11" s="19">
        <f t="shared" ca="1" si="9"/>
        <v>0</v>
      </c>
      <c r="N11" s="14">
        <f t="shared" si="4"/>
        <v>102</v>
      </c>
      <c r="O11" s="19">
        <f t="shared" si="5"/>
        <v>7.1800000000000006</v>
      </c>
      <c r="P11" s="19">
        <f t="shared" ca="1" si="10"/>
        <v>0.3</v>
      </c>
      <c r="Q11" s="19">
        <f t="shared" si="13"/>
        <v>4.5999999999999996</v>
      </c>
      <c r="R11" s="19">
        <f t="shared" si="13"/>
        <v>0</v>
      </c>
      <c r="S11" s="19">
        <f t="shared" ca="1" si="14"/>
        <v>3.0999999999999996</v>
      </c>
      <c r="T11" s="161"/>
      <c r="U11" s="251">
        <f t="shared" si="6"/>
        <v>0.5</v>
      </c>
      <c r="Y11" s="161"/>
      <c r="Z11" s="161"/>
      <c r="AA11" s="161"/>
      <c r="AB11" s="161"/>
      <c r="AC11" s="161"/>
      <c r="AD11" s="161"/>
      <c r="AE11" s="161"/>
      <c r="AF11" s="161"/>
      <c r="AG11" s="161"/>
      <c r="AH11" s="161"/>
      <c r="AI11" s="161"/>
      <c r="AJ11" s="161"/>
      <c r="AK11" s="161"/>
      <c r="AL11" s="161"/>
      <c r="AM11" s="161"/>
      <c r="AN11" s="161"/>
      <c r="AO11" s="161"/>
      <c r="AP11" s="161"/>
      <c r="AQ11" s="161"/>
    </row>
    <row r="12" spans="1:53" x14ac:dyDescent="0.2">
      <c r="A12" s="210">
        <f t="shared" si="11"/>
        <v>39937</v>
      </c>
      <c r="B12" s="36">
        <v>5</v>
      </c>
      <c r="C12" s="161">
        <f t="shared" si="0"/>
        <v>1</v>
      </c>
      <c r="D12" s="209">
        <f t="shared" ca="1" si="1"/>
        <v>0</v>
      </c>
      <c r="E12" s="93" t="str">
        <f t="shared" si="2"/>
        <v>Uncut</v>
      </c>
      <c r="F12" s="94">
        <f t="shared" si="3"/>
        <v>1</v>
      </c>
      <c r="G12" s="19">
        <f t="shared" ca="1" si="7"/>
        <v>0</v>
      </c>
      <c r="H12" s="202">
        <v>0</v>
      </c>
      <c r="I12" s="216"/>
      <c r="J12" s="19">
        <f t="shared" ca="1" si="8"/>
        <v>0.3</v>
      </c>
      <c r="K12" s="12">
        <f t="shared" ca="1" si="12"/>
        <v>3.3664636101314517E-2</v>
      </c>
      <c r="L12" s="13"/>
      <c r="M12" s="19">
        <f t="shared" ca="1" si="9"/>
        <v>0</v>
      </c>
      <c r="N12" s="14">
        <f t="shared" si="4"/>
        <v>121.23809523809524</v>
      </c>
      <c r="O12" s="19">
        <f t="shared" si="5"/>
        <v>8.9114285714285728</v>
      </c>
      <c r="P12" s="19">
        <f t="shared" ca="1" si="10"/>
        <v>0.3</v>
      </c>
      <c r="Q12" s="19">
        <f t="shared" si="13"/>
        <v>4.5999999999999996</v>
      </c>
      <c r="R12" s="19">
        <f t="shared" si="13"/>
        <v>0</v>
      </c>
      <c r="S12" s="19">
        <f t="shared" ca="1" si="14"/>
        <v>3.0999999999999996</v>
      </c>
      <c r="T12" s="161"/>
      <c r="U12" s="251">
        <f t="shared" si="6"/>
        <v>0.5</v>
      </c>
      <c r="Y12" s="161"/>
      <c r="Z12" s="161"/>
      <c r="AA12" s="161"/>
      <c r="AB12" s="161"/>
      <c r="AC12" s="161"/>
      <c r="AD12" s="161"/>
      <c r="AE12" s="161"/>
      <c r="AF12" s="161"/>
      <c r="AG12" s="161"/>
      <c r="AH12" s="161"/>
      <c r="AI12" s="161"/>
      <c r="AJ12" s="161"/>
      <c r="AK12" s="161"/>
      <c r="AL12" s="161"/>
      <c r="AM12" s="161"/>
      <c r="AN12" s="161"/>
      <c r="AO12" s="161"/>
      <c r="AP12" s="161"/>
      <c r="AQ12" s="161"/>
    </row>
    <row r="13" spans="1:53" x14ac:dyDescent="0.2">
      <c r="A13" s="210">
        <f t="shared" si="11"/>
        <v>39938</v>
      </c>
      <c r="B13" s="36">
        <v>17</v>
      </c>
      <c r="C13" s="161">
        <f t="shared" si="0"/>
        <v>1</v>
      </c>
      <c r="D13" s="209">
        <f t="shared" ca="1" si="1"/>
        <v>0.5</v>
      </c>
      <c r="E13" s="93" t="str">
        <f t="shared" si="2"/>
        <v>Uncut</v>
      </c>
      <c r="F13" s="94">
        <f t="shared" si="3"/>
        <v>1</v>
      </c>
      <c r="G13" s="19">
        <f t="shared" ca="1" si="7"/>
        <v>0.5</v>
      </c>
      <c r="H13" s="202">
        <v>0</v>
      </c>
      <c r="I13" s="216"/>
      <c r="J13" s="19">
        <f t="shared" ca="1" si="8"/>
        <v>0.8</v>
      </c>
      <c r="K13" s="12">
        <f t="shared" ca="1" si="12"/>
        <v>7.5167785234899323E-2</v>
      </c>
      <c r="L13" s="13"/>
      <c r="M13" s="19">
        <f t="shared" ca="1" si="9"/>
        <v>0</v>
      </c>
      <c r="N13" s="14">
        <f t="shared" si="4"/>
        <v>140.47619047619048</v>
      </c>
      <c r="O13" s="19">
        <f t="shared" si="5"/>
        <v>10.642857142857144</v>
      </c>
      <c r="P13" s="19">
        <f t="shared" ca="1" si="10"/>
        <v>0.8</v>
      </c>
      <c r="Q13" s="19">
        <f t="shared" si="13"/>
        <v>4.5999999999999996</v>
      </c>
      <c r="R13" s="19">
        <f t="shared" si="13"/>
        <v>0</v>
      </c>
      <c r="S13" s="19">
        <f t="shared" ca="1" si="14"/>
        <v>3.0999999999999996</v>
      </c>
      <c r="T13" s="161"/>
      <c r="U13" s="251">
        <f t="shared" si="6"/>
        <v>0.5</v>
      </c>
      <c r="Y13" s="161"/>
      <c r="Z13" s="161"/>
      <c r="AA13" s="161"/>
      <c r="AB13" s="161"/>
      <c r="AC13" s="161"/>
      <c r="AD13" s="161"/>
      <c r="AE13" s="161"/>
      <c r="AF13" s="161"/>
      <c r="AG13" s="161"/>
      <c r="AH13" s="161"/>
      <c r="AI13" s="161"/>
      <c r="AJ13" s="161"/>
      <c r="AK13" s="161"/>
      <c r="AL13" s="161"/>
      <c r="AM13" s="161"/>
      <c r="AN13" s="161"/>
      <c r="AO13" s="161"/>
      <c r="AP13" s="161"/>
      <c r="AQ13" s="161"/>
    </row>
    <row r="14" spans="1:53" x14ac:dyDescent="0.2">
      <c r="A14" s="210">
        <f t="shared" si="11"/>
        <v>39939</v>
      </c>
      <c r="B14" s="36">
        <v>23</v>
      </c>
      <c r="C14" s="161">
        <f t="shared" si="0"/>
        <v>1</v>
      </c>
      <c r="D14" s="209">
        <f t="shared" ca="1" si="1"/>
        <v>0.8</v>
      </c>
      <c r="E14" s="93" t="str">
        <f t="shared" si="2"/>
        <v>Uncut</v>
      </c>
      <c r="F14" s="94">
        <f t="shared" si="3"/>
        <v>1</v>
      </c>
      <c r="G14" s="19">
        <f t="shared" ca="1" si="7"/>
        <v>0.8</v>
      </c>
      <c r="H14" s="202">
        <v>0</v>
      </c>
      <c r="I14" s="216"/>
      <c r="J14" s="19">
        <f t="shared" ca="1" si="8"/>
        <v>1.6</v>
      </c>
      <c r="K14" s="12">
        <f t="shared" ca="1" si="12"/>
        <v>0.12930039251904871</v>
      </c>
      <c r="L14" s="13"/>
      <c r="M14" s="19">
        <f t="shared" ca="1" si="9"/>
        <v>0</v>
      </c>
      <c r="N14" s="14">
        <f t="shared" si="4"/>
        <v>159.71428571428572</v>
      </c>
      <c r="O14" s="19">
        <f t="shared" si="5"/>
        <v>12.374285714285715</v>
      </c>
      <c r="P14" s="19">
        <f t="shared" ca="1" si="10"/>
        <v>1.6</v>
      </c>
      <c r="Q14" s="19">
        <f t="shared" si="13"/>
        <v>4.5999999999999996</v>
      </c>
      <c r="R14" s="19">
        <f t="shared" si="13"/>
        <v>0</v>
      </c>
      <c r="S14" s="19">
        <f t="shared" ca="1" si="14"/>
        <v>3.0999999999999996</v>
      </c>
      <c r="T14" s="161"/>
      <c r="U14" s="251">
        <f t="shared" si="6"/>
        <v>0.5</v>
      </c>
      <c r="Y14" s="161"/>
      <c r="Z14" s="161"/>
      <c r="AA14" s="161"/>
      <c r="AB14" s="161"/>
      <c r="AC14" s="161"/>
      <c r="AD14" s="161"/>
      <c r="AE14" s="161"/>
      <c r="AF14" s="161"/>
      <c r="AG14" s="161"/>
      <c r="AH14" s="161"/>
      <c r="AI14" s="161"/>
      <c r="AJ14" s="161"/>
      <c r="AK14" s="161"/>
      <c r="AL14" s="161"/>
      <c r="AM14" s="161"/>
      <c r="AN14" s="161"/>
      <c r="AO14" s="161"/>
      <c r="AP14" s="161"/>
      <c r="AQ14" s="161"/>
    </row>
    <row r="15" spans="1:53" x14ac:dyDescent="0.2">
      <c r="A15" s="210">
        <f t="shared" si="11"/>
        <v>39940</v>
      </c>
      <c r="B15" s="36">
        <v>25</v>
      </c>
      <c r="C15" s="161">
        <f t="shared" si="0"/>
        <v>1</v>
      </c>
      <c r="D15" s="209">
        <f t="shared" ca="1" si="1"/>
        <v>0.8</v>
      </c>
      <c r="E15" s="93" t="str">
        <f t="shared" si="2"/>
        <v>Uncut</v>
      </c>
      <c r="F15" s="94">
        <f t="shared" si="3"/>
        <v>1</v>
      </c>
      <c r="G15" s="19">
        <f t="shared" ca="1" si="7"/>
        <v>0.8</v>
      </c>
      <c r="H15" s="202">
        <v>1</v>
      </c>
      <c r="I15" s="216"/>
      <c r="J15" s="19">
        <f t="shared" ca="1" si="8"/>
        <v>1.4000000000000004</v>
      </c>
      <c r="K15" s="12">
        <f t="shared" ca="1" si="12"/>
        <v>9.9250557018432245E-2</v>
      </c>
      <c r="L15" s="13"/>
      <c r="M15" s="19">
        <f t="shared" ca="1" si="9"/>
        <v>0</v>
      </c>
      <c r="N15" s="14">
        <f t="shared" si="4"/>
        <v>178.95238095238096</v>
      </c>
      <c r="O15" s="19">
        <f t="shared" si="5"/>
        <v>14.105714285714289</v>
      </c>
      <c r="P15" s="19">
        <f t="shared" ca="1" si="10"/>
        <v>2.4000000000000004</v>
      </c>
      <c r="Q15" s="19">
        <f t="shared" si="13"/>
        <v>5.6</v>
      </c>
      <c r="R15" s="19">
        <f t="shared" si="13"/>
        <v>0</v>
      </c>
      <c r="S15" s="19">
        <f t="shared" ca="1" si="14"/>
        <v>3.0999999999999996</v>
      </c>
      <c r="T15" s="161"/>
      <c r="U15" s="251">
        <f t="shared" si="6"/>
        <v>0.5</v>
      </c>
      <c r="Y15" s="161"/>
      <c r="Z15" s="161"/>
      <c r="AA15" s="161"/>
      <c r="AB15" s="161"/>
      <c r="AC15" s="161"/>
      <c r="AD15" s="161"/>
      <c r="AE15" s="161"/>
      <c r="AF15" s="161"/>
      <c r="AG15" s="161"/>
      <c r="AH15" s="161"/>
      <c r="AI15" s="161"/>
      <c r="AJ15" s="161"/>
      <c r="AK15" s="161"/>
      <c r="AL15" s="161"/>
      <c r="AM15" s="161"/>
      <c r="AN15" s="161"/>
      <c r="AO15" s="161"/>
      <c r="AP15" s="161"/>
      <c r="AQ15" s="161"/>
    </row>
    <row r="16" spans="1:53" x14ac:dyDescent="0.2">
      <c r="A16" s="210">
        <f t="shared" si="11"/>
        <v>39941</v>
      </c>
      <c r="B16" s="36">
        <v>22</v>
      </c>
      <c r="C16" s="161">
        <f t="shared" si="0"/>
        <v>1</v>
      </c>
      <c r="D16" s="209">
        <f t="shared" ca="1" si="1"/>
        <v>0.8</v>
      </c>
      <c r="E16" s="93">
        <f t="shared" si="2"/>
        <v>0</v>
      </c>
      <c r="F16" s="94">
        <f t="shared" si="3"/>
        <v>1</v>
      </c>
      <c r="G16" s="19">
        <f t="shared" ca="1" si="7"/>
        <v>0.8</v>
      </c>
      <c r="H16" s="202">
        <v>2.5</v>
      </c>
      <c r="I16" s="216"/>
      <c r="J16" s="19">
        <f t="shared" ca="1" si="8"/>
        <v>0</v>
      </c>
      <c r="K16" s="12">
        <f t="shared" ca="1" si="12"/>
        <v>0</v>
      </c>
      <c r="L16" s="13"/>
      <c r="M16" s="19">
        <f t="shared" ca="1" si="9"/>
        <v>0.29999999999999982</v>
      </c>
      <c r="N16" s="14">
        <f t="shared" si="4"/>
        <v>198.1904761904762</v>
      </c>
      <c r="O16" s="19">
        <f t="shared" si="5"/>
        <v>15.837142857142858</v>
      </c>
      <c r="P16" s="19">
        <f t="shared" ca="1" si="10"/>
        <v>3.2</v>
      </c>
      <c r="Q16" s="19">
        <f t="shared" si="13"/>
        <v>8.1</v>
      </c>
      <c r="R16" s="19">
        <f t="shared" si="13"/>
        <v>0</v>
      </c>
      <c r="S16" s="19">
        <f t="shared" ca="1" si="14"/>
        <v>3.3999999999999995</v>
      </c>
      <c r="T16" s="161"/>
      <c r="U16" s="251">
        <f t="shared" si="6"/>
        <v>0.5</v>
      </c>
      <c r="Y16" s="161"/>
      <c r="Z16" s="161"/>
      <c r="AA16" s="161"/>
      <c r="AB16" s="161"/>
      <c r="AC16" s="161"/>
      <c r="AD16" s="161"/>
      <c r="AE16" s="161"/>
      <c r="AF16" s="161"/>
      <c r="AG16" s="161"/>
      <c r="AH16" s="161"/>
      <c r="AI16" s="161"/>
      <c r="AJ16" s="161"/>
      <c r="AK16" s="161"/>
      <c r="AL16" s="161"/>
      <c r="AM16" s="161"/>
      <c r="AN16" s="161"/>
      <c r="AO16" s="161"/>
      <c r="AP16" s="161"/>
      <c r="AQ16" s="161"/>
    </row>
    <row r="17" spans="1:68" x14ac:dyDescent="0.2">
      <c r="A17" s="210">
        <f t="shared" si="11"/>
        <v>39942</v>
      </c>
      <c r="B17" s="36">
        <v>18</v>
      </c>
      <c r="C17" s="161">
        <f t="shared" si="0"/>
        <v>1</v>
      </c>
      <c r="D17" s="209">
        <f t="shared" ca="1" si="1"/>
        <v>0.5</v>
      </c>
      <c r="E17" s="93">
        <f t="shared" si="2"/>
        <v>1</v>
      </c>
      <c r="F17" s="94">
        <f t="shared" si="3"/>
        <v>1</v>
      </c>
      <c r="G17" s="19">
        <f t="shared" ca="1" si="7"/>
        <v>0.5</v>
      </c>
      <c r="H17" s="202">
        <v>0</v>
      </c>
      <c r="I17" s="216"/>
      <c r="J17" s="19">
        <f t="shared" ca="1" si="8"/>
        <v>0.5</v>
      </c>
      <c r="K17" s="12">
        <f t="shared" ca="1" si="12"/>
        <v>2.7373689973408413E-2</v>
      </c>
      <c r="L17" s="13"/>
      <c r="M17" s="19">
        <f t="shared" ca="1" si="9"/>
        <v>0</v>
      </c>
      <c r="N17" s="14">
        <f t="shared" si="4"/>
        <v>217.42857142857144</v>
      </c>
      <c r="O17" s="19">
        <f t="shared" si="5"/>
        <v>18.265714285714289</v>
      </c>
      <c r="P17" s="19">
        <f t="shared" ca="1" si="10"/>
        <v>3.7</v>
      </c>
      <c r="Q17" s="19">
        <f t="shared" si="13"/>
        <v>8.1</v>
      </c>
      <c r="R17" s="19">
        <f t="shared" si="13"/>
        <v>0</v>
      </c>
      <c r="S17" s="19">
        <f t="shared" ca="1" si="14"/>
        <v>3.3999999999999995</v>
      </c>
      <c r="T17" s="161"/>
      <c r="U17" s="251">
        <f t="shared" si="6"/>
        <v>0.5</v>
      </c>
      <c r="Y17" s="161"/>
      <c r="Z17" s="161"/>
      <c r="AA17" s="161"/>
      <c r="AB17" s="161"/>
      <c r="AC17" s="161"/>
      <c r="AD17" s="161"/>
      <c r="AE17" s="161"/>
      <c r="AF17" s="161"/>
      <c r="AG17" s="161"/>
      <c r="AH17" s="161"/>
      <c r="AI17" s="161"/>
      <c r="AJ17" s="161"/>
      <c r="AK17" s="161"/>
      <c r="AL17" s="161"/>
      <c r="AM17" s="161"/>
      <c r="AN17" s="161"/>
      <c r="AO17" s="161"/>
      <c r="AP17" s="161"/>
      <c r="AQ17" s="161"/>
    </row>
    <row r="18" spans="1:68" x14ac:dyDescent="0.2">
      <c r="A18" s="210">
        <f t="shared" si="11"/>
        <v>39943</v>
      </c>
      <c r="B18" s="36">
        <v>12</v>
      </c>
      <c r="C18" s="161">
        <f t="shared" si="0"/>
        <v>2</v>
      </c>
      <c r="D18" s="209">
        <f t="shared" ca="1" si="1"/>
        <v>0.5</v>
      </c>
      <c r="E18" s="93">
        <f t="shared" si="2"/>
        <v>2</v>
      </c>
      <c r="F18" s="94">
        <f t="shared" si="3"/>
        <v>1</v>
      </c>
      <c r="G18" s="19">
        <f t="shared" ca="1" si="7"/>
        <v>0.5</v>
      </c>
      <c r="H18" s="202">
        <v>0</v>
      </c>
      <c r="I18" s="216"/>
      <c r="J18" s="19">
        <f t="shared" ca="1" si="8"/>
        <v>1</v>
      </c>
      <c r="K18" s="12">
        <f t="shared" ca="1" si="12"/>
        <v>4.8154093097913318E-2</v>
      </c>
      <c r="L18" s="13"/>
      <c r="M18" s="19">
        <f t="shared" ca="1" si="9"/>
        <v>0</v>
      </c>
      <c r="N18" s="14">
        <f t="shared" si="4"/>
        <v>236.66666666666669</v>
      </c>
      <c r="O18" s="19">
        <f t="shared" si="5"/>
        <v>20.766666666666669</v>
      </c>
      <c r="P18" s="19">
        <f t="shared" ca="1" si="10"/>
        <v>4.2</v>
      </c>
      <c r="Q18" s="19">
        <f t="shared" si="13"/>
        <v>8.1</v>
      </c>
      <c r="R18" s="19">
        <f t="shared" si="13"/>
        <v>0</v>
      </c>
      <c r="S18" s="19">
        <f t="shared" ca="1" si="14"/>
        <v>3.3999999999999995</v>
      </c>
      <c r="T18" s="161"/>
      <c r="U18" s="251">
        <f t="shared" si="6"/>
        <v>0.5</v>
      </c>
      <c r="Y18" s="161"/>
      <c r="Z18" s="161"/>
      <c r="AA18" s="161"/>
      <c r="AB18" s="161"/>
      <c r="AC18" s="161"/>
      <c r="AD18" s="161"/>
      <c r="AE18" s="161"/>
      <c r="AF18" s="161"/>
      <c r="AG18" s="161"/>
      <c r="AH18" s="161"/>
      <c r="AI18" s="161"/>
      <c r="AJ18" s="161"/>
      <c r="AK18" s="161"/>
      <c r="AL18" s="161"/>
      <c r="AM18" s="161"/>
      <c r="AN18" s="161"/>
      <c r="AO18" s="161"/>
      <c r="AP18" s="161"/>
      <c r="AQ18" s="161"/>
    </row>
    <row r="19" spans="1:68" x14ac:dyDescent="0.2">
      <c r="A19" s="210">
        <f t="shared" si="11"/>
        <v>39944</v>
      </c>
      <c r="B19" s="36">
        <v>13</v>
      </c>
      <c r="C19" s="161">
        <f t="shared" si="0"/>
        <v>2</v>
      </c>
      <c r="D19" s="209">
        <f t="shared" ca="1" si="1"/>
        <v>0.5</v>
      </c>
      <c r="E19" s="93">
        <f t="shared" si="2"/>
        <v>3</v>
      </c>
      <c r="F19" s="94">
        <f t="shared" si="3"/>
        <v>1</v>
      </c>
      <c r="G19" s="19">
        <f t="shared" ca="1" si="7"/>
        <v>0.5</v>
      </c>
      <c r="H19" s="202">
        <v>0</v>
      </c>
      <c r="I19" s="216"/>
      <c r="J19" s="19">
        <f t="shared" ca="1" si="8"/>
        <v>1.5</v>
      </c>
      <c r="K19" s="12">
        <f t="shared" ca="1" si="12"/>
        <v>6.4467275183168915E-2</v>
      </c>
      <c r="L19" s="13"/>
      <c r="M19" s="19">
        <f t="shared" ca="1" si="9"/>
        <v>0</v>
      </c>
      <c r="N19" s="14">
        <f t="shared" si="4"/>
        <v>255.90476190476193</v>
      </c>
      <c r="O19" s="19">
        <f t="shared" si="5"/>
        <v>23.26761904761905</v>
      </c>
      <c r="P19" s="19">
        <f t="shared" ca="1" si="10"/>
        <v>4.7</v>
      </c>
      <c r="Q19" s="19">
        <f t="shared" si="13"/>
        <v>8.1</v>
      </c>
      <c r="R19" s="19">
        <f t="shared" si="13"/>
        <v>0</v>
      </c>
      <c r="S19" s="19">
        <f t="shared" ca="1" si="14"/>
        <v>3.3999999999999995</v>
      </c>
      <c r="T19" s="161"/>
      <c r="U19" s="251">
        <f t="shared" si="6"/>
        <v>0.5</v>
      </c>
      <c r="Y19" s="161"/>
      <c r="Z19" s="161"/>
      <c r="AA19" s="161"/>
      <c r="AB19" s="161"/>
      <c r="AC19" s="161"/>
      <c r="AD19" s="161"/>
      <c r="AE19" s="161"/>
      <c r="AF19" s="161"/>
      <c r="AG19" s="161"/>
      <c r="AH19" s="161"/>
      <c r="AI19" s="161"/>
      <c r="AJ19" s="161"/>
      <c r="AK19" s="161"/>
      <c r="AL19" s="161"/>
      <c r="AM19" s="161"/>
      <c r="AN19" s="161"/>
      <c r="AO19" s="161"/>
      <c r="AP19" s="161"/>
      <c r="AQ19" s="161"/>
    </row>
    <row r="20" spans="1:68" x14ac:dyDescent="0.2">
      <c r="A20" s="210">
        <f t="shared" si="11"/>
        <v>39945</v>
      </c>
      <c r="B20" s="36">
        <v>16</v>
      </c>
      <c r="C20" s="161">
        <f t="shared" si="0"/>
        <v>2</v>
      </c>
      <c r="D20" s="209">
        <f t="shared" ca="1" si="1"/>
        <v>0.8</v>
      </c>
      <c r="E20" s="93">
        <f t="shared" si="2"/>
        <v>4</v>
      </c>
      <c r="F20" s="94">
        <f t="shared" si="3"/>
        <v>1</v>
      </c>
      <c r="G20" s="19">
        <f t="shared" ca="1" si="7"/>
        <v>0.8</v>
      </c>
      <c r="H20" s="202">
        <v>0</v>
      </c>
      <c r="I20" s="216"/>
      <c r="J20" s="19">
        <f t="shared" ca="1" si="8"/>
        <v>2.2999999999999998</v>
      </c>
      <c r="K20" s="12">
        <f t="shared" ca="1" si="12"/>
        <v>8.9256015079277051E-2</v>
      </c>
      <c r="L20" s="13"/>
      <c r="M20" s="19">
        <f t="shared" ca="1" si="9"/>
        <v>0</v>
      </c>
      <c r="N20" s="14">
        <f t="shared" si="4"/>
        <v>275.14285714285717</v>
      </c>
      <c r="O20" s="19">
        <f t="shared" si="5"/>
        <v>25.768571428571434</v>
      </c>
      <c r="P20" s="19">
        <f t="shared" ca="1" si="10"/>
        <v>5.5</v>
      </c>
      <c r="Q20" s="19">
        <f t="shared" si="13"/>
        <v>8.1</v>
      </c>
      <c r="R20" s="19">
        <f t="shared" si="13"/>
        <v>0</v>
      </c>
      <c r="S20" s="19">
        <f t="shared" ca="1" si="14"/>
        <v>3.3999999999999995</v>
      </c>
      <c r="T20" s="161"/>
      <c r="U20" s="251">
        <f t="shared" si="6"/>
        <v>0.5</v>
      </c>
      <c r="Y20" s="161"/>
      <c r="Z20" s="161"/>
      <c r="AA20" s="161"/>
      <c r="AB20" s="161"/>
      <c r="AC20" s="161"/>
      <c r="AD20" s="161"/>
      <c r="AE20" s="161"/>
      <c r="AF20" s="161"/>
      <c r="AG20" s="161"/>
      <c r="AH20" s="161"/>
      <c r="AI20" s="161"/>
      <c r="AJ20" s="161"/>
      <c r="AK20" s="161"/>
      <c r="AL20" s="161"/>
      <c r="AM20" s="161"/>
      <c r="AN20" s="161"/>
      <c r="AO20" s="161"/>
      <c r="AP20" s="161"/>
      <c r="AQ20" s="161"/>
    </row>
    <row r="21" spans="1:68" x14ac:dyDescent="0.2">
      <c r="A21" s="210">
        <f t="shared" si="11"/>
        <v>39946</v>
      </c>
      <c r="B21" s="36">
        <v>10</v>
      </c>
      <c r="C21" s="161">
        <f t="shared" si="0"/>
        <v>2</v>
      </c>
      <c r="D21" s="209">
        <f t="shared" ca="1" si="1"/>
        <v>0.5</v>
      </c>
      <c r="E21" s="93">
        <f t="shared" si="2"/>
        <v>5</v>
      </c>
      <c r="F21" s="94">
        <f t="shared" si="3"/>
        <v>1</v>
      </c>
      <c r="G21" s="19">
        <f t="shared" ca="1" si="7"/>
        <v>0.5</v>
      </c>
      <c r="H21" s="202">
        <v>1.3</v>
      </c>
      <c r="I21" s="216"/>
      <c r="J21" s="19">
        <f t="shared" ca="1" si="8"/>
        <v>1.4999999999999998</v>
      </c>
      <c r="K21" s="12">
        <f t="shared" ca="1" si="12"/>
        <v>5.306067446012868E-2</v>
      </c>
      <c r="L21" s="13"/>
      <c r="M21" s="19">
        <f t="shared" ca="1" si="9"/>
        <v>0</v>
      </c>
      <c r="N21" s="14">
        <f t="shared" si="4"/>
        <v>294.38095238095241</v>
      </c>
      <c r="O21" s="19">
        <f t="shared" si="5"/>
        <v>28.269523809523811</v>
      </c>
      <c r="P21" s="19">
        <f t="shared" ca="1" si="10"/>
        <v>6</v>
      </c>
      <c r="Q21" s="19">
        <f t="shared" si="13"/>
        <v>9.4</v>
      </c>
      <c r="R21" s="19">
        <f t="shared" si="13"/>
        <v>0</v>
      </c>
      <c r="S21" s="19">
        <f t="shared" ca="1" si="14"/>
        <v>3.3999999999999995</v>
      </c>
      <c r="T21" s="161"/>
      <c r="U21" s="251">
        <f t="shared" si="6"/>
        <v>0.5</v>
      </c>
      <c r="Y21" s="161"/>
      <c r="Z21" s="161"/>
      <c r="AA21" s="161"/>
      <c r="AB21" s="161"/>
      <c r="AC21" s="161"/>
      <c r="AD21" s="161"/>
      <c r="AE21" s="161"/>
      <c r="AF21" s="161"/>
      <c r="AG21" s="161"/>
      <c r="AH21" s="161"/>
      <c r="AI21" s="161"/>
      <c r="AJ21" s="161"/>
      <c r="AK21" s="161"/>
      <c r="AL21" s="161"/>
      <c r="AM21" s="161"/>
      <c r="AN21" s="161"/>
      <c r="AO21" s="161"/>
      <c r="AP21" s="161"/>
      <c r="AQ21" s="161"/>
    </row>
    <row r="22" spans="1:68" x14ac:dyDescent="0.2">
      <c r="A22" s="210">
        <f t="shared" si="11"/>
        <v>39947</v>
      </c>
      <c r="B22" s="36">
        <v>15</v>
      </c>
      <c r="C22" s="161">
        <f t="shared" si="0"/>
        <v>2</v>
      </c>
      <c r="D22" s="209">
        <f t="shared" ca="1" si="1"/>
        <v>0.5</v>
      </c>
      <c r="E22" s="93">
        <f t="shared" si="2"/>
        <v>6</v>
      </c>
      <c r="F22" s="94">
        <f t="shared" si="3"/>
        <v>1</v>
      </c>
      <c r="G22" s="19">
        <f t="shared" ca="1" si="7"/>
        <v>0.5</v>
      </c>
      <c r="H22" s="202">
        <v>0</v>
      </c>
      <c r="I22" s="216"/>
      <c r="J22" s="19">
        <f t="shared" ca="1" si="8"/>
        <v>1.9999999999999998</v>
      </c>
      <c r="K22" s="12">
        <f t="shared" ca="1" si="12"/>
        <v>6.4145641150956056E-2</v>
      </c>
      <c r="L22" s="13"/>
      <c r="M22" s="19">
        <f t="shared" ca="1" si="9"/>
        <v>0</v>
      </c>
      <c r="N22" s="14">
        <f t="shared" si="4"/>
        <v>313.61904761904765</v>
      </c>
      <c r="O22" s="19">
        <f t="shared" si="5"/>
        <v>31.179047619047623</v>
      </c>
      <c r="P22" s="19">
        <f t="shared" ca="1" si="10"/>
        <v>6.5</v>
      </c>
      <c r="Q22" s="19">
        <f t="shared" si="13"/>
        <v>9.4</v>
      </c>
      <c r="R22" s="19">
        <f t="shared" si="13"/>
        <v>0</v>
      </c>
      <c r="S22" s="19">
        <f t="shared" ca="1" si="14"/>
        <v>3.3999999999999995</v>
      </c>
      <c r="T22" s="161"/>
      <c r="U22" s="251">
        <f t="shared" si="6"/>
        <v>0.5</v>
      </c>
      <c r="Y22" s="161"/>
      <c r="Z22" s="161"/>
      <c r="AA22" s="161"/>
      <c r="AB22" s="161"/>
      <c r="AC22" s="161"/>
      <c r="AD22" s="161"/>
      <c r="AE22" s="161"/>
      <c r="AF22" s="161"/>
      <c r="AG22" s="161"/>
      <c r="AH22" s="161"/>
      <c r="AI22" s="161"/>
      <c r="AJ22" s="161"/>
      <c r="AK22" s="161"/>
      <c r="AL22" s="161"/>
      <c r="AM22" s="161"/>
      <c r="AN22" s="161"/>
      <c r="AO22" s="161"/>
      <c r="AP22" s="161"/>
      <c r="AQ22" s="161"/>
    </row>
    <row r="23" spans="1:68" x14ac:dyDescent="0.2">
      <c r="A23" s="210">
        <f t="shared" si="11"/>
        <v>39948</v>
      </c>
      <c r="B23" s="36">
        <v>15</v>
      </c>
      <c r="C23" s="161">
        <f t="shared" si="0"/>
        <v>2</v>
      </c>
      <c r="D23" s="209">
        <f t="shared" ca="1" si="1"/>
        <v>0.5</v>
      </c>
      <c r="E23" s="93">
        <f t="shared" si="2"/>
        <v>7</v>
      </c>
      <c r="F23" s="94">
        <f t="shared" si="3"/>
        <v>1</v>
      </c>
      <c r="G23" s="19">
        <f t="shared" ca="1" si="7"/>
        <v>0.5</v>
      </c>
      <c r="H23" s="202">
        <v>0</v>
      </c>
      <c r="I23" s="216"/>
      <c r="J23" s="19">
        <f t="shared" ca="1" si="8"/>
        <v>2.5</v>
      </c>
      <c r="K23" s="12">
        <f t="shared" ca="1" si="12"/>
        <v>7.2977481234361957E-2</v>
      </c>
      <c r="L23" s="13"/>
      <c r="M23" s="19">
        <f t="shared" ca="1" si="9"/>
        <v>0</v>
      </c>
      <c r="N23" s="14">
        <f t="shared" si="4"/>
        <v>332.85714285714289</v>
      </c>
      <c r="O23" s="19">
        <f t="shared" si="5"/>
        <v>34.25714285714286</v>
      </c>
      <c r="P23" s="19">
        <f t="shared" ca="1" si="10"/>
        <v>7</v>
      </c>
      <c r="Q23" s="19">
        <f t="shared" si="13"/>
        <v>9.4</v>
      </c>
      <c r="R23" s="19">
        <f t="shared" si="13"/>
        <v>0</v>
      </c>
      <c r="S23" s="19">
        <f t="shared" ca="1" si="14"/>
        <v>3.3999999999999995</v>
      </c>
      <c r="T23" s="161"/>
      <c r="U23" s="251">
        <f t="shared" si="6"/>
        <v>0.5</v>
      </c>
      <c r="Y23" s="161"/>
      <c r="Z23" s="161"/>
      <c r="AA23" s="161"/>
      <c r="AB23" s="161"/>
      <c r="AC23" s="161"/>
      <c r="AD23" s="161"/>
      <c r="AE23" s="161"/>
      <c r="AF23" s="161"/>
      <c r="AG23" s="161"/>
      <c r="AH23" s="161"/>
      <c r="AI23" s="161"/>
      <c r="AJ23" s="161"/>
      <c r="AK23" s="161"/>
      <c r="AL23" s="161"/>
      <c r="AM23" s="161"/>
      <c r="AN23" s="161"/>
      <c r="AO23" s="161"/>
      <c r="AP23" s="161"/>
      <c r="AQ23" s="161"/>
    </row>
    <row r="24" spans="1:68" x14ac:dyDescent="0.2">
      <c r="A24" s="210">
        <f t="shared" si="11"/>
        <v>39949</v>
      </c>
      <c r="B24" s="36">
        <v>25</v>
      </c>
      <c r="C24" s="161">
        <f t="shared" si="0"/>
        <v>2</v>
      </c>
      <c r="D24" s="209">
        <f t="shared" ca="1" si="1"/>
        <v>1</v>
      </c>
      <c r="E24" s="93">
        <f t="shared" si="2"/>
        <v>8</v>
      </c>
      <c r="F24" s="94">
        <f t="shared" si="3"/>
        <v>1</v>
      </c>
      <c r="G24" s="19">
        <f t="shared" ca="1" si="7"/>
        <v>1</v>
      </c>
      <c r="H24" s="202">
        <v>0</v>
      </c>
      <c r="I24" s="216"/>
      <c r="J24" s="19">
        <f t="shared" ca="1" si="8"/>
        <v>3.5</v>
      </c>
      <c r="K24" s="12">
        <f t="shared" ca="1" si="12"/>
        <v>9.3745217080761167E-2</v>
      </c>
      <c r="L24" s="13"/>
      <c r="M24" s="19">
        <f t="shared" ca="1" si="9"/>
        <v>0</v>
      </c>
      <c r="N24" s="14">
        <f t="shared" si="4"/>
        <v>352.09523809523813</v>
      </c>
      <c r="O24" s="19">
        <f t="shared" si="5"/>
        <v>37.335238095238104</v>
      </c>
      <c r="P24" s="19">
        <f t="shared" ca="1" si="10"/>
        <v>8</v>
      </c>
      <c r="Q24" s="19">
        <f t="shared" si="13"/>
        <v>9.4</v>
      </c>
      <c r="R24" s="19">
        <f t="shared" si="13"/>
        <v>0</v>
      </c>
      <c r="S24" s="19">
        <f t="shared" ca="1" si="14"/>
        <v>3.3999999999999995</v>
      </c>
      <c r="T24" s="161"/>
      <c r="U24" s="251">
        <f t="shared" si="6"/>
        <v>0.5</v>
      </c>
      <c r="Y24" s="161"/>
      <c r="Z24" s="161"/>
      <c r="AA24" s="161"/>
      <c r="AB24" s="161"/>
      <c r="AC24" s="161"/>
      <c r="AD24" s="161"/>
      <c r="AE24" s="161"/>
      <c r="AF24" s="161"/>
      <c r="AG24" s="161"/>
      <c r="AH24" s="161"/>
      <c r="AI24" s="161"/>
      <c r="AJ24" s="161"/>
      <c r="AK24" s="161"/>
      <c r="AL24" s="161"/>
      <c r="AM24" s="161"/>
      <c r="AN24" s="161"/>
      <c r="AO24" s="161"/>
      <c r="AP24" s="161"/>
      <c r="AQ24" s="161"/>
    </row>
    <row r="25" spans="1:68" x14ac:dyDescent="0.2">
      <c r="A25" s="210">
        <f t="shared" si="11"/>
        <v>39950</v>
      </c>
      <c r="B25" s="36">
        <v>22</v>
      </c>
      <c r="C25" s="161">
        <f t="shared" si="0"/>
        <v>3</v>
      </c>
      <c r="D25" s="209">
        <f t="shared" ca="1" si="1"/>
        <v>1.5</v>
      </c>
      <c r="E25" s="93">
        <f t="shared" si="2"/>
        <v>9</v>
      </c>
      <c r="F25" s="94">
        <f t="shared" si="3"/>
        <v>1</v>
      </c>
      <c r="G25" s="19">
        <f t="shared" ca="1" si="7"/>
        <v>1.5</v>
      </c>
      <c r="H25" s="202">
        <v>0</v>
      </c>
      <c r="I25" s="216"/>
      <c r="J25" s="19">
        <f t="shared" ca="1" si="8"/>
        <v>5</v>
      </c>
      <c r="K25" s="12">
        <f t="shared" ca="1" si="12"/>
        <v>0.12372154404486965</v>
      </c>
      <c r="L25" s="13"/>
      <c r="M25" s="19">
        <f t="shared" ca="1" si="9"/>
        <v>0</v>
      </c>
      <c r="N25" s="14">
        <f t="shared" si="4"/>
        <v>371.33333333333337</v>
      </c>
      <c r="O25" s="19">
        <f t="shared" si="5"/>
        <v>40.413333333333341</v>
      </c>
      <c r="P25" s="19">
        <f t="shared" ca="1" si="10"/>
        <v>9.5</v>
      </c>
      <c r="Q25" s="19">
        <f t="shared" si="13"/>
        <v>9.4</v>
      </c>
      <c r="R25" s="19">
        <f t="shared" si="13"/>
        <v>0</v>
      </c>
      <c r="S25" s="19">
        <f t="shared" ca="1" si="14"/>
        <v>3.3999999999999995</v>
      </c>
      <c r="T25" s="161"/>
      <c r="U25" s="251">
        <f t="shared" si="6"/>
        <v>0.5</v>
      </c>
      <c r="Y25" s="161"/>
      <c r="Z25" s="161"/>
      <c r="AA25" s="161"/>
      <c r="AB25" s="161"/>
      <c r="AC25" s="161"/>
      <c r="AD25" s="161"/>
      <c r="AE25" s="161"/>
      <c r="AF25" s="161"/>
      <c r="AG25" s="161"/>
      <c r="AH25" s="161"/>
      <c r="AI25" s="161"/>
      <c r="AJ25" s="161"/>
      <c r="AK25" s="161"/>
      <c r="AL25" s="161"/>
      <c r="AM25" s="161"/>
      <c r="AN25" s="161"/>
      <c r="AO25" s="161"/>
      <c r="AP25" s="161"/>
      <c r="AQ25" s="161"/>
    </row>
    <row r="26" spans="1:68" x14ac:dyDescent="0.2">
      <c r="A26" s="210">
        <f t="shared" si="11"/>
        <v>39951</v>
      </c>
      <c r="B26" s="36">
        <v>24</v>
      </c>
      <c r="C26" s="161">
        <f t="shared" si="0"/>
        <v>3</v>
      </c>
      <c r="D26" s="209">
        <f t="shared" ca="1" si="1"/>
        <v>1.5</v>
      </c>
      <c r="E26" s="93">
        <f t="shared" si="2"/>
        <v>10</v>
      </c>
      <c r="F26" s="94">
        <f t="shared" si="3"/>
        <v>1</v>
      </c>
      <c r="G26" s="19">
        <f t="shared" ca="1" si="7"/>
        <v>1.5</v>
      </c>
      <c r="H26" s="202">
        <v>1.3</v>
      </c>
      <c r="I26" s="216"/>
      <c r="J26" s="19">
        <f t="shared" ca="1" si="8"/>
        <v>5.2</v>
      </c>
      <c r="K26" s="12">
        <f t="shared" ca="1" si="12"/>
        <v>0.11956378925239783</v>
      </c>
      <c r="L26" s="13"/>
      <c r="M26" s="19">
        <f t="shared" ca="1" si="9"/>
        <v>0</v>
      </c>
      <c r="N26" s="14">
        <f t="shared" si="4"/>
        <v>390.57142857142861</v>
      </c>
      <c r="O26" s="19">
        <f t="shared" si="5"/>
        <v>43.491428571428578</v>
      </c>
      <c r="P26" s="19">
        <f t="shared" ca="1" si="10"/>
        <v>11</v>
      </c>
      <c r="Q26" s="19">
        <f t="shared" ref="Q26:R41" si="15">Q25+H26</f>
        <v>10.700000000000001</v>
      </c>
      <c r="R26" s="19">
        <f t="shared" si="15"/>
        <v>0</v>
      </c>
      <c r="S26" s="19">
        <f t="shared" ca="1" si="14"/>
        <v>3.3999999999999995</v>
      </c>
      <c r="T26" s="161"/>
      <c r="U26" s="251">
        <f t="shared" si="6"/>
        <v>0.5</v>
      </c>
      <c r="Y26" s="161"/>
      <c r="Z26" s="161"/>
      <c r="AA26" s="161"/>
      <c r="AB26" s="161"/>
      <c r="AC26" s="161"/>
      <c r="AD26" s="161"/>
      <c r="AE26" s="161"/>
      <c r="AF26" s="161"/>
      <c r="AG26" s="161"/>
      <c r="AH26" s="161"/>
      <c r="AI26" s="161"/>
      <c r="AJ26" s="161"/>
      <c r="AK26" s="161"/>
      <c r="AL26" s="161"/>
      <c r="AM26" s="161"/>
      <c r="AN26" s="161"/>
      <c r="AO26" s="161"/>
      <c r="AP26" s="161"/>
      <c r="AQ26" s="161"/>
    </row>
    <row r="27" spans="1:68" x14ac:dyDescent="0.2">
      <c r="A27" s="210">
        <f t="shared" si="11"/>
        <v>39952</v>
      </c>
      <c r="B27" s="36">
        <v>22</v>
      </c>
      <c r="C27" s="161">
        <f t="shared" si="0"/>
        <v>3</v>
      </c>
      <c r="D27" s="209">
        <f t="shared" ca="1" si="1"/>
        <v>1.5</v>
      </c>
      <c r="E27" s="93">
        <f t="shared" si="2"/>
        <v>11</v>
      </c>
      <c r="F27" s="94">
        <f t="shared" si="3"/>
        <v>1</v>
      </c>
      <c r="G27" s="19">
        <f t="shared" ca="1" si="7"/>
        <v>1.5</v>
      </c>
      <c r="H27" s="202">
        <v>0</v>
      </c>
      <c r="I27" s="216"/>
      <c r="J27" s="19">
        <f t="shared" ca="1" si="8"/>
        <v>6.7</v>
      </c>
      <c r="K27" s="12">
        <f t="shared" ca="1" si="12"/>
        <v>0.14387091496584725</v>
      </c>
      <c r="L27" s="13"/>
      <c r="M27" s="19">
        <f t="shared" ca="1" si="9"/>
        <v>0</v>
      </c>
      <c r="N27" s="14">
        <f t="shared" si="4"/>
        <v>409.80952380952385</v>
      </c>
      <c r="O27" s="19">
        <f t="shared" si="5"/>
        <v>46.569523809523815</v>
      </c>
      <c r="P27" s="19">
        <f t="shared" ca="1" si="10"/>
        <v>12.5</v>
      </c>
      <c r="Q27" s="19">
        <f t="shared" si="15"/>
        <v>10.700000000000001</v>
      </c>
      <c r="R27" s="19">
        <f t="shared" si="15"/>
        <v>0</v>
      </c>
      <c r="S27" s="19">
        <f t="shared" ca="1" si="14"/>
        <v>3.3999999999999995</v>
      </c>
      <c r="T27" s="161"/>
      <c r="U27" s="251">
        <f t="shared" si="6"/>
        <v>0.5</v>
      </c>
      <c r="Y27" s="161"/>
      <c r="Z27" s="161"/>
      <c r="AA27" s="161"/>
      <c r="AB27" s="161"/>
      <c r="AC27" s="161"/>
      <c r="AD27" s="161"/>
      <c r="AE27" s="161"/>
      <c r="AF27" s="161"/>
      <c r="AG27" s="161"/>
      <c r="AH27" s="161"/>
      <c r="AI27" s="161"/>
      <c r="AJ27" s="161"/>
      <c r="AK27" s="161"/>
      <c r="AL27" s="161"/>
      <c r="AM27" s="161"/>
      <c r="AN27" s="161"/>
      <c r="AO27" s="161"/>
      <c r="AP27" s="161"/>
      <c r="AQ27" s="161"/>
    </row>
    <row r="28" spans="1:68" x14ac:dyDescent="0.2">
      <c r="A28" s="210">
        <f t="shared" si="11"/>
        <v>39953</v>
      </c>
      <c r="B28" s="36">
        <v>14</v>
      </c>
      <c r="C28" s="161">
        <f t="shared" si="0"/>
        <v>3</v>
      </c>
      <c r="D28" s="209">
        <f t="shared" ca="1" si="1"/>
        <v>0.8</v>
      </c>
      <c r="E28" s="93">
        <f t="shared" si="2"/>
        <v>12</v>
      </c>
      <c r="F28" s="94">
        <f t="shared" si="3"/>
        <v>1</v>
      </c>
      <c r="G28" s="19">
        <f t="shared" ca="1" si="7"/>
        <v>0.8</v>
      </c>
      <c r="H28" s="202">
        <v>0</v>
      </c>
      <c r="I28" s="216"/>
      <c r="J28" s="19">
        <f t="shared" ca="1" si="8"/>
        <v>7.5</v>
      </c>
      <c r="K28" s="12">
        <f t="shared" ca="1" si="12"/>
        <v>0.15106464607711489</v>
      </c>
      <c r="L28" s="13"/>
      <c r="M28" s="19">
        <f t="shared" ca="1" si="9"/>
        <v>0</v>
      </c>
      <c r="N28" s="14">
        <f t="shared" si="4"/>
        <v>429.04761904761909</v>
      </c>
      <c r="O28" s="19">
        <f t="shared" si="5"/>
        <v>49.647619047619052</v>
      </c>
      <c r="P28" s="19">
        <f t="shared" ca="1" si="10"/>
        <v>13.3</v>
      </c>
      <c r="Q28" s="19">
        <f t="shared" si="15"/>
        <v>10.700000000000001</v>
      </c>
      <c r="R28" s="19">
        <f t="shared" si="15"/>
        <v>0</v>
      </c>
      <c r="S28" s="19">
        <f t="shared" ca="1" si="14"/>
        <v>3.3999999999999995</v>
      </c>
      <c r="T28" s="161"/>
      <c r="U28" s="251">
        <f t="shared" si="6"/>
        <v>0.5</v>
      </c>
      <c r="Y28" s="161"/>
      <c r="Z28" s="161"/>
      <c r="AA28" s="161"/>
      <c r="AB28" s="161"/>
      <c r="AC28" s="161"/>
      <c r="AD28" s="161"/>
      <c r="AE28" s="161"/>
      <c r="AF28" s="161"/>
      <c r="AG28" s="161"/>
      <c r="AH28" s="161"/>
      <c r="AI28" s="161"/>
      <c r="AJ28" s="161"/>
      <c r="AK28" s="161"/>
      <c r="AL28" s="161"/>
      <c r="AM28" s="161"/>
      <c r="AN28" s="161"/>
      <c r="AO28" s="161"/>
      <c r="AP28" s="161"/>
      <c r="AQ28" s="161"/>
    </row>
    <row r="29" spans="1:68" x14ac:dyDescent="0.2">
      <c r="A29" s="210">
        <f t="shared" si="11"/>
        <v>39954</v>
      </c>
      <c r="B29" s="36">
        <v>16</v>
      </c>
      <c r="C29" s="161">
        <f t="shared" si="0"/>
        <v>3</v>
      </c>
      <c r="D29" s="209">
        <f t="shared" ca="1" si="1"/>
        <v>1.3</v>
      </c>
      <c r="E29" s="93">
        <f t="shared" si="2"/>
        <v>13</v>
      </c>
      <c r="F29" s="94">
        <f t="shared" si="3"/>
        <v>1</v>
      </c>
      <c r="G29" s="19">
        <f t="shared" ca="1" si="7"/>
        <v>1.3</v>
      </c>
      <c r="H29" s="202">
        <v>0</v>
      </c>
      <c r="I29" s="216"/>
      <c r="J29" s="19">
        <f t="shared" ca="1" si="8"/>
        <v>8.8000000000000007</v>
      </c>
      <c r="K29" s="12">
        <f t="shared" ca="1" si="12"/>
        <v>0.16690148477294894</v>
      </c>
      <c r="L29" s="13"/>
      <c r="M29" s="19">
        <f t="shared" ca="1" si="9"/>
        <v>0</v>
      </c>
      <c r="N29" s="14">
        <f t="shared" si="4"/>
        <v>448.28571428571433</v>
      </c>
      <c r="O29" s="19">
        <f t="shared" si="5"/>
        <v>52.725714285714297</v>
      </c>
      <c r="P29" s="19">
        <f t="shared" ca="1" si="10"/>
        <v>14.600000000000001</v>
      </c>
      <c r="Q29" s="19">
        <f t="shared" si="15"/>
        <v>10.700000000000001</v>
      </c>
      <c r="R29" s="19">
        <f t="shared" si="15"/>
        <v>0</v>
      </c>
      <c r="S29" s="19">
        <f t="shared" ca="1" si="14"/>
        <v>3.3999999999999995</v>
      </c>
      <c r="T29" s="161"/>
      <c r="U29" s="251">
        <f t="shared" si="6"/>
        <v>0.5</v>
      </c>
      <c r="Y29" s="161"/>
      <c r="Z29" s="161"/>
      <c r="AA29" s="161"/>
      <c r="AB29" s="161"/>
      <c r="AC29" s="161"/>
      <c r="AD29" s="161"/>
      <c r="AE29" s="161"/>
      <c r="AF29" s="161"/>
      <c r="AG29" s="161"/>
      <c r="AH29" s="161"/>
      <c r="AI29" s="161"/>
      <c r="AJ29" s="161"/>
      <c r="AK29" s="161"/>
      <c r="AL29" s="161"/>
      <c r="AM29" s="161"/>
      <c r="AN29" s="161"/>
      <c r="AO29" s="161"/>
      <c r="AP29" s="161"/>
      <c r="AQ29" s="161"/>
    </row>
    <row r="30" spans="1:68" x14ac:dyDescent="0.2">
      <c r="A30" s="210">
        <f t="shared" si="11"/>
        <v>39955</v>
      </c>
      <c r="B30" s="36">
        <v>23</v>
      </c>
      <c r="C30" s="161">
        <f t="shared" si="0"/>
        <v>3</v>
      </c>
      <c r="D30" s="209">
        <f t="shared" ca="1" si="1"/>
        <v>1.5</v>
      </c>
      <c r="E30" s="93">
        <f t="shared" si="2"/>
        <v>14</v>
      </c>
      <c r="F30" s="94">
        <f t="shared" si="3"/>
        <v>1</v>
      </c>
      <c r="G30" s="19">
        <f t="shared" ca="1" si="7"/>
        <v>1.5</v>
      </c>
      <c r="H30" s="202">
        <v>0</v>
      </c>
      <c r="I30" s="216"/>
      <c r="J30" s="19">
        <f t="shared" ca="1" si="8"/>
        <v>10.3</v>
      </c>
      <c r="K30" s="12">
        <f t="shared" ca="1" si="12"/>
        <v>0.18457521247909339</v>
      </c>
      <c r="L30" s="13"/>
      <c r="M30" s="19">
        <f t="shared" ca="1" si="9"/>
        <v>0</v>
      </c>
      <c r="N30" s="14">
        <f t="shared" si="4"/>
        <v>467.52380952380958</v>
      </c>
      <c r="O30" s="19">
        <f t="shared" si="5"/>
        <v>55.803809523809534</v>
      </c>
      <c r="P30" s="19">
        <f t="shared" ca="1" si="10"/>
        <v>16.100000000000001</v>
      </c>
      <c r="Q30" s="19">
        <f t="shared" si="15"/>
        <v>10.700000000000001</v>
      </c>
      <c r="R30" s="19">
        <f t="shared" si="15"/>
        <v>0</v>
      </c>
      <c r="S30" s="19">
        <f t="shared" ca="1" si="14"/>
        <v>3.3999999999999995</v>
      </c>
      <c r="T30" s="161"/>
      <c r="U30" s="251">
        <f t="shared" si="6"/>
        <v>0.5</v>
      </c>
      <c r="Y30" s="161"/>
      <c r="Z30" s="161"/>
      <c r="AA30" s="161"/>
      <c r="AB30" s="161"/>
      <c r="AC30" s="161"/>
      <c r="AD30" s="161"/>
      <c r="AE30" s="161"/>
      <c r="AF30" s="161"/>
      <c r="AG30" s="161"/>
      <c r="AH30" s="161"/>
      <c r="AI30" s="161"/>
      <c r="AJ30" s="161"/>
      <c r="AK30" s="161"/>
      <c r="AL30" s="161"/>
      <c r="AM30" s="161"/>
      <c r="AN30" s="161"/>
      <c r="AO30" s="161"/>
      <c r="AP30" s="161"/>
      <c r="AQ30" s="161"/>
    </row>
    <row r="31" spans="1:68" x14ac:dyDescent="0.2">
      <c r="A31" s="210">
        <f t="shared" si="11"/>
        <v>39956</v>
      </c>
      <c r="B31" s="36">
        <v>32</v>
      </c>
      <c r="C31" s="161">
        <f t="shared" si="0"/>
        <v>3</v>
      </c>
      <c r="D31" s="209">
        <f t="shared" ca="1" si="1"/>
        <v>2</v>
      </c>
      <c r="E31" s="93">
        <f t="shared" si="2"/>
        <v>15</v>
      </c>
      <c r="F31" s="94">
        <f t="shared" si="3"/>
        <v>1</v>
      </c>
      <c r="G31" s="19">
        <f t="shared" ca="1" si="7"/>
        <v>2</v>
      </c>
      <c r="H31" s="202">
        <v>0</v>
      </c>
      <c r="I31" s="216"/>
      <c r="J31" s="19">
        <f t="shared" ca="1" si="8"/>
        <v>12.3</v>
      </c>
      <c r="K31" s="12">
        <f t="shared" ca="1" si="12"/>
        <v>0.20889269886455533</v>
      </c>
      <c r="L31" s="13"/>
      <c r="M31" s="19">
        <f t="shared" ca="1" si="9"/>
        <v>0</v>
      </c>
      <c r="N31" s="14">
        <f t="shared" si="4"/>
        <v>486.76190476190482</v>
      </c>
      <c r="O31" s="19">
        <f t="shared" si="5"/>
        <v>58.881904761904771</v>
      </c>
      <c r="P31" s="19">
        <f t="shared" ca="1" si="10"/>
        <v>18.100000000000001</v>
      </c>
      <c r="Q31" s="19">
        <f t="shared" si="15"/>
        <v>10.700000000000001</v>
      </c>
      <c r="R31" s="19">
        <f t="shared" si="15"/>
        <v>0</v>
      </c>
      <c r="S31" s="19">
        <f t="shared" ca="1" si="14"/>
        <v>3.3999999999999995</v>
      </c>
      <c r="T31" s="161"/>
      <c r="U31" s="251">
        <f t="shared" si="6"/>
        <v>0.5</v>
      </c>
      <c r="Y31" s="161"/>
      <c r="Z31" s="161"/>
      <c r="AA31" s="161"/>
      <c r="AB31" s="161"/>
      <c r="AC31" s="161"/>
      <c r="AD31" s="161"/>
      <c r="AE31" s="161"/>
      <c r="AF31" s="161"/>
      <c r="AG31" s="161"/>
      <c r="AH31" s="161"/>
      <c r="AI31" s="161"/>
      <c r="AJ31" s="161"/>
      <c r="AK31" s="161"/>
      <c r="AL31" s="161"/>
      <c r="AM31" s="161"/>
      <c r="AN31" s="161"/>
      <c r="AO31" s="161"/>
      <c r="AP31" s="161"/>
      <c r="AQ31" s="161"/>
    </row>
    <row r="32" spans="1:68" ht="13.5" thickBot="1" x14ac:dyDescent="0.25">
      <c r="A32" s="210">
        <f t="shared" si="11"/>
        <v>39957</v>
      </c>
      <c r="B32" s="36">
        <v>23</v>
      </c>
      <c r="C32" s="161">
        <f t="shared" si="0"/>
        <v>4</v>
      </c>
      <c r="D32" s="209">
        <f t="shared" ca="1" si="1"/>
        <v>2.2999999999999998</v>
      </c>
      <c r="E32" s="93">
        <f t="shared" si="2"/>
        <v>16</v>
      </c>
      <c r="F32" s="94">
        <f t="shared" si="3"/>
        <v>1</v>
      </c>
      <c r="G32" s="19">
        <f t="shared" ca="1" si="7"/>
        <v>2.2999999999999998</v>
      </c>
      <c r="H32" s="202">
        <v>4.5999999999999996</v>
      </c>
      <c r="I32" s="216"/>
      <c r="J32" s="19">
        <f t="shared" ca="1" si="8"/>
        <v>10.000000000000002</v>
      </c>
      <c r="K32" s="12">
        <f t="shared" ca="1" si="12"/>
        <v>0.16139444803098774</v>
      </c>
      <c r="L32" s="13"/>
      <c r="M32" s="19">
        <f t="shared" ca="1" si="9"/>
        <v>0</v>
      </c>
      <c r="N32" s="14">
        <f t="shared" si="4"/>
        <v>506.00000000000006</v>
      </c>
      <c r="O32" s="19">
        <f t="shared" si="5"/>
        <v>61.960000000000008</v>
      </c>
      <c r="P32" s="19">
        <f t="shared" ca="1" si="10"/>
        <v>20.400000000000002</v>
      </c>
      <c r="Q32" s="19">
        <f t="shared" si="15"/>
        <v>15.3</v>
      </c>
      <c r="R32" s="19">
        <f t="shared" si="15"/>
        <v>0</v>
      </c>
      <c r="S32" s="19">
        <f t="shared" ca="1" si="14"/>
        <v>3.3999999999999995</v>
      </c>
      <c r="T32" s="161"/>
      <c r="U32" s="251">
        <f t="shared" si="6"/>
        <v>0.5</v>
      </c>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row>
    <row r="33" spans="1:16359" s="76" customFormat="1" ht="14.25" thickTop="1" thickBot="1" x14ac:dyDescent="0.25">
      <c r="A33" s="210">
        <f t="shared" si="11"/>
        <v>39958</v>
      </c>
      <c r="B33" s="36">
        <v>22</v>
      </c>
      <c r="C33" s="161">
        <f t="shared" si="0"/>
        <v>4</v>
      </c>
      <c r="D33" s="209">
        <f t="shared" ca="1" si="1"/>
        <v>2.2999999999999998</v>
      </c>
      <c r="E33" s="93">
        <f t="shared" si="2"/>
        <v>17</v>
      </c>
      <c r="F33" s="94">
        <f t="shared" si="3"/>
        <v>1</v>
      </c>
      <c r="G33" s="19">
        <f t="shared" ca="1" si="7"/>
        <v>2.2999999999999998</v>
      </c>
      <c r="H33" s="202">
        <v>0</v>
      </c>
      <c r="I33" s="216"/>
      <c r="J33" s="19">
        <f t="shared" ca="1" si="8"/>
        <v>12.3</v>
      </c>
      <c r="K33" s="12">
        <f t="shared" ca="1" si="12"/>
        <v>0.18736399245611488</v>
      </c>
      <c r="L33" s="13"/>
      <c r="M33" s="19">
        <f t="shared" ca="1" si="9"/>
        <v>0</v>
      </c>
      <c r="N33" s="14">
        <f t="shared" si="4"/>
        <v>525.2380952380953</v>
      </c>
      <c r="O33" s="19">
        <f t="shared" si="5"/>
        <v>65.64761904761906</v>
      </c>
      <c r="P33" s="19">
        <f t="shared" ca="1" si="10"/>
        <v>22.700000000000003</v>
      </c>
      <c r="Q33" s="19">
        <f t="shared" si="15"/>
        <v>15.3</v>
      </c>
      <c r="R33" s="19">
        <f t="shared" si="15"/>
        <v>0</v>
      </c>
      <c r="S33" s="19">
        <f t="shared" ca="1" si="14"/>
        <v>3.3999999999999995</v>
      </c>
      <c r="T33" s="161"/>
      <c r="U33" s="251">
        <f t="shared" si="6"/>
        <v>0.5</v>
      </c>
      <c r="V33"/>
      <c r="W33"/>
      <c r="X33"/>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c r="AXD33"/>
      <c r="AXE33"/>
      <c r="AXF33"/>
      <c r="AXG33"/>
      <c r="AXH33"/>
      <c r="AXI33"/>
      <c r="AXJ33"/>
      <c r="AXK33"/>
      <c r="AXL33"/>
      <c r="AXM33"/>
      <c r="AXN33"/>
      <c r="AXO33"/>
      <c r="AXP33"/>
      <c r="AXQ33"/>
      <c r="AXR33"/>
      <c r="AXS33"/>
      <c r="AXT33"/>
      <c r="AXU33"/>
      <c r="AXV33"/>
      <c r="AXW33"/>
      <c r="AXX33"/>
      <c r="AXY33"/>
      <c r="AXZ33"/>
      <c r="AYA33"/>
      <c r="AYB33"/>
      <c r="AYC33"/>
      <c r="AYD33"/>
      <c r="AYE33"/>
      <c r="AYF33"/>
      <c r="AYG33"/>
      <c r="AYH33"/>
      <c r="AYI33"/>
      <c r="AYJ33"/>
      <c r="AYK33"/>
      <c r="AYL33"/>
      <c r="AYM33"/>
      <c r="AYN33"/>
      <c r="AYO33"/>
      <c r="AYP33"/>
      <c r="AYQ33"/>
      <c r="AYR33"/>
      <c r="AYS33"/>
      <c r="AYT33"/>
      <c r="AYU33"/>
      <c r="AYV33"/>
      <c r="AYW33"/>
      <c r="AYX33"/>
      <c r="AYY33"/>
      <c r="AYZ33"/>
      <c r="AZA33"/>
      <c r="AZB33"/>
      <c r="AZC33"/>
      <c r="AZD33"/>
      <c r="AZE33"/>
      <c r="AZF33"/>
      <c r="AZG33"/>
      <c r="AZH33"/>
      <c r="AZI33"/>
      <c r="AZJ33"/>
      <c r="AZK33"/>
      <c r="AZL33"/>
      <c r="AZM33"/>
      <c r="AZN33"/>
      <c r="AZO33"/>
      <c r="AZP33"/>
      <c r="AZQ33"/>
      <c r="AZR33"/>
      <c r="AZS33"/>
      <c r="AZT33"/>
      <c r="AZU33"/>
      <c r="AZV33"/>
      <c r="AZW33"/>
      <c r="AZX33"/>
      <c r="AZY33"/>
      <c r="AZZ33"/>
      <c r="BAA33"/>
      <c r="BAB33"/>
      <c r="BAC33"/>
      <c r="BAD33"/>
      <c r="BAE33"/>
      <c r="BAF33"/>
      <c r="BAG33"/>
      <c r="BAH33"/>
      <c r="BAI33"/>
      <c r="BAJ33"/>
      <c r="BAK33"/>
      <c r="BAL33"/>
      <c r="BAM33"/>
      <c r="BAN33"/>
      <c r="BAO33"/>
      <c r="BAP33"/>
      <c r="BAQ33"/>
      <c r="BAR33"/>
      <c r="BAS33"/>
      <c r="BAT33"/>
      <c r="BAU33"/>
      <c r="BAV33"/>
      <c r="BAW33"/>
      <c r="BAX33"/>
      <c r="BAY33"/>
      <c r="BAZ33"/>
      <c r="BBA33"/>
      <c r="BBB33"/>
      <c r="BBC33"/>
      <c r="BBD33"/>
      <c r="BBE33"/>
      <c r="BBF33"/>
      <c r="BBG33"/>
      <c r="BBH33"/>
      <c r="BBI33"/>
      <c r="BBJ33"/>
      <c r="BBK33"/>
      <c r="BBL33"/>
      <c r="BBM33"/>
      <c r="BBN33"/>
      <c r="BBO33"/>
      <c r="BBP33"/>
      <c r="BBQ33"/>
      <c r="BBR33"/>
      <c r="BBS33"/>
      <c r="BBT33"/>
      <c r="BBU33"/>
      <c r="BBV33"/>
      <c r="BBW33"/>
      <c r="BBX33"/>
      <c r="BBY33"/>
      <c r="BBZ33"/>
      <c r="BCA33"/>
      <c r="BCB33"/>
      <c r="BCC33"/>
      <c r="BCD33"/>
      <c r="BCE33"/>
      <c r="BCF33"/>
      <c r="BCG33"/>
      <c r="BCH33"/>
      <c r="BCI33"/>
      <c r="BCJ33"/>
      <c r="BCK33"/>
      <c r="BCL33"/>
      <c r="BCM33"/>
      <c r="BCN33"/>
      <c r="BCO33"/>
      <c r="BCP33"/>
      <c r="BCQ33"/>
      <c r="BCR33"/>
      <c r="BCS33"/>
      <c r="BCT33"/>
      <c r="BCU33"/>
      <c r="BCV33"/>
      <c r="BCW33"/>
      <c r="BCX33"/>
      <c r="BCY33"/>
      <c r="BCZ33"/>
      <c r="BDA33"/>
      <c r="BDB33"/>
      <c r="BDC33"/>
      <c r="BDD33"/>
      <c r="BDE33"/>
      <c r="BDF33"/>
      <c r="BDG33"/>
      <c r="BDH33"/>
      <c r="BDI33"/>
      <c r="BDJ33"/>
      <c r="BDK33"/>
      <c r="BDL33"/>
      <c r="BDM33"/>
      <c r="BDN33"/>
      <c r="BDO33"/>
      <c r="BDP33"/>
      <c r="BDQ33"/>
      <c r="BDR33"/>
      <c r="BDS33"/>
      <c r="BDT33"/>
      <c r="BDU33"/>
      <c r="BDV33"/>
      <c r="BDW33"/>
      <c r="BDX33"/>
      <c r="BDY33"/>
      <c r="BDZ33"/>
      <c r="BEA33"/>
      <c r="BEB33"/>
      <c r="BEC33"/>
      <c r="BED33"/>
      <c r="BEE33"/>
      <c r="BEF33"/>
      <c r="BEG33"/>
      <c r="BEH33"/>
      <c r="BEI33"/>
      <c r="BEJ33"/>
      <c r="BEK33"/>
      <c r="BEL33"/>
      <c r="BEM33"/>
      <c r="BEN33"/>
      <c r="BEO33"/>
      <c r="BEP33"/>
      <c r="BEQ33"/>
      <c r="BER33"/>
      <c r="BES33"/>
      <c r="BET33"/>
      <c r="BEU33"/>
      <c r="BEV33"/>
      <c r="BEW33"/>
      <c r="BEX33"/>
      <c r="BEY33"/>
      <c r="BEZ33"/>
      <c r="BFA33"/>
      <c r="BFB33"/>
      <c r="BFC33"/>
      <c r="BFD33"/>
      <c r="BFE33"/>
      <c r="BFF33"/>
      <c r="BFG33"/>
      <c r="BFH33"/>
      <c r="BFI33"/>
      <c r="BFJ33"/>
      <c r="BFK33"/>
      <c r="BFL33"/>
      <c r="BFM33"/>
      <c r="BFN33"/>
      <c r="BFO33"/>
      <c r="BFP33"/>
      <c r="BFQ33"/>
      <c r="BFR33"/>
      <c r="BFS33"/>
      <c r="BFT33"/>
      <c r="BFU33"/>
      <c r="BFV33"/>
      <c r="BFW33"/>
      <c r="BFX33"/>
      <c r="BFY33"/>
      <c r="BFZ33"/>
      <c r="BGA33"/>
      <c r="BGB33"/>
      <c r="BGC33"/>
      <c r="BGD33"/>
      <c r="BGE33"/>
      <c r="BGF33"/>
      <c r="BGG33"/>
      <c r="BGH33"/>
      <c r="BGI33"/>
      <c r="BGJ33"/>
      <c r="BGK33"/>
      <c r="BGL33"/>
      <c r="BGM33"/>
      <c r="BGN33"/>
      <c r="BGO33"/>
      <c r="BGP33"/>
      <c r="BGQ33"/>
      <c r="BGR33"/>
      <c r="BGS33"/>
      <c r="BGT33"/>
      <c r="BGU33"/>
      <c r="BGV33"/>
      <c r="BGW33"/>
      <c r="BGX33"/>
      <c r="BGY33"/>
      <c r="BGZ33"/>
      <c r="BHA33"/>
      <c r="BHB33"/>
      <c r="BHC33"/>
      <c r="BHD33"/>
      <c r="BHE33"/>
      <c r="BHF33"/>
      <c r="BHG33"/>
      <c r="BHH33"/>
      <c r="BHI33"/>
      <c r="BHJ33"/>
      <c r="BHK33"/>
      <c r="BHL33"/>
      <c r="BHM33"/>
      <c r="BHN33"/>
      <c r="BHO33"/>
      <c r="BHP33"/>
      <c r="BHQ33"/>
      <c r="BHR33"/>
      <c r="BHS33"/>
      <c r="BHT33"/>
      <c r="BHU33"/>
      <c r="BHV33"/>
      <c r="BHW33"/>
      <c r="BHX33"/>
      <c r="BHY33"/>
      <c r="BHZ33"/>
      <c r="BIA33"/>
      <c r="BIB33"/>
      <c r="BIC33"/>
      <c r="BID33"/>
      <c r="BIE33"/>
      <c r="BIF33"/>
      <c r="BIG33"/>
      <c r="BIH33"/>
      <c r="BII33"/>
      <c r="BIJ33"/>
      <c r="BIK33"/>
      <c r="BIL33"/>
      <c r="BIM33"/>
      <c r="BIN33"/>
      <c r="BIO33"/>
      <c r="BIP33"/>
      <c r="BIQ33"/>
      <c r="BIR33"/>
      <c r="BIS33"/>
      <c r="BIT33"/>
      <c r="BIU33"/>
      <c r="BIV33"/>
      <c r="BIW33"/>
      <c r="BIX33"/>
      <c r="BIY33"/>
      <c r="BIZ33"/>
      <c r="BJA33"/>
      <c r="BJB33"/>
      <c r="BJC33"/>
      <c r="BJD33"/>
      <c r="BJE33"/>
      <c r="BJF33"/>
      <c r="BJG33"/>
      <c r="BJH33"/>
      <c r="BJI33"/>
      <c r="BJJ33"/>
      <c r="BJK33"/>
      <c r="BJL33"/>
      <c r="BJM33"/>
      <c r="BJN33"/>
      <c r="BJO33"/>
      <c r="BJP33"/>
      <c r="BJQ33"/>
      <c r="BJR33"/>
      <c r="BJS33"/>
      <c r="BJT33"/>
      <c r="BJU33"/>
      <c r="BJV33"/>
      <c r="BJW33"/>
      <c r="BJX33"/>
      <c r="BJY33"/>
      <c r="BJZ33"/>
      <c r="BKA33"/>
      <c r="BKB33"/>
      <c r="BKC33"/>
      <c r="BKD33"/>
      <c r="BKE33"/>
      <c r="BKF33"/>
      <c r="BKG33"/>
      <c r="BKH33"/>
      <c r="BKI33"/>
      <c r="BKJ33"/>
      <c r="BKK33"/>
      <c r="BKL33"/>
      <c r="BKM33"/>
      <c r="BKN33"/>
      <c r="BKO33"/>
      <c r="BKP33"/>
      <c r="BKQ33"/>
      <c r="BKR33"/>
      <c r="BKS33"/>
      <c r="BKT33"/>
      <c r="BKU33"/>
      <c r="BKV33"/>
      <c r="BKW33"/>
      <c r="BKX33"/>
      <c r="BKY33"/>
      <c r="BKZ33"/>
      <c r="BLA33"/>
      <c r="BLB33"/>
      <c r="BLC33"/>
      <c r="BLD33"/>
      <c r="BLE33"/>
      <c r="BLF33"/>
      <c r="BLG33"/>
      <c r="BLH33"/>
      <c r="BLI33"/>
      <c r="BLJ33"/>
      <c r="BLK33"/>
      <c r="BLL33"/>
      <c r="BLM33"/>
      <c r="BLN33"/>
      <c r="BLO33"/>
      <c r="BLP33"/>
      <c r="BLQ33"/>
      <c r="BLR33"/>
      <c r="BLS33"/>
      <c r="BLT33"/>
      <c r="BLU33"/>
      <c r="BLV33"/>
      <c r="BLW33"/>
      <c r="BLX33"/>
      <c r="BLY33"/>
      <c r="BLZ33"/>
      <c r="BMA33"/>
      <c r="BMB33"/>
      <c r="BMC33"/>
      <c r="BMD33"/>
      <c r="BME33"/>
      <c r="BMF33"/>
      <c r="BMG33"/>
      <c r="BMH33"/>
      <c r="BMI33"/>
      <c r="BMJ33"/>
      <c r="BMK33"/>
      <c r="BML33"/>
      <c r="BMM33"/>
      <c r="BMN33"/>
      <c r="BMO33"/>
      <c r="BMP33"/>
      <c r="BMQ33"/>
      <c r="BMR33"/>
      <c r="BMS33"/>
      <c r="BMT33"/>
      <c r="BMU33"/>
      <c r="BMV33"/>
      <c r="BMW33"/>
      <c r="BMX33"/>
      <c r="BMY33"/>
      <c r="BMZ33"/>
      <c r="BNA33"/>
      <c r="BNB33"/>
      <c r="BNC33"/>
      <c r="BND33"/>
      <c r="BNE33"/>
      <c r="BNF33"/>
      <c r="BNG33"/>
      <c r="BNH33"/>
      <c r="BNI33"/>
      <c r="BNJ33"/>
      <c r="BNK33"/>
      <c r="BNL33"/>
      <c r="BNM33"/>
      <c r="BNN33"/>
      <c r="BNO33"/>
      <c r="BNP33"/>
      <c r="BNQ33"/>
      <c r="BNR33"/>
      <c r="BNS33"/>
      <c r="BNT33"/>
      <c r="BNU33"/>
      <c r="BNV33"/>
      <c r="BNW33"/>
      <c r="BNX33"/>
      <c r="BNY33"/>
      <c r="BNZ33"/>
      <c r="BOA33"/>
      <c r="BOB33"/>
      <c r="BOC33"/>
      <c r="BOD33"/>
      <c r="BOE33"/>
      <c r="BOF33"/>
      <c r="BOG33"/>
      <c r="BOH33"/>
      <c r="BOI33"/>
      <c r="BOJ33"/>
      <c r="BOK33"/>
      <c r="BOL33"/>
      <c r="BOM33"/>
      <c r="BON33"/>
      <c r="BOO33"/>
      <c r="BOP33"/>
      <c r="BOQ33"/>
      <c r="BOR33"/>
      <c r="BOS33"/>
      <c r="BOT33"/>
      <c r="BOU33"/>
      <c r="BOV33"/>
      <c r="BOW33"/>
      <c r="BOX33"/>
      <c r="BOY33"/>
      <c r="BOZ33"/>
      <c r="BPA33"/>
      <c r="BPB33"/>
      <c r="BPC33"/>
      <c r="BPD33"/>
      <c r="BPE33"/>
      <c r="BPF33"/>
      <c r="BPG33"/>
      <c r="BPH33"/>
      <c r="BPI33"/>
      <c r="BPJ33"/>
      <c r="BPK33"/>
      <c r="BPL33"/>
      <c r="BPM33"/>
      <c r="BPN33"/>
      <c r="BPO33"/>
      <c r="BPP33"/>
      <c r="BPQ33"/>
      <c r="BPR33"/>
      <c r="BPS33"/>
      <c r="BPT33"/>
      <c r="BPU33"/>
      <c r="BPV33"/>
      <c r="BPW33"/>
      <c r="BPX33"/>
      <c r="BPY33"/>
      <c r="BPZ33"/>
      <c r="BQA33"/>
      <c r="BQB33"/>
      <c r="BQC33"/>
      <c r="BQD33"/>
      <c r="BQE33"/>
      <c r="BQF33"/>
      <c r="BQG33"/>
      <c r="BQH33"/>
      <c r="BQI33"/>
      <c r="BQJ33"/>
      <c r="BQK33"/>
      <c r="BQL33"/>
      <c r="BQM33"/>
      <c r="BQN33"/>
      <c r="BQO33"/>
      <c r="BQP33"/>
      <c r="BQQ33"/>
      <c r="BQR33"/>
      <c r="BQS33"/>
      <c r="BQT33"/>
      <c r="BQU33"/>
      <c r="BQV33"/>
      <c r="BQW33"/>
      <c r="BQX33"/>
      <c r="BQY33"/>
      <c r="BQZ33"/>
      <c r="BRA33"/>
      <c r="BRB33"/>
      <c r="BRC33"/>
      <c r="BRD33"/>
      <c r="BRE33"/>
      <c r="BRF33"/>
      <c r="BRG33"/>
      <c r="BRH33"/>
      <c r="BRI33"/>
      <c r="BRJ33"/>
      <c r="BRK33"/>
      <c r="BRL33"/>
      <c r="BRM33"/>
      <c r="BRN33"/>
      <c r="BRO33"/>
      <c r="BRP33"/>
      <c r="BRQ33"/>
      <c r="BRR33"/>
      <c r="BRS33"/>
      <c r="BRT33"/>
      <c r="BRU33"/>
      <c r="BRV33"/>
      <c r="BRW33"/>
      <c r="BRX33"/>
      <c r="BRY33"/>
      <c r="BRZ33"/>
      <c r="BSA33"/>
      <c r="BSB33"/>
      <c r="BSC33"/>
      <c r="BSD33"/>
      <c r="BSE33"/>
      <c r="BSF33"/>
      <c r="BSG33"/>
      <c r="BSH33"/>
      <c r="BSI33"/>
      <c r="BSJ33"/>
      <c r="BSK33"/>
      <c r="BSL33"/>
      <c r="BSM33"/>
      <c r="BSN33"/>
      <c r="BSO33"/>
      <c r="BSP33"/>
      <c r="BSQ33"/>
      <c r="BSR33"/>
      <c r="BSS33"/>
      <c r="BST33"/>
      <c r="BSU33"/>
      <c r="BSV33"/>
      <c r="BSW33"/>
      <c r="BSX33"/>
      <c r="BSY33"/>
      <c r="BSZ33"/>
      <c r="BTA33"/>
      <c r="BTB33"/>
      <c r="BTC33"/>
      <c r="BTD33"/>
      <c r="BTE33"/>
      <c r="BTF33"/>
      <c r="BTG33"/>
      <c r="BTH33"/>
      <c r="BTI33"/>
      <c r="BTJ33"/>
      <c r="BTK33"/>
      <c r="BTL33"/>
      <c r="BTM33"/>
      <c r="BTN33"/>
      <c r="BTO33"/>
      <c r="BTP33"/>
      <c r="BTQ33"/>
      <c r="BTR33"/>
      <c r="BTS33"/>
      <c r="BTT33"/>
      <c r="BTU33"/>
      <c r="BTV33"/>
      <c r="BTW33"/>
      <c r="BTX33"/>
      <c r="BTY33"/>
      <c r="BTZ33"/>
      <c r="BUA33"/>
      <c r="BUB33"/>
      <c r="BUC33"/>
      <c r="BUD33"/>
      <c r="BUE33"/>
      <c r="BUF33"/>
      <c r="BUG33"/>
      <c r="BUH33"/>
      <c r="BUI33"/>
      <c r="BUJ33"/>
      <c r="BUK33"/>
      <c r="BUL33"/>
      <c r="BUM33"/>
      <c r="BUN33"/>
      <c r="BUO33"/>
      <c r="BUP33"/>
      <c r="BUQ33"/>
      <c r="BUR33"/>
      <c r="BUS33"/>
      <c r="BUT33"/>
      <c r="BUU33"/>
      <c r="BUV33"/>
      <c r="BUW33"/>
      <c r="BUX33"/>
      <c r="BUY33"/>
      <c r="BUZ33"/>
      <c r="BVA33"/>
      <c r="BVB33"/>
      <c r="BVC33"/>
      <c r="BVD33"/>
      <c r="BVE33"/>
      <c r="BVF33"/>
      <c r="BVG33"/>
      <c r="BVH33"/>
      <c r="BVI33"/>
      <c r="BVJ33"/>
      <c r="BVK33"/>
      <c r="BVL33"/>
      <c r="BVM33"/>
      <c r="BVN33"/>
      <c r="BVO33"/>
      <c r="BVP33"/>
      <c r="BVQ33"/>
      <c r="BVR33"/>
      <c r="BVS33"/>
      <c r="BVT33"/>
      <c r="BVU33"/>
      <c r="BVV33"/>
      <c r="BVW33"/>
      <c r="BVX33"/>
      <c r="BVY33"/>
      <c r="BVZ33"/>
      <c r="BWA33"/>
      <c r="BWB33"/>
      <c r="BWC33"/>
      <c r="BWD33"/>
      <c r="BWE33"/>
      <c r="BWF33"/>
      <c r="BWG33"/>
      <c r="BWH33"/>
      <c r="BWI33"/>
      <c r="BWJ33"/>
      <c r="BWK33"/>
      <c r="BWL33"/>
      <c r="BWM33"/>
      <c r="BWN33"/>
      <c r="BWO33"/>
      <c r="BWP33"/>
      <c r="BWQ33"/>
      <c r="BWR33"/>
      <c r="BWS33"/>
      <c r="BWT33"/>
      <c r="BWU33"/>
      <c r="BWV33"/>
      <c r="BWW33"/>
      <c r="BWX33"/>
      <c r="BWY33"/>
      <c r="BWZ33"/>
      <c r="BXA33"/>
      <c r="BXB33"/>
      <c r="BXC33"/>
      <c r="BXD33"/>
      <c r="BXE33"/>
      <c r="BXF33"/>
      <c r="BXG33"/>
      <c r="BXH33"/>
      <c r="BXI33"/>
      <c r="BXJ33"/>
      <c r="BXK33"/>
      <c r="BXL33"/>
      <c r="BXM33"/>
      <c r="BXN33"/>
      <c r="BXO33"/>
      <c r="BXP33"/>
      <c r="BXQ33"/>
      <c r="BXR33"/>
      <c r="BXS33"/>
      <c r="BXT33"/>
      <c r="BXU33"/>
      <c r="BXV33"/>
      <c r="BXW33"/>
      <c r="BXX33"/>
      <c r="BXY33"/>
      <c r="BXZ33"/>
      <c r="BYA33"/>
      <c r="BYB33"/>
      <c r="BYC33"/>
      <c r="BYD33"/>
      <c r="BYE33"/>
      <c r="BYF33"/>
      <c r="BYG33"/>
      <c r="BYH33"/>
      <c r="BYI33"/>
      <c r="BYJ33"/>
      <c r="BYK33"/>
      <c r="BYL33"/>
      <c r="BYM33"/>
      <c r="BYN33"/>
      <c r="BYO33"/>
      <c r="BYP33"/>
      <c r="BYQ33"/>
      <c r="BYR33"/>
      <c r="BYS33"/>
      <c r="BYT33"/>
      <c r="BYU33"/>
      <c r="BYV33"/>
      <c r="BYW33"/>
      <c r="BYX33"/>
      <c r="BYY33"/>
      <c r="BYZ33"/>
      <c r="BZA33"/>
      <c r="BZB33"/>
      <c r="BZC33"/>
      <c r="BZD33"/>
      <c r="BZE33"/>
      <c r="BZF33"/>
      <c r="BZG33"/>
      <c r="BZH33"/>
      <c r="BZI33"/>
      <c r="BZJ33"/>
      <c r="BZK33"/>
      <c r="BZL33"/>
      <c r="BZM33"/>
      <c r="BZN33"/>
      <c r="BZO33"/>
      <c r="BZP33"/>
      <c r="BZQ33"/>
      <c r="BZR33"/>
      <c r="BZS33"/>
      <c r="BZT33"/>
      <c r="BZU33"/>
      <c r="BZV33"/>
      <c r="BZW33"/>
      <c r="BZX33"/>
      <c r="BZY33"/>
      <c r="BZZ33"/>
      <c r="CAA33"/>
      <c r="CAB33"/>
      <c r="CAC33"/>
      <c r="CAD33"/>
      <c r="CAE33"/>
      <c r="CAF33"/>
      <c r="CAG33"/>
      <c r="CAH33"/>
      <c r="CAI33"/>
      <c r="CAJ33"/>
      <c r="CAK33"/>
      <c r="CAL33"/>
      <c r="CAM33"/>
      <c r="CAN33"/>
      <c r="CAO33"/>
      <c r="CAP33"/>
      <c r="CAQ33"/>
      <c r="CAR33"/>
      <c r="CAS33"/>
      <c r="CAT33"/>
      <c r="CAU33"/>
      <c r="CAV33"/>
      <c r="CAW33"/>
      <c r="CAX33"/>
      <c r="CAY33"/>
      <c r="CAZ33"/>
      <c r="CBA33"/>
      <c r="CBB33"/>
      <c r="CBC33"/>
      <c r="CBD33"/>
      <c r="CBE33"/>
      <c r="CBF33"/>
      <c r="CBG33"/>
      <c r="CBH33"/>
      <c r="CBI33"/>
      <c r="CBJ33"/>
      <c r="CBK33"/>
      <c r="CBL33"/>
      <c r="CBM33"/>
      <c r="CBN33"/>
      <c r="CBO33"/>
      <c r="CBP33"/>
      <c r="CBQ33"/>
      <c r="CBR33"/>
      <c r="CBS33"/>
      <c r="CBT33"/>
      <c r="CBU33"/>
      <c r="CBV33"/>
      <c r="CBW33"/>
      <c r="CBX33"/>
      <c r="CBY33"/>
      <c r="CBZ33"/>
      <c r="CCA33"/>
      <c r="CCB33"/>
      <c r="CCC33"/>
      <c r="CCD33"/>
      <c r="CCE33"/>
      <c r="CCF33"/>
      <c r="CCG33"/>
      <c r="CCH33"/>
      <c r="CCI33"/>
      <c r="CCJ33"/>
      <c r="CCK33"/>
      <c r="CCL33"/>
      <c r="CCM33"/>
      <c r="CCN33"/>
      <c r="CCO33"/>
      <c r="CCP33"/>
      <c r="CCQ33"/>
      <c r="CCR33"/>
      <c r="CCS33"/>
      <c r="CCT33"/>
      <c r="CCU33"/>
      <c r="CCV33"/>
      <c r="CCW33"/>
      <c r="CCX33"/>
      <c r="CCY33"/>
      <c r="CCZ33"/>
      <c r="CDA33"/>
      <c r="CDB33"/>
      <c r="CDC33"/>
      <c r="CDD33"/>
      <c r="CDE33"/>
      <c r="CDF33"/>
      <c r="CDG33"/>
      <c r="CDH33"/>
      <c r="CDI33"/>
      <c r="CDJ33"/>
      <c r="CDK33"/>
      <c r="CDL33"/>
      <c r="CDM33"/>
      <c r="CDN33"/>
      <c r="CDO33"/>
      <c r="CDP33"/>
      <c r="CDQ33"/>
      <c r="CDR33"/>
      <c r="CDS33"/>
      <c r="CDT33"/>
      <c r="CDU33"/>
      <c r="CDV33"/>
      <c r="CDW33"/>
      <c r="CDX33"/>
      <c r="CDY33"/>
      <c r="CDZ33"/>
      <c r="CEA33"/>
      <c r="CEB33"/>
      <c r="CEC33"/>
      <c r="CED33"/>
      <c r="CEE33"/>
      <c r="CEF33"/>
      <c r="CEG33"/>
      <c r="CEH33"/>
      <c r="CEI33"/>
      <c r="CEJ33"/>
      <c r="CEK33"/>
      <c r="CEL33"/>
      <c r="CEM33"/>
      <c r="CEN33"/>
      <c r="CEO33"/>
      <c r="CEP33"/>
      <c r="CEQ33"/>
      <c r="CER33"/>
      <c r="CES33"/>
      <c r="CET33"/>
      <c r="CEU33"/>
      <c r="CEV33"/>
      <c r="CEW33"/>
      <c r="CEX33"/>
      <c r="CEY33"/>
      <c r="CEZ33"/>
      <c r="CFA33"/>
      <c r="CFB33"/>
      <c r="CFC33"/>
      <c r="CFD33"/>
      <c r="CFE33"/>
      <c r="CFF33"/>
      <c r="CFG33"/>
      <c r="CFH33"/>
      <c r="CFI33"/>
      <c r="CFJ33"/>
      <c r="CFK33"/>
      <c r="CFL33"/>
      <c r="CFM33"/>
      <c r="CFN33"/>
      <c r="CFO33"/>
      <c r="CFP33"/>
      <c r="CFQ33"/>
      <c r="CFR33"/>
      <c r="CFS33"/>
      <c r="CFT33"/>
      <c r="CFU33"/>
      <c r="CFV33"/>
      <c r="CFW33"/>
      <c r="CFX33"/>
      <c r="CFY33"/>
      <c r="CFZ33"/>
      <c r="CGA33"/>
      <c r="CGB33"/>
      <c r="CGC33"/>
      <c r="CGD33"/>
      <c r="CGE33"/>
      <c r="CGF33"/>
      <c r="CGG33"/>
      <c r="CGH33"/>
      <c r="CGI33"/>
      <c r="CGJ33"/>
      <c r="CGK33"/>
      <c r="CGL33"/>
      <c r="CGM33"/>
      <c r="CGN33"/>
      <c r="CGO33"/>
      <c r="CGP33"/>
      <c r="CGQ33"/>
      <c r="CGR33"/>
      <c r="CGS33"/>
      <c r="CGT33"/>
      <c r="CGU33"/>
      <c r="CGV33"/>
      <c r="CGW33"/>
      <c r="CGX33"/>
      <c r="CGY33"/>
      <c r="CGZ33"/>
      <c r="CHA33"/>
      <c r="CHB33"/>
      <c r="CHC33"/>
      <c r="CHD33"/>
      <c r="CHE33"/>
      <c r="CHF33"/>
      <c r="CHG33"/>
      <c r="CHH33"/>
      <c r="CHI33"/>
      <c r="CHJ33"/>
      <c r="CHK33"/>
      <c r="CHL33"/>
      <c r="CHM33"/>
      <c r="CHN33"/>
      <c r="CHO33"/>
      <c r="CHP33"/>
      <c r="CHQ33"/>
      <c r="CHR33"/>
      <c r="CHS33"/>
      <c r="CHT33"/>
      <c r="CHU33"/>
      <c r="CHV33"/>
      <c r="CHW33"/>
      <c r="CHX33"/>
      <c r="CHY33"/>
      <c r="CHZ33"/>
      <c r="CIA33"/>
      <c r="CIB33"/>
      <c r="CIC33"/>
      <c r="CID33"/>
      <c r="CIE33"/>
      <c r="CIF33"/>
      <c r="CIG33"/>
      <c r="CIH33"/>
      <c r="CII33"/>
      <c r="CIJ33"/>
      <c r="CIK33"/>
      <c r="CIL33"/>
      <c r="CIM33"/>
      <c r="CIN33"/>
      <c r="CIO33"/>
      <c r="CIP33"/>
      <c r="CIQ33"/>
      <c r="CIR33"/>
      <c r="CIS33"/>
      <c r="CIT33"/>
      <c r="CIU33"/>
      <c r="CIV33"/>
      <c r="CIW33"/>
      <c r="CIX33"/>
      <c r="CIY33"/>
      <c r="CIZ33"/>
      <c r="CJA33"/>
      <c r="CJB33"/>
      <c r="CJC33"/>
      <c r="CJD33"/>
      <c r="CJE33"/>
      <c r="CJF33"/>
      <c r="CJG33"/>
      <c r="CJH33"/>
      <c r="CJI33"/>
      <c r="CJJ33"/>
      <c r="CJK33"/>
      <c r="CJL33"/>
      <c r="CJM33"/>
      <c r="CJN33"/>
      <c r="CJO33"/>
      <c r="CJP33"/>
      <c r="CJQ33"/>
      <c r="CJR33"/>
      <c r="CJS33"/>
      <c r="CJT33"/>
      <c r="CJU33"/>
      <c r="CJV33"/>
      <c r="CJW33"/>
      <c r="CJX33"/>
      <c r="CJY33"/>
      <c r="CJZ33"/>
      <c r="CKA33"/>
      <c r="CKB33"/>
      <c r="CKC33"/>
      <c r="CKD33"/>
      <c r="CKE33"/>
      <c r="CKF33"/>
      <c r="CKG33"/>
      <c r="CKH33"/>
      <c r="CKI33"/>
      <c r="CKJ33"/>
      <c r="CKK33"/>
      <c r="CKL33"/>
      <c r="CKM33"/>
      <c r="CKN33"/>
      <c r="CKO33"/>
      <c r="CKP33"/>
      <c r="CKQ33"/>
      <c r="CKR33"/>
      <c r="CKS33"/>
      <c r="CKT33"/>
      <c r="CKU33"/>
      <c r="CKV33"/>
      <c r="CKW33"/>
      <c r="CKX33"/>
      <c r="CKY33"/>
      <c r="CKZ33"/>
      <c r="CLA33"/>
      <c r="CLB33"/>
      <c r="CLC33"/>
      <c r="CLD33"/>
      <c r="CLE33"/>
      <c r="CLF33"/>
      <c r="CLG33"/>
      <c r="CLH33"/>
      <c r="CLI33"/>
      <c r="CLJ33"/>
      <c r="CLK33"/>
      <c r="CLL33"/>
      <c r="CLM33"/>
      <c r="CLN33"/>
      <c r="CLO33"/>
      <c r="CLP33"/>
      <c r="CLQ33"/>
      <c r="CLR33"/>
      <c r="CLS33"/>
      <c r="CLT33"/>
      <c r="CLU33"/>
      <c r="CLV33"/>
      <c r="CLW33"/>
      <c r="CLX33"/>
      <c r="CLY33"/>
      <c r="CLZ33"/>
      <c r="CMA33"/>
      <c r="CMB33"/>
      <c r="CMC33"/>
      <c r="CMD33"/>
      <c r="CME33"/>
      <c r="CMF33"/>
      <c r="CMG33"/>
      <c r="CMH33"/>
      <c r="CMI33"/>
      <c r="CMJ33"/>
      <c r="CMK33"/>
      <c r="CML33"/>
      <c r="CMM33"/>
      <c r="CMN33"/>
      <c r="CMO33"/>
      <c r="CMP33"/>
      <c r="CMQ33"/>
      <c r="CMR33"/>
      <c r="CMS33"/>
      <c r="CMT33"/>
      <c r="CMU33"/>
      <c r="CMV33"/>
      <c r="CMW33"/>
      <c r="CMX33"/>
      <c r="CMY33"/>
      <c r="CMZ33"/>
      <c r="CNA33"/>
      <c r="CNB33"/>
      <c r="CNC33"/>
      <c r="CND33"/>
      <c r="CNE33"/>
      <c r="CNF33"/>
      <c r="CNG33"/>
      <c r="CNH33"/>
      <c r="CNI33"/>
      <c r="CNJ33"/>
      <c r="CNK33"/>
      <c r="CNL33"/>
      <c r="CNM33"/>
      <c r="CNN33"/>
      <c r="CNO33"/>
      <c r="CNP33"/>
      <c r="CNQ33"/>
      <c r="CNR33"/>
      <c r="CNS33"/>
      <c r="CNT33"/>
      <c r="CNU33"/>
      <c r="CNV33"/>
      <c r="CNW33"/>
      <c r="CNX33"/>
      <c r="CNY33"/>
      <c r="CNZ33"/>
      <c r="COA33"/>
      <c r="COB33"/>
      <c r="COC33"/>
      <c r="COD33"/>
      <c r="COE33"/>
      <c r="COF33"/>
      <c r="COG33"/>
      <c r="COH33"/>
      <c r="COI33"/>
      <c r="COJ33"/>
      <c r="COK33"/>
      <c r="COL33"/>
      <c r="COM33"/>
      <c r="CON33"/>
      <c r="COO33"/>
      <c r="COP33"/>
      <c r="COQ33"/>
      <c r="COR33"/>
      <c r="COS33"/>
      <c r="COT33"/>
      <c r="COU33"/>
      <c r="COV33"/>
      <c r="COW33"/>
      <c r="COX33"/>
      <c r="COY33"/>
      <c r="COZ33"/>
      <c r="CPA33"/>
      <c r="CPB33"/>
      <c r="CPC33"/>
      <c r="CPD33"/>
      <c r="CPE33"/>
      <c r="CPF33"/>
      <c r="CPG33"/>
      <c r="CPH33"/>
      <c r="CPI33"/>
      <c r="CPJ33"/>
      <c r="CPK33"/>
      <c r="CPL33"/>
      <c r="CPM33"/>
      <c r="CPN33"/>
      <c r="CPO33"/>
      <c r="CPP33"/>
      <c r="CPQ33"/>
      <c r="CPR33"/>
      <c r="CPS33"/>
      <c r="CPT33"/>
      <c r="CPU33"/>
      <c r="CPV33"/>
      <c r="CPW33"/>
      <c r="CPX33"/>
      <c r="CPY33"/>
      <c r="CPZ33"/>
      <c r="CQA33"/>
      <c r="CQB33"/>
      <c r="CQC33"/>
      <c r="CQD33"/>
      <c r="CQE33"/>
      <c r="CQF33"/>
      <c r="CQG33"/>
      <c r="CQH33"/>
      <c r="CQI33"/>
      <c r="CQJ33"/>
      <c r="CQK33"/>
      <c r="CQL33"/>
      <c r="CQM33"/>
      <c r="CQN33"/>
      <c r="CQO33"/>
      <c r="CQP33"/>
      <c r="CQQ33"/>
      <c r="CQR33"/>
      <c r="CQS33"/>
      <c r="CQT33"/>
      <c r="CQU33"/>
      <c r="CQV33"/>
      <c r="CQW33"/>
      <c r="CQX33"/>
      <c r="CQY33"/>
      <c r="CQZ33"/>
      <c r="CRA33"/>
      <c r="CRB33"/>
      <c r="CRC33"/>
      <c r="CRD33"/>
      <c r="CRE33"/>
      <c r="CRF33"/>
      <c r="CRG33"/>
      <c r="CRH33"/>
      <c r="CRI33"/>
      <c r="CRJ33"/>
      <c r="CRK33"/>
      <c r="CRL33"/>
      <c r="CRM33"/>
      <c r="CRN33"/>
      <c r="CRO33"/>
      <c r="CRP33"/>
      <c r="CRQ33"/>
      <c r="CRR33"/>
      <c r="CRS33"/>
      <c r="CRT33"/>
      <c r="CRU33"/>
      <c r="CRV33"/>
      <c r="CRW33"/>
      <c r="CRX33"/>
      <c r="CRY33"/>
      <c r="CRZ33"/>
      <c r="CSA33"/>
      <c r="CSB33"/>
      <c r="CSC33"/>
      <c r="CSD33"/>
      <c r="CSE33"/>
      <c r="CSF33"/>
      <c r="CSG33"/>
      <c r="CSH33"/>
      <c r="CSI33"/>
      <c r="CSJ33"/>
      <c r="CSK33"/>
      <c r="CSL33"/>
      <c r="CSM33"/>
      <c r="CSN33"/>
      <c r="CSO33"/>
      <c r="CSP33"/>
      <c r="CSQ33"/>
      <c r="CSR33"/>
      <c r="CSS33"/>
      <c r="CST33"/>
      <c r="CSU33"/>
      <c r="CSV33"/>
      <c r="CSW33"/>
      <c r="CSX33"/>
      <c r="CSY33"/>
      <c r="CSZ33"/>
      <c r="CTA33"/>
      <c r="CTB33"/>
      <c r="CTC33"/>
      <c r="CTD33"/>
      <c r="CTE33"/>
      <c r="CTF33"/>
      <c r="CTG33"/>
      <c r="CTH33"/>
      <c r="CTI33"/>
      <c r="CTJ33"/>
      <c r="CTK33"/>
      <c r="CTL33"/>
      <c r="CTM33"/>
      <c r="CTN33"/>
      <c r="CTO33"/>
      <c r="CTP33"/>
      <c r="CTQ33"/>
      <c r="CTR33"/>
      <c r="CTS33"/>
      <c r="CTT33"/>
      <c r="CTU33"/>
      <c r="CTV33"/>
      <c r="CTW33"/>
      <c r="CTX33"/>
      <c r="CTY33"/>
      <c r="CTZ33"/>
      <c r="CUA33"/>
      <c r="CUB33"/>
      <c r="CUC33"/>
      <c r="CUD33"/>
      <c r="CUE33"/>
      <c r="CUF33"/>
      <c r="CUG33"/>
      <c r="CUH33"/>
      <c r="CUI33"/>
      <c r="CUJ33"/>
      <c r="CUK33"/>
      <c r="CUL33"/>
      <c r="CUM33"/>
      <c r="CUN33"/>
      <c r="CUO33"/>
      <c r="CUP33"/>
      <c r="CUQ33"/>
      <c r="CUR33"/>
      <c r="CUS33"/>
      <c r="CUT33"/>
      <c r="CUU33"/>
      <c r="CUV33"/>
      <c r="CUW33"/>
      <c r="CUX33"/>
      <c r="CUY33"/>
      <c r="CUZ33"/>
      <c r="CVA33"/>
      <c r="CVB33"/>
      <c r="CVC33"/>
      <c r="CVD33"/>
      <c r="CVE33"/>
      <c r="CVF33"/>
      <c r="CVG33"/>
      <c r="CVH33"/>
      <c r="CVI33"/>
      <c r="CVJ33"/>
      <c r="CVK33"/>
      <c r="CVL33"/>
      <c r="CVM33"/>
      <c r="CVN33"/>
      <c r="CVO33"/>
      <c r="CVP33"/>
      <c r="CVQ33"/>
      <c r="CVR33"/>
      <c r="CVS33"/>
      <c r="CVT33"/>
      <c r="CVU33"/>
      <c r="CVV33"/>
      <c r="CVW33"/>
      <c r="CVX33"/>
      <c r="CVY33"/>
      <c r="CVZ33"/>
      <c r="CWA33"/>
      <c r="CWB33"/>
      <c r="CWC33"/>
      <c r="CWD33"/>
      <c r="CWE33"/>
      <c r="CWF33"/>
      <c r="CWG33"/>
      <c r="CWH33"/>
      <c r="CWI33"/>
      <c r="CWJ33"/>
      <c r="CWK33"/>
      <c r="CWL33"/>
      <c r="CWM33"/>
      <c r="CWN33"/>
      <c r="CWO33"/>
      <c r="CWP33"/>
      <c r="CWQ33"/>
      <c r="CWR33"/>
      <c r="CWS33"/>
      <c r="CWT33"/>
      <c r="CWU33"/>
      <c r="CWV33"/>
      <c r="CWW33"/>
      <c r="CWX33"/>
      <c r="CWY33"/>
      <c r="CWZ33"/>
      <c r="CXA33"/>
      <c r="CXB33"/>
      <c r="CXC33"/>
      <c r="CXD33"/>
      <c r="CXE33"/>
      <c r="CXF33"/>
      <c r="CXG33"/>
      <c r="CXH33"/>
      <c r="CXI33"/>
      <c r="CXJ33"/>
      <c r="CXK33"/>
      <c r="CXL33"/>
      <c r="CXM33"/>
      <c r="CXN33"/>
      <c r="CXO33"/>
      <c r="CXP33"/>
      <c r="CXQ33"/>
      <c r="CXR33"/>
      <c r="CXS33"/>
      <c r="CXT33"/>
      <c r="CXU33"/>
      <c r="CXV33"/>
      <c r="CXW33"/>
      <c r="CXX33"/>
      <c r="CXY33"/>
      <c r="CXZ33"/>
      <c r="CYA33"/>
      <c r="CYB33"/>
      <c r="CYC33"/>
      <c r="CYD33"/>
      <c r="CYE33"/>
      <c r="CYF33"/>
      <c r="CYG33"/>
      <c r="CYH33"/>
      <c r="CYI33"/>
      <c r="CYJ33"/>
      <c r="CYK33"/>
      <c r="CYL33"/>
      <c r="CYM33"/>
      <c r="CYN33"/>
      <c r="CYO33"/>
      <c r="CYP33"/>
      <c r="CYQ33"/>
      <c r="CYR33"/>
      <c r="CYS33"/>
      <c r="CYT33"/>
      <c r="CYU33"/>
      <c r="CYV33"/>
      <c r="CYW33"/>
      <c r="CYX33"/>
      <c r="CYY33"/>
      <c r="CYZ33"/>
      <c r="CZA33"/>
      <c r="CZB33"/>
      <c r="CZC33"/>
      <c r="CZD33"/>
      <c r="CZE33"/>
      <c r="CZF33"/>
      <c r="CZG33"/>
      <c r="CZH33"/>
      <c r="CZI33"/>
      <c r="CZJ33"/>
      <c r="CZK33"/>
      <c r="CZL33"/>
      <c r="CZM33"/>
      <c r="CZN33"/>
      <c r="CZO33"/>
      <c r="CZP33"/>
      <c r="CZQ33"/>
      <c r="CZR33"/>
      <c r="CZS33"/>
      <c r="CZT33"/>
      <c r="CZU33"/>
      <c r="CZV33"/>
      <c r="CZW33"/>
      <c r="CZX33"/>
      <c r="CZY33"/>
      <c r="CZZ33"/>
      <c r="DAA33"/>
      <c r="DAB33"/>
      <c r="DAC33"/>
      <c r="DAD33"/>
      <c r="DAE33"/>
      <c r="DAF33"/>
      <c r="DAG33"/>
      <c r="DAH33"/>
      <c r="DAI33"/>
      <c r="DAJ33"/>
      <c r="DAK33"/>
      <c r="DAL33"/>
      <c r="DAM33"/>
      <c r="DAN33"/>
      <c r="DAO33"/>
      <c r="DAP33"/>
      <c r="DAQ33"/>
      <c r="DAR33"/>
      <c r="DAS33"/>
      <c r="DAT33"/>
      <c r="DAU33"/>
      <c r="DAV33"/>
      <c r="DAW33"/>
      <c r="DAX33"/>
      <c r="DAY33"/>
      <c r="DAZ33"/>
      <c r="DBA33"/>
      <c r="DBB33"/>
      <c r="DBC33"/>
      <c r="DBD33"/>
      <c r="DBE33"/>
      <c r="DBF33"/>
      <c r="DBG33"/>
      <c r="DBH33"/>
      <c r="DBI33"/>
      <c r="DBJ33"/>
      <c r="DBK33"/>
      <c r="DBL33"/>
      <c r="DBM33"/>
      <c r="DBN33"/>
      <c r="DBO33"/>
      <c r="DBP33"/>
      <c r="DBQ33"/>
      <c r="DBR33"/>
      <c r="DBS33"/>
      <c r="DBT33"/>
      <c r="DBU33"/>
      <c r="DBV33"/>
      <c r="DBW33"/>
      <c r="DBX33"/>
      <c r="DBY33"/>
      <c r="DBZ33"/>
      <c r="DCA33"/>
      <c r="DCB33"/>
      <c r="DCC33"/>
      <c r="DCD33"/>
      <c r="DCE33"/>
      <c r="DCF33"/>
      <c r="DCG33"/>
      <c r="DCH33"/>
      <c r="DCI33"/>
      <c r="DCJ33"/>
      <c r="DCK33"/>
      <c r="DCL33"/>
      <c r="DCM33"/>
      <c r="DCN33"/>
      <c r="DCO33"/>
      <c r="DCP33"/>
      <c r="DCQ33"/>
      <c r="DCR33"/>
      <c r="DCS33"/>
      <c r="DCT33"/>
      <c r="DCU33"/>
      <c r="DCV33"/>
      <c r="DCW33"/>
      <c r="DCX33"/>
      <c r="DCY33"/>
      <c r="DCZ33"/>
      <c r="DDA33"/>
      <c r="DDB33"/>
      <c r="DDC33"/>
      <c r="DDD33"/>
      <c r="DDE33"/>
      <c r="DDF33"/>
      <c r="DDG33"/>
      <c r="DDH33"/>
      <c r="DDI33"/>
      <c r="DDJ33"/>
      <c r="DDK33"/>
      <c r="DDL33"/>
      <c r="DDM33"/>
      <c r="DDN33"/>
      <c r="DDO33"/>
      <c r="DDP33"/>
      <c r="DDQ33"/>
      <c r="DDR33"/>
      <c r="DDS33"/>
      <c r="DDT33"/>
      <c r="DDU33"/>
      <c r="DDV33"/>
      <c r="DDW33"/>
      <c r="DDX33"/>
      <c r="DDY33"/>
      <c r="DDZ33"/>
      <c r="DEA33"/>
      <c r="DEB33"/>
      <c r="DEC33"/>
      <c r="DED33"/>
      <c r="DEE33"/>
      <c r="DEF33"/>
      <c r="DEG33"/>
      <c r="DEH33"/>
      <c r="DEI33"/>
      <c r="DEJ33"/>
      <c r="DEK33"/>
      <c r="DEL33"/>
      <c r="DEM33"/>
      <c r="DEN33"/>
      <c r="DEO33"/>
      <c r="DEP33"/>
      <c r="DEQ33"/>
      <c r="DER33"/>
      <c r="DES33"/>
      <c r="DET33"/>
      <c r="DEU33"/>
      <c r="DEV33"/>
      <c r="DEW33"/>
      <c r="DEX33"/>
      <c r="DEY33"/>
      <c r="DEZ33"/>
      <c r="DFA33"/>
      <c r="DFB33"/>
      <c r="DFC33"/>
      <c r="DFD33"/>
      <c r="DFE33"/>
      <c r="DFF33"/>
      <c r="DFG33"/>
      <c r="DFH33"/>
      <c r="DFI33"/>
      <c r="DFJ33"/>
      <c r="DFK33"/>
      <c r="DFL33"/>
      <c r="DFM33"/>
      <c r="DFN33"/>
      <c r="DFO33"/>
      <c r="DFP33"/>
      <c r="DFQ33"/>
      <c r="DFR33"/>
      <c r="DFS33"/>
      <c r="DFT33"/>
      <c r="DFU33"/>
      <c r="DFV33"/>
      <c r="DFW33"/>
      <c r="DFX33"/>
      <c r="DFY33"/>
      <c r="DFZ33"/>
      <c r="DGA33"/>
      <c r="DGB33"/>
      <c r="DGC33"/>
      <c r="DGD33"/>
      <c r="DGE33"/>
      <c r="DGF33"/>
      <c r="DGG33"/>
      <c r="DGH33"/>
      <c r="DGI33"/>
      <c r="DGJ33"/>
      <c r="DGK33"/>
      <c r="DGL33"/>
      <c r="DGM33"/>
      <c r="DGN33"/>
      <c r="DGO33"/>
      <c r="DGP33"/>
      <c r="DGQ33"/>
      <c r="DGR33"/>
      <c r="DGS33"/>
      <c r="DGT33"/>
      <c r="DGU33"/>
      <c r="DGV33"/>
      <c r="DGW33"/>
      <c r="DGX33"/>
      <c r="DGY33"/>
      <c r="DGZ33"/>
      <c r="DHA33"/>
      <c r="DHB33"/>
      <c r="DHC33"/>
      <c r="DHD33"/>
      <c r="DHE33"/>
      <c r="DHF33"/>
      <c r="DHG33"/>
      <c r="DHH33"/>
      <c r="DHI33"/>
      <c r="DHJ33"/>
      <c r="DHK33"/>
      <c r="DHL33"/>
      <c r="DHM33"/>
      <c r="DHN33"/>
      <c r="DHO33"/>
      <c r="DHP33"/>
      <c r="DHQ33"/>
      <c r="DHR33"/>
      <c r="DHS33"/>
      <c r="DHT33"/>
      <c r="DHU33"/>
      <c r="DHV33"/>
      <c r="DHW33"/>
      <c r="DHX33"/>
      <c r="DHY33"/>
      <c r="DHZ33"/>
      <c r="DIA33"/>
      <c r="DIB33"/>
      <c r="DIC33"/>
      <c r="DID33"/>
      <c r="DIE33"/>
      <c r="DIF33"/>
      <c r="DIG33"/>
      <c r="DIH33"/>
      <c r="DII33"/>
      <c r="DIJ33"/>
      <c r="DIK33"/>
      <c r="DIL33"/>
      <c r="DIM33"/>
      <c r="DIN33"/>
      <c r="DIO33"/>
      <c r="DIP33"/>
      <c r="DIQ33"/>
      <c r="DIR33"/>
      <c r="DIS33"/>
      <c r="DIT33"/>
      <c r="DIU33"/>
      <c r="DIV33"/>
      <c r="DIW33"/>
      <c r="DIX33"/>
      <c r="DIY33"/>
      <c r="DIZ33"/>
      <c r="DJA33"/>
      <c r="DJB33"/>
      <c r="DJC33"/>
      <c r="DJD33"/>
      <c r="DJE33"/>
      <c r="DJF33"/>
      <c r="DJG33"/>
      <c r="DJH33"/>
      <c r="DJI33"/>
      <c r="DJJ33"/>
      <c r="DJK33"/>
      <c r="DJL33"/>
      <c r="DJM33"/>
      <c r="DJN33"/>
      <c r="DJO33"/>
      <c r="DJP33"/>
      <c r="DJQ33"/>
      <c r="DJR33"/>
      <c r="DJS33"/>
      <c r="DJT33"/>
      <c r="DJU33"/>
      <c r="DJV33"/>
      <c r="DJW33"/>
      <c r="DJX33"/>
      <c r="DJY33"/>
      <c r="DJZ33"/>
      <c r="DKA33"/>
      <c r="DKB33"/>
      <c r="DKC33"/>
      <c r="DKD33"/>
      <c r="DKE33"/>
      <c r="DKF33"/>
      <c r="DKG33"/>
      <c r="DKH33"/>
      <c r="DKI33"/>
      <c r="DKJ33"/>
      <c r="DKK33"/>
      <c r="DKL33"/>
      <c r="DKM33"/>
      <c r="DKN33"/>
      <c r="DKO33"/>
      <c r="DKP33"/>
      <c r="DKQ33"/>
      <c r="DKR33"/>
      <c r="DKS33"/>
      <c r="DKT33"/>
      <c r="DKU33"/>
      <c r="DKV33"/>
      <c r="DKW33"/>
      <c r="DKX33"/>
      <c r="DKY33"/>
      <c r="DKZ33"/>
      <c r="DLA33"/>
      <c r="DLB33"/>
      <c r="DLC33"/>
      <c r="DLD33"/>
      <c r="DLE33"/>
      <c r="DLF33"/>
      <c r="DLG33"/>
      <c r="DLH33"/>
      <c r="DLI33"/>
      <c r="DLJ33"/>
      <c r="DLK33"/>
      <c r="DLL33"/>
      <c r="DLM33"/>
      <c r="DLN33"/>
      <c r="DLO33"/>
      <c r="DLP33"/>
      <c r="DLQ33"/>
      <c r="DLR33"/>
      <c r="DLS33"/>
      <c r="DLT33"/>
      <c r="DLU33"/>
      <c r="DLV33"/>
      <c r="DLW33"/>
      <c r="DLX33"/>
      <c r="DLY33"/>
      <c r="DLZ33"/>
      <c r="DMA33"/>
      <c r="DMB33"/>
      <c r="DMC33"/>
      <c r="DMD33"/>
      <c r="DME33"/>
      <c r="DMF33"/>
      <c r="DMG33"/>
      <c r="DMH33"/>
      <c r="DMI33"/>
      <c r="DMJ33"/>
      <c r="DMK33"/>
      <c r="DML33"/>
      <c r="DMM33"/>
      <c r="DMN33"/>
      <c r="DMO33"/>
      <c r="DMP33"/>
      <c r="DMQ33"/>
      <c r="DMR33"/>
      <c r="DMS33"/>
      <c r="DMT33"/>
      <c r="DMU33"/>
      <c r="DMV33"/>
      <c r="DMW33"/>
      <c r="DMX33"/>
      <c r="DMY33"/>
      <c r="DMZ33"/>
      <c r="DNA33"/>
      <c r="DNB33"/>
      <c r="DNC33"/>
      <c r="DND33"/>
      <c r="DNE33"/>
      <c r="DNF33"/>
      <c r="DNG33"/>
      <c r="DNH33"/>
      <c r="DNI33"/>
      <c r="DNJ33"/>
      <c r="DNK33"/>
      <c r="DNL33"/>
      <c r="DNM33"/>
      <c r="DNN33"/>
      <c r="DNO33"/>
      <c r="DNP33"/>
      <c r="DNQ33"/>
      <c r="DNR33"/>
      <c r="DNS33"/>
      <c r="DNT33"/>
      <c r="DNU33"/>
      <c r="DNV33"/>
      <c r="DNW33"/>
      <c r="DNX33"/>
      <c r="DNY33"/>
      <c r="DNZ33"/>
      <c r="DOA33"/>
      <c r="DOB33"/>
      <c r="DOC33"/>
      <c r="DOD33"/>
      <c r="DOE33"/>
      <c r="DOF33"/>
      <c r="DOG33"/>
      <c r="DOH33"/>
      <c r="DOI33"/>
      <c r="DOJ33"/>
      <c r="DOK33"/>
      <c r="DOL33"/>
      <c r="DOM33"/>
      <c r="DON33"/>
      <c r="DOO33"/>
      <c r="DOP33"/>
      <c r="DOQ33"/>
      <c r="DOR33"/>
      <c r="DOS33"/>
      <c r="DOT33"/>
      <c r="DOU33"/>
      <c r="DOV33"/>
      <c r="DOW33"/>
      <c r="DOX33"/>
      <c r="DOY33"/>
      <c r="DOZ33"/>
      <c r="DPA33"/>
      <c r="DPB33"/>
      <c r="DPC33"/>
      <c r="DPD33"/>
      <c r="DPE33"/>
      <c r="DPF33"/>
      <c r="DPG33"/>
      <c r="DPH33"/>
      <c r="DPI33"/>
      <c r="DPJ33"/>
      <c r="DPK33"/>
      <c r="DPL33"/>
      <c r="DPM33"/>
      <c r="DPN33"/>
      <c r="DPO33"/>
      <c r="DPP33"/>
      <c r="DPQ33"/>
      <c r="DPR33"/>
      <c r="DPS33"/>
      <c r="DPT33"/>
      <c r="DPU33"/>
      <c r="DPV33"/>
      <c r="DPW33"/>
      <c r="DPX33"/>
      <c r="DPY33"/>
      <c r="DPZ33"/>
      <c r="DQA33"/>
      <c r="DQB33"/>
      <c r="DQC33"/>
      <c r="DQD33"/>
      <c r="DQE33"/>
      <c r="DQF33"/>
      <c r="DQG33"/>
      <c r="DQH33"/>
      <c r="DQI33"/>
      <c r="DQJ33"/>
      <c r="DQK33"/>
      <c r="DQL33"/>
      <c r="DQM33"/>
      <c r="DQN33"/>
      <c r="DQO33"/>
      <c r="DQP33"/>
      <c r="DQQ33"/>
      <c r="DQR33"/>
      <c r="DQS33"/>
      <c r="DQT33"/>
      <c r="DQU33"/>
      <c r="DQV33"/>
      <c r="DQW33"/>
      <c r="DQX33"/>
      <c r="DQY33"/>
      <c r="DQZ33"/>
      <c r="DRA33"/>
      <c r="DRB33"/>
      <c r="DRC33"/>
      <c r="DRD33"/>
      <c r="DRE33"/>
      <c r="DRF33"/>
      <c r="DRG33"/>
      <c r="DRH33"/>
      <c r="DRI33"/>
      <c r="DRJ33"/>
      <c r="DRK33"/>
      <c r="DRL33"/>
      <c r="DRM33"/>
      <c r="DRN33"/>
      <c r="DRO33"/>
      <c r="DRP33"/>
      <c r="DRQ33"/>
      <c r="DRR33"/>
      <c r="DRS33"/>
      <c r="DRT33"/>
      <c r="DRU33"/>
      <c r="DRV33"/>
      <c r="DRW33"/>
      <c r="DRX33"/>
      <c r="DRY33"/>
      <c r="DRZ33"/>
      <c r="DSA33"/>
      <c r="DSB33"/>
      <c r="DSC33"/>
      <c r="DSD33"/>
      <c r="DSE33"/>
      <c r="DSF33"/>
      <c r="DSG33"/>
      <c r="DSH33"/>
      <c r="DSI33"/>
      <c r="DSJ33"/>
      <c r="DSK33"/>
      <c r="DSL33"/>
      <c r="DSM33"/>
      <c r="DSN33"/>
      <c r="DSO33"/>
      <c r="DSP33"/>
      <c r="DSQ33"/>
      <c r="DSR33"/>
      <c r="DSS33"/>
      <c r="DST33"/>
      <c r="DSU33"/>
      <c r="DSV33"/>
      <c r="DSW33"/>
      <c r="DSX33"/>
      <c r="DSY33"/>
      <c r="DSZ33"/>
      <c r="DTA33"/>
      <c r="DTB33"/>
      <c r="DTC33"/>
      <c r="DTD33"/>
      <c r="DTE33"/>
      <c r="DTF33"/>
      <c r="DTG33"/>
      <c r="DTH33"/>
      <c r="DTI33"/>
      <c r="DTJ33"/>
      <c r="DTK33"/>
      <c r="DTL33"/>
      <c r="DTM33"/>
      <c r="DTN33"/>
      <c r="DTO33"/>
      <c r="DTP33"/>
      <c r="DTQ33"/>
      <c r="DTR33"/>
      <c r="DTS33"/>
      <c r="DTT33"/>
      <c r="DTU33"/>
      <c r="DTV33"/>
      <c r="DTW33"/>
      <c r="DTX33"/>
      <c r="DTY33"/>
      <c r="DTZ33"/>
      <c r="DUA33"/>
      <c r="DUB33"/>
      <c r="DUC33"/>
      <c r="DUD33"/>
      <c r="DUE33"/>
      <c r="DUF33"/>
      <c r="DUG33"/>
      <c r="DUH33"/>
      <c r="DUI33"/>
      <c r="DUJ33"/>
      <c r="DUK33"/>
      <c r="DUL33"/>
      <c r="DUM33"/>
      <c r="DUN33"/>
      <c r="DUO33"/>
      <c r="DUP33"/>
      <c r="DUQ33"/>
      <c r="DUR33"/>
      <c r="DUS33"/>
      <c r="DUT33"/>
      <c r="DUU33"/>
      <c r="DUV33"/>
      <c r="DUW33"/>
      <c r="DUX33"/>
      <c r="DUY33"/>
      <c r="DUZ33"/>
      <c r="DVA33"/>
      <c r="DVB33"/>
      <c r="DVC33"/>
      <c r="DVD33"/>
      <c r="DVE33"/>
      <c r="DVF33"/>
      <c r="DVG33"/>
      <c r="DVH33"/>
      <c r="DVI33"/>
      <c r="DVJ33"/>
      <c r="DVK33"/>
      <c r="DVL33"/>
      <c r="DVM33"/>
      <c r="DVN33"/>
      <c r="DVO33"/>
      <c r="DVP33"/>
      <c r="DVQ33"/>
      <c r="DVR33"/>
      <c r="DVS33"/>
      <c r="DVT33"/>
      <c r="DVU33"/>
      <c r="DVV33"/>
      <c r="DVW33"/>
      <c r="DVX33"/>
      <c r="DVY33"/>
      <c r="DVZ33"/>
      <c r="DWA33"/>
      <c r="DWB33"/>
      <c r="DWC33"/>
      <c r="DWD33"/>
      <c r="DWE33"/>
      <c r="DWF33"/>
      <c r="DWG33"/>
      <c r="DWH33"/>
      <c r="DWI33"/>
      <c r="DWJ33"/>
      <c r="DWK33"/>
      <c r="DWL33"/>
      <c r="DWM33"/>
      <c r="DWN33"/>
      <c r="DWO33"/>
      <c r="DWP33"/>
      <c r="DWQ33"/>
      <c r="DWR33"/>
      <c r="DWS33"/>
      <c r="DWT33"/>
      <c r="DWU33"/>
      <c r="DWV33"/>
      <c r="DWW33"/>
      <c r="DWX33"/>
      <c r="DWY33"/>
      <c r="DWZ33"/>
      <c r="DXA33"/>
      <c r="DXB33"/>
      <c r="DXC33"/>
      <c r="DXD33"/>
      <c r="DXE33"/>
      <c r="DXF33"/>
      <c r="DXG33"/>
      <c r="DXH33"/>
      <c r="DXI33"/>
      <c r="DXJ33"/>
      <c r="DXK33"/>
      <c r="DXL33"/>
      <c r="DXM33"/>
      <c r="DXN33"/>
      <c r="DXO33"/>
      <c r="DXP33"/>
      <c r="DXQ33"/>
      <c r="DXR33"/>
      <c r="DXS33"/>
      <c r="DXT33"/>
      <c r="DXU33"/>
      <c r="DXV33"/>
      <c r="DXW33"/>
      <c r="DXX33"/>
      <c r="DXY33"/>
      <c r="DXZ33"/>
      <c r="DYA33"/>
      <c r="DYB33"/>
      <c r="DYC33"/>
      <c r="DYD33"/>
      <c r="DYE33"/>
      <c r="DYF33"/>
      <c r="DYG33"/>
      <c r="DYH33"/>
      <c r="DYI33"/>
      <c r="DYJ33"/>
      <c r="DYK33"/>
      <c r="DYL33"/>
      <c r="DYM33"/>
      <c r="DYN33"/>
      <c r="DYO33"/>
      <c r="DYP33"/>
      <c r="DYQ33"/>
      <c r="DYR33"/>
      <c r="DYS33"/>
      <c r="DYT33"/>
      <c r="DYU33"/>
      <c r="DYV33"/>
      <c r="DYW33"/>
      <c r="DYX33"/>
      <c r="DYY33"/>
      <c r="DYZ33"/>
      <c r="DZA33"/>
      <c r="DZB33"/>
      <c r="DZC33"/>
      <c r="DZD33"/>
      <c r="DZE33"/>
      <c r="DZF33"/>
      <c r="DZG33"/>
      <c r="DZH33"/>
      <c r="DZI33"/>
      <c r="DZJ33"/>
      <c r="DZK33"/>
      <c r="DZL33"/>
      <c r="DZM33"/>
      <c r="DZN33"/>
      <c r="DZO33"/>
      <c r="DZP33"/>
      <c r="DZQ33"/>
      <c r="DZR33"/>
      <c r="DZS33"/>
      <c r="DZT33"/>
      <c r="DZU33"/>
      <c r="DZV33"/>
      <c r="DZW33"/>
      <c r="DZX33"/>
      <c r="DZY33"/>
      <c r="DZZ33"/>
      <c r="EAA33"/>
      <c r="EAB33"/>
      <c r="EAC33"/>
      <c r="EAD33"/>
      <c r="EAE33"/>
      <c r="EAF33"/>
      <c r="EAG33"/>
      <c r="EAH33"/>
      <c r="EAI33"/>
      <c r="EAJ33"/>
      <c r="EAK33"/>
      <c r="EAL33"/>
      <c r="EAM33"/>
      <c r="EAN33"/>
      <c r="EAO33"/>
      <c r="EAP33"/>
      <c r="EAQ33"/>
      <c r="EAR33"/>
      <c r="EAS33"/>
      <c r="EAT33"/>
      <c r="EAU33"/>
      <c r="EAV33"/>
      <c r="EAW33"/>
      <c r="EAX33"/>
      <c r="EAY33"/>
      <c r="EAZ33"/>
      <c r="EBA33"/>
      <c r="EBB33"/>
      <c r="EBC33"/>
      <c r="EBD33"/>
      <c r="EBE33"/>
      <c r="EBF33"/>
      <c r="EBG33"/>
      <c r="EBH33"/>
      <c r="EBI33"/>
      <c r="EBJ33"/>
      <c r="EBK33"/>
      <c r="EBL33"/>
      <c r="EBM33"/>
      <c r="EBN33"/>
      <c r="EBO33"/>
      <c r="EBP33"/>
      <c r="EBQ33"/>
      <c r="EBR33"/>
      <c r="EBS33"/>
      <c r="EBT33"/>
      <c r="EBU33"/>
      <c r="EBV33"/>
      <c r="EBW33"/>
      <c r="EBX33"/>
      <c r="EBY33"/>
      <c r="EBZ33"/>
      <c r="ECA33"/>
      <c r="ECB33"/>
      <c r="ECC33"/>
      <c r="ECD33"/>
      <c r="ECE33"/>
      <c r="ECF33"/>
      <c r="ECG33"/>
      <c r="ECH33"/>
      <c r="ECI33"/>
      <c r="ECJ33"/>
      <c r="ECK33"/>
      <c r="ECL33"/>
      <c r="ECM33"/>
      <c r="ECN33"/>
      <c r="ECO33"/>
      <c r="ECP33"/>
      <c r="ECQ33"/>
      <c r="ECR33"/>
      <c r="ECS33"/>
      <c r="ECT33"/>
      <c r="ECU33"/>
      <c r="ECV33"/>
      <c r="ECW33"/>
      <c r="ECX33"/>
      <c r="ECY33"/>
      <c r="ECZ33"/>
      <c r="EDA33"/>
      <c r="EDB33"/>
      <c r="EDC33"/>
      <c r="EDD33"/>
      <c r="EDE33"/>
      <c r="EDF33"/>
      <c r="EDG33"/>
      <c r="EDH33"/>
      <c r="EDI33"/>
      <c r="EDJ33"/>
      <c r="EDK33"/>
      <c r="EDL33"/>
      <c r="EDM33"/>
      <c r="EDN33"/>
      <c r="EDO33"/>
      <c r="EDP33"/>
      <c r="EDQ33"/>
      <c r="EDR33"/>
      <c r="EDS33"/>
      <c r="EDT33"/>
      <c r="EDU33"/>
      <c r="EDV33"/>
      <c r="EDW33"/>
      <c r="EDX33"/>
      <c r="EDY33"/>
      <c r="EDZ33"/>
      <c r="EEA33"/>
      <c r="EEB33"/>
      <c r="EEC33"/>
      <c r="EED33"/>
      <c r="EEE33"/>
      <c r="EEF33"/>
      <c r="EEG33"/>
      <c r="EEH33"/>
      <c r="EEI33"/>
      <c r="EEJ33"/>
      <c r="EEK33"/>
      <c r="EEL33"/>
      <c r="EEM33"/>
      <c r="EEN33"/>
      <c r="EEO33"/>
      <c r="EEP33"/>
      <c r="EEQ33"/>
      <c r="EER33"/>
      <c r="EES33"/>
      <c r="EET33"/>
      <c r="EEU33"/>
      <c r="EEV33"/>
      <c r="EEW33"/>
      <c r="EEX33"/>
      <c r="EEY33"/>
      <c r="EEZ33"/>
      <c r="EFA33"/>
      <c r="EFB33"/>
      <c r="EFC33"/>
      <c r="EFD33"/>
      <c r="EFE33"/>
      <c r="EFF33"/>
      <c r="EFG33"/>
      <c r="EFH33"/>
      <c r="EFI33"/>
      <c r="EFJ33"/>
      <c r="EFK33"/>
      <c r="EFL33"/>
      <c r="EFM33"/>
      <c r="EFN33"/>
      <c r="EFO33"/>
      <c r="EFP33"/>
      <c r="EFQ33"/>
      <c r="EFR33"/>
      <c r="EFS33"/>
      <c r="EFT33"/>
      <c r="EFU33"/>
      <c r="EFV33"/>
      <c r="EFW33"/>
      <c r="EFX33"/>
      <c r="EFY33"/>
      <c r="EFZ33"/>
      <c r="EGA33"/>
      <c r="EGB33"/>
      <c r="EGC33"/>
      <c r="EGD33"/>
      <c r="EGE33"/>
      <c r="EGF33"/>
      <c r="EGG33"/>
      <c r="EGH33"/>
      <c r="EGI33"/>
      <c r="EGJ33"/>
      <c r="EGK33"/>
      <c r="EGL33"/>
      <c r="EGM33"/>
      <c r="EGN33"/>
      <c r="EGO33"/>
      <c r="EGP33"/>
      <c r="EGQ33"/>
      <c r="EGR33"/>
      <c r="EGS33"/>
      <c r="EGT33"/>
      <c r="EGU33"/>
      <c r="EGV33"/>
      <c r="EGW33"/>
      <c r="EGX33"/>
      <c r="EGY33"/>
      <c r="EGZ33"/>
      <c r="EHA33"/>
      <c r="EHB33"/>
      <c r="EHC33"/>
      <c r="EHD33"/>
      <c r="EHE33"/>
      <c r="EHF33"/>
      <c r="EHG33"/>
      <c r="EHH33"/>
      <c r="EHI33"/>
      <c r="EHJ33"/>
      <c r="EHK33"/>
      <c r="EHL33"/>
      <c r="EHM33"/>
      <c r="EHN33"/>
      <c r="EHO33"/>
      <c r="EHP33"/>
      <c r="EHQ33"/>
      <c r="EHR33"/>
      <c r="EHS33"/>
      <c r="EHT33"/>
      <c r="EHU33"/>
      <c r="EHV33"/>
      <c r="EHW33"/>
      <c r="EHX33"/>
      <c r="EHY33"/>
      <c r="EHZ33"/>
      <c r="EIA33"/>
      <c r="EIB33"/>
      <c r="EIC33"/>
      <c r="EID33"/>
      <c r="EIE33"/>
      <c r="EIF33"/>
      <c r="EIG33"/>
      <c r="EIH33"/>
      <c r="EII33"/>
      <c r="EIJ33"/>
      <c r="EIK33"/>
      <c r="EIL33"/>
      <c r="EIM33"/>
      <c r="EIN33"/>
      <c r="EIO33"/>
      <c r="EIP33"/>
      <c r="EIQ33"/>
      <c r="EIR33"/>
      <c r="EIS33"/>
      <c r="EIT33"/>
      <c r="EIU33"/>
      <c r="EIV33"/>
      <c r="EIW33"/>
      <c r="EIX33"/>
      <c r="EIY33"/>
      <c r="EIZ33"/>
      <c r="EJA33"/>
      <c r="EJB33"/>
      <c r="EJC33"/>
      <c r="EJD33"/>
      <c r="EJE33"/>
      <c r="EJF33"/>
      <c r="EJG33"/>
      <c r="EJH33"/>
      <c r="EJI33"/>
      <c r="EJJ33"/>
      <c r="EJK33"/>
      <c r="EJL33"/>
      <c r="EJM33"/>
      <c r="EJN33"/>
      <c r="EJO33"/>
      <c r="EJP33"/>
      <c r="EJQ33"/>
      <c r="EJR33"/>
      <c r="EJS33"/>
      <c r="EJT33"/>
      <c r="EJU33"/>
      <c r="EJV33"/>
      <c r="EJW33"/>
      <c r="EJX33"/>
      <c r="EJY33"/>
      <c r="EJZ33"/>
      <c r="EKA33"/>
      <c r="EKB33"/>
      <c r="EKC33"/>
      <c r="EKD33"/>
      <c r="EKE33"/>
      <c r="EKF33"/>
      <c r="EKG33"/>
      <c r="EKH33"/>
      <c r="EKI33"/>
      <c r="EKJ33"/>
      <c r="EKK33"/>
      <c r="EKL33"/>
      <c r="EKM33"/>
      <c r="EKN33"/>
      <c r="EKO33"/>
      <c r="EKP33"/>
      <c r="EKQ33"/>
      <c r="EKR33"/>
      <c r="EKS33"/>
      <c r="EKT33"/>
      <c r="EKU33"/>
      <c r="EKV33"/>
      <c r="EKW33"/>
      <c r="EKX33"/>
      <c r="EKY33"/>
      <c r="EKZ33"/>
      <c r="ELA33"/>
      <c r="ELB33"/>
      <c r="ELC33"/>
      <c r="ELD33"/>
      <c r="ELE33"/>
      <c r="ELF33"/>
      <c r="ELG33"/>
      <c r="ELH33"/>
      <c r="ELI33"/>
      <c r="ELJ33"/>
      <c r="ELK33"/>
      <c r="ELL33"/>
      <c r="ELM33"/>
      <c r="ELN33"/>
      <c r="ELO33"/>
      <c r="ELP33"/>
      <c r="ELQ33"/>
      <c r="ELR33"/>
      <c r="ELS33"/>
      <c r="ELT33"/>
      <c r="ELU33"/>
      <c r="ELV33"/>
      <c r="ELW33"/>
      <c r="ELX33"/>
      <c r="ELY33"/>
      <c r="ELZ33"/>
      <c r="EMA33"/>
      <c r="EMB33"/>
      <c r="EMC33"/>
      <c r="EMD33"/>
      <c r="EME33"/>
      <c r="EMF33"/>
      <c r="EMG33"/>
      <c r="EMH33"/>
      <c r="EMI33"/>
      <c r="EMJ33"/>
      <c r="EMK33"/>
      <c r="EML33"/>
      <c r="EMM33"/>
      <c r="EMN33"/>
      <c r="EMO33"/>
      <c r="EMP33"/>
      <c r="EMQ33"/>
      <c r="EMR33"/>
      <c r="EMS33"/>
      <c r="EMT33"/>
      <c r="EMU33"/>
      <c r="EMV33"/>
      <c r="EMW33"/>
      <c r="EMX33"/>
      <c r="EMY33"/>
      <c r="EMZ33"/>
      <c r="ENA33"/>
      <c r="ENB33"/>
      <c r="ENC33"/>
      <c r="END33"/>
      <c r="ENE33"/>
      <c r="ENF33"/>
      <c r="ENG33"/>
      <c r="ENH33"/>
      <c r="ENI33"/>
      <c r="ENJ33"/>
      <c r="ENK33"/>
      <c r="ENL33"/>
      <c r="ENM33"/>
      <c r="ENN33"/>
      <c r="ENO33"/>
      <c r="ENP33"/>
      <c r="ENQ33"/>
      <c r="ENR33"/>
      <c r="ENS33"/>
      <c r="ENT33"/>
      <c r="ENU33"/>
      <c r="ENV33"/>
      <c r="ENW33"/>
      <c r="ENX33"/>
      <c r="ENY33"/>
      <c r="ENZ33"/>
      <c r="EOA33"/>
      <c r="EOB33"/>
      <c r="EOC33"/>
      <c r="EOD33"/>
      <c r="EOE33"/>
      <c r="EOF33"/>
      <c r="EOG33"/>
      <c r="EOH33"/>
      <c r="EOI33"/>
      <c r="EOJ33"/>
      <c r="EOK33"/>
      <c r="EOL33"/>
      <c r="EOM33"/>
      <c r="EON33"/>
      <c r="EOO33"/>
      <c r="EOP33"/>
      <c r="EOQ33"/>
      <c r="EOR33"/>
      <c r="EOS33"/>
      <c r="EOT33"/>
      <c r="EOU33"/>
      <c r="EOV33"/>
      <c r="EOW33"/>
      <c r="EOX33"/>
      <c r="EOY33"/>
      <c r="EOZ33"/>
      <c r="EPA33"/>
      <c r="EPB33"/>
      <c r="EPC33"/>
      <c r="EPD33"/>
      <c r="EPE33"/>
      <c r="EPF33"/>
      <c r="EPG33"/>
      <c r="EPH33"/>
      <c r="EPI33"/>
      <c r="EPJ33"/>
      <c r="EPK33"/>
      <c r="EPL33"/>
      <c r="EPM33"/>
      <c r="EPN33"/>
      <c r="EPO33"/>
      <c r="EPP33"/>
      <c r="EPQ33"/>
      <c r="EPR33"/>
      <c r="EPS33"/>
      <c r="EPT33"/>
      <c r="EPU33"/>
      <c r="EPV33"/>
      <c r="EPW33"/>
      <c r="EPX33"/>
      <c r="EPY33"/>
      <c r="EPZ33"/>
      <c r="EQA33"/>
      <c r="EQB33"/>
      <c r="EQC33"/>
      <c r="EQD33"/>
      <c r="EQE33"/>
      <c r="EQF33"/>
      <c r="EQG33"/>
      <c r="EQH33"/>
      <c r="EQI33"/>
      <c r="EQJ33"/>
      <c r="EQK33"/>
      <c r="EQL33"/>
      <c r="EQM33"/>
      <c r="EQN33"/>
      <c r="EQO33"/>
      <c r="EQP33"/>
      <c r="EQQ33"/>
      <c r="EQR33"/>
      <c r="EQS33"/>
      <c r="EQT33"/>
      <c r="EQU33"/>
      <c r="EQV33"/>
      <c r="EQW33"/>
      <c r="EQX33"/>
      <c r="EQY33"/>
      <c r="EQZ33"/>
      <c r="ERA33"/>
      <c r="ERB33"/>
      <c r="ERC33"/>
      <c r="ERD33"/>
      <c r="ERE33"/>
      <c r="ERF33"/>
      <c r="ERG33"/>
      <c r="ERH33"/>
      <c r="ERI33"/>
      <c r="ERJ33"/>
      <c r="ERK33"/>
      <c r="ERL33"/>
      <c r="ERM33"/>
      <c r="ERN33"/>
      <c r="ERO33"/>
      <c r="ERP33"/>
      <c r="ERQ33"/>
      <c r="ERR33"/>
      <c r="ERS33"/>
      <c r="ERT33"/>
      <c r="ERU33"/>
      <c r="ERV33"/>
      <c r="ERW33"/>
      <c r="ERX33"/>
      <c r="ERY33"/>
      <c r="ERZ33"/>
      <c r="ESA33"/>
      <c r="ESB33"/>
      <c r="ESC33"/>
      <c r="ESD33"/>
      <c r="ESE33"/>
      <c r="ESF33"/>
      <c r="ESG33"/>
      <c r="ESH33"/>
      <c r="ESI33"/>
      <c r="ESJ33"/>
      <c r="ESK33"/>
      <c r="ESL33"/>
      <c r="ESM33"/>
      <c r="ESN33"/>
      <c r="ESO33"/>
      <c r="ESP33"/>
      <c r="ESQ33"/>
      <c r="ESR33"/>
      <c r="ESS33"/>
      <c r="EST33"/>
      <c r="ESU33"/>
      <c r="ESV33"/>
      <c r="ESW33"/>
      <c r="ESX33"/>
      <c r="ESY33"/>
      <c r="ESZ33"/>
      <c r="ETA33"/>
      <c r="ETB33"/>
      <c r="ETC33"/>
      <c r="ETD33"/>
      <c r="ETE33"/>
      <c r="ETF33"/>
      <c r="ETG33"/>
      <c r="ETH33"/>
      <c r="ETI33"/>
      <c r="ETJ33"/>
      <c r="ETK33"/>
      <c r="ETL33"/>
      <c r="ETM33"/>
      <c r="ETN33"/>
      <c r="ETO33"/>
      <c r="ETP33"/>
      <c r="ETQ33"/>
      <c r="ETR33"/>
      <c r="ETS33"/>
      <c r="ETT33"/>
      <c r="ETU33"/>
      <c r="ETV33"/>
      <c r="ETW33"/>
      <c r="ETX33"/>
      <c r="ETY33"/>
      <c r="ETZ33"/>
      <c r="EUA33"/>
      <c r="EUB33"/>
      <c r="EUC33"/>
      <c r="EUD33"/>
      <c r="EUE33"/>
      <c r="EUF33"/>
      <c r="EUG33"/>
      <c r="EUH33"/>
      <c r="EUI33"/>
      <c r="EUJ33"/>
      <c r="EUK33"/>
      <c r="EUL33"/>
      <c r="EUM33"/>
      <c r="EUN33"/>
      <c r="EUO33"/>
      <c r="EUP33"/>
      <c r="EUQ33"/>
      <c r="EUR33"/>
      <c r="EUS33"/>
      <c r="EUT33"/>
      <c r="EUU33"/>
      <c r="EUV33"/>
      <c r="EUW33"/>
      <c r="EUX33"/>
      <c r="EUY33"/>
      <c r="EUZ33"/>
      <c r="EVA33"/>
      <c r="EVB33"/>
      <c r="EVC33"/>
      <c r="EVD33"/>
      <c r="EVE33"/>
      <c r="EVF33"/>
      <c r="EVG33"/>
      <c r="EVH33"/>
      <c r="EVI33"/>
      <c r="EVJ33"/>
      <c r="EVK33"/>
      <c r="EVL33"/>
      <c r="EVM33"/>
      <c r="EVN33"/>
      <c r="EVO33"/>
      <c r="EVP33"/>
      <c r="EVQ33"/>
      <c r="EVR33"/>
      <c r="EVS33"/>
      <c r="EVT33"/>
      <c r="EVU33"/>
      <c r="EVV33"/>
      <c r="EVW33"/>
      <c r="EVX33"/>
      <c r="EVY33"/>
      <c r="EVZ33"/>
      <c r="EWA33"/>
      <c r="EWB33"/>
      <c r="EWC33"/>
      <c r="EWD33"/>
      <c r="EWE33"/>
      <c r="EWF33"/>
      <c r="EWG33"/>
      <c r="EWH33"/>
      <c r="EWI33"/>
      <c r="EWJ33"/>
      <c r="EWK33"/>
      <c r="EWL33"/>
      <c r="EWM33"/>
      <c r="EWN33"/>
      <c r="EWO33"/>
      <c r="EWP33"/>
      <c r="EWQ33"/>
      <c r="EWR33"/>
      <c r="EWS33"/>
      <c r="EWT33"/>
      <c r="EWU33"/>
      <c r="EWV33"/>
      <c r="EWW33"/>
      <c r="EWX33"/>
      <c r="EWY33"/>
      <c r="EWZ33"/>
      <c r="EXA33"/>
      <c r="EXB33"/>
      <c r="EXC33"/>
      <c r="EXD33"/>
      <c r="EXE33"/>
      <c r="EXF33"/>
      <c r="EXG33"/>
      <c r="EXH33"/>
      <c r="EXI33"/>
      <c r="EXJ33"/>
      <c r="EXK33"/>
      <c r="EXL33"/>
      <c r="EXM33"/>
      <c r="EXN33"/>
      <c r="EXO33"/>
      <c r="EXP33"/>
      <c r="EXQ33"/>
      <c r="EXR33"/>
      <c r="EXS33"/>
      <c r="EXT33"/>
      <c r="EXU33"/>
      <c r="EXV33"/>
      <c r="EXW33"/>
      <c r="EXX33"/>
      <c r="EXY33"/>
      <c r="EXZ33"/>
      <c r="EYA33"/>
      <c r="EYB33"/>
      <c r="EYC33"/>
      <c r="EYD33"/>
      <c r="EYE33"/>
      <c r="EYF33"/>
      <c r="EYG33"/>
      <c r="EYH33"/>
      <c r="EYI33"/>
      <c r="EYJ33"/>
      <c r="EYK33"/>
      <c r="EYL33"/>
      <c r="EYM33"/>
      <c r="EYN33"/>
      <c r="EYO33"/>
      <c r="EYP33"/>
      <c r="EYQ33"/>
      <c r="EYR33"/>
      <c r="EYS33"/>
      <c r="EYT33"/>
      <c r="EYU33"/>
      <c r="EYV33"/>
      <c r="EYW33"/>
      <c r="EYX33"/>
      <c r="EYY33"/>
      <c r="EYZ33"/>
      <c r="EZA33"/>
      <c r="EZB33"/>
      <c r="EZC33"/>
      <c r="EZD33"/>
      <c r="EZE33"/>
      <c r="EZF33"/>
      <c r="EZG33"/>
      <c r="EZH33"/>
      <c r="EZI33"/>
      <c r="EZJ33"/>
      <c r="EZK33"/>
      <c r="EZL33"/>
      <c r="EZM33"/>
      <c r="EZN33"/>
      <c r="EZO33"/>
      <c r="EZP33"/>
      <c r="EZQ33"/>
      <c r="EZR33"/>
      <c r="EZS33"/>
      <c r="EZT33"/>
      <c r="EZU33"/>
      <c r="EZV33"/>
      <c r="EZW33"/>
      <c r="EZX33"/>
      <c r="EZY33"/>
      <c r="EZZ33"/>
      <c r="FAA33"/>
      <c r="FAB33"/>
      <c r="FAC33"/>
      <c r="FAD33"/>
      <c r="FAE33"/>
      <c r="FAF33"/>
      <c r="FAG33"/>
      <c r="FAH33"/>
      <c r="FAI33"/>
      <c r="FAJ33"/>
      <c r="FAK33"/>
      <c r="FAL33"/>
      <c r="FAM33"/>
      <c r="FAN33"/>
      <c r="FAO33"/>
      <c r="FAP33"/>
      <c r="FAQ33"/>
      <c r="FAR33"/>
      <c r="FAS33"/>
      <c r="FAT33"/>
      <c r="FAU33"/>
      <c r="FAV33"/>
      <c r="FAW33"/>
      <c r="FAX33"/>
      <c r="FAY33"/>
      <c r="FAZ33"/>
      <c r="FBA33"/>
      <c r="FBB33"/>
      <c r="FBC33"/>
      <c r="FBD33"/>
      <c r="FBE33"/>
      <c r="FBF33"/>
      <c r="FBG33"/>
      <c r="FBH33"/>
      <c r="FBI33"/>
      <c r="FBJ33"/>
      <c r="FBK33"/>
      <c r="FBL33"/>
      <c r="FBM33"/>
      <c r="FBN33"/>
      <c r="FBO33"/>
      <c r="FBP33"/>
      <c r="FBQ33"/>
      <c r="FBR33"/>
      <c r="FBS33"/>
      <c r="FBT33"/>
      <c r="FBU33"/>
      <c r="FBV33"/>
      <c r="FBW33"/>
      <c r="FBX33"/>
      <c r="FBY33"/>
      <c r="FBZ33"/>
      <c r="FCA33"/>
      <c r="FCB33"/>
      <c r="FCC33"/>
      <c r="FCD33"/>
      <c r="FCE33"/>
      <c r="FCF33"/>
      <c r="FCG33"/>
      <c r="FCH33"/>
      <c r="FCI33"/>
      <c r="FCJ33"/>
      <c r="FCK33"/>
      <c r="FCL33"/>
      <c r="FCM33"/>
      <c r="FCN33"/>
      <c r="FCO33"/>
      <c r="FCP33"/>
      <c r="FCQ33"/>
      <c r="FCR33"/>
      <c r="FCS33"/>
      <c r="FCT33"/>
      <c r="FCU33"/>
      <c r="FCV33"/>
      <c r="FCW33"/>
      <c r="FCX33"/>
      <c r="FCY33"/>
      <c r="FCZ33"/>
      <c r="FDA33"/>
      <c r="FDB33"/>
      <c r="FDC33"/>
      <c r="FDD33"/>
      <c r="FDE33"/>
      <c r="FDF33"/>
      <c r="FDG33"/>
      <c r="FDH33"/>
      <c r="FDI33"/>
      <c r="FDJ33"/>
      <c r="FDK33"/>
      <c r="FDL33"/>
      <c r="FDM33"/>
      <c r="FDN33"/>
      <c r="FDO33"/>
      <c r="FDP33"/>
      <c r="FDQ33"/>
      <c r="FDR33"/>
      <c r="FDS33"/>
      <c r="FDT33"/>
      <c r="FDU33"/>
      <c r="FDV33"/>
      <c r="FDW33"/>
      <c r="FDX33"/>
      <c r="FDY33"/>
      <c r="FDZ33"/>
      <c r="FEA33"/>
      <c r="FEB33"/>
      <c r="FEC33"/>
      <c r="FED33"/>
      <c r="FEE33"/>
      <c r="FEF33"/>
      <c r="FEG33"/>
      <c r="FEH33"/>
      <c r="FEI33"/>
      <c r="FEJ33"/>
      <c r="FEK33"/>
      <c r="FEL33"/>
      <c r="FEM33"/>
      <c r="FEN33"/>
      <c r="FEO33"/>
      <c r="FEP33"/>
      <c r="FEQ33"/>
      <c r="FER33"/>
      <c r="FES33"/>
      <c r="FET33"/>
      <c r="FEU33"/>
      <c r="FEV33"/>
      <c r="FEW33"/>
      <c r="FEX33"/>
      <c r="FEY33"/>
      <c r="FEZ33"/>
      <c r="FFA33"/>
      <c r="FFB33"/>
      <c r="FFC33"/>
      <c r="FFD33"/>
      <c r="FFE33"/>
      <c r="FFF33"/>
      <c r="FFG33"/>
      <c r="FFH33"/>
      <c r="FFI33"/>
      <c r="FFJ33"/>
      <c r="FFK33"/>
      <c r="FFL33"/>
      <c r="FFM33"/>
      <c r="FFN33"/>
      <c r="FFO33"/>
      <c r="FFP33"/>
      <c r="FFQ33"/>
      <c r="FFR33"/>
      <c r="FFS33"/>
      <c r="FFT33"/>
      <c r="FFU33"/>
      <c r="FFV33"/>
      <c r="FFW33"/>
      <c r="FFX33"/>
      <c r="FFY33"/>
      <c r="FFZ33"/>
      <c r="FGA33"/>
      <c r="FGB33"/>
      <c r="FGC33"/>
      <c r="FGD33"/>
      <c r="FGE33"/>
      <c r="FGF33"/>
      <c r="FGG33"/>
      <c r="FGH33"/>
      <c r="FGI33"/>
      <c r="FGJ33"/>
      <c r="FGK33"/>
      <c r="FGL33"/>
      <c r="FGM33"/>
      <c r="FGN33"/>
      <c r="FGO33"/>
      <c r="FGP33"/>
      <c r="FGQ33"/>
      <c r="FGR33"/>
      <c r="FGS33"/>
      <c r="FGT33"/>
      <c r="FGU33"/>
      <c r="FGV33"/>
      <c r="FGW33"/>
      <c r="FGX33"/>
      <c r="FGY33"/>
      <c r="FGZ33"/>
      <c r="FHA33"/>
      <c r="FHB33"/>
      <c r="FHC33"/>
      <c r="FHD33"/>
      <c r="FHE33"/>
      <c r="FHF33"/>
      <c r="FHG33"/>
      <c r="FHH33"/>
      <c r="FHI33"/>
      <c r="FHJ33"/>
      <c r="FHK33"/>
      <c r="FHL33"/>
      <c r="FHM33"/>
      <c r="FHN33"/>
      <c r="FHO33"/>
      <c r="FHP33"/>
      <c r="FHQ33"/>
      <c r="FHR33"/>
      <c r="FHS33"/>
      <c r="FHT33"/>
      <c r="FHU33"/>
      <c r="FHV33"/>
      <c r="FHW33"/>
      <c r="FHX33"/>
      <c r="FHY33"/>
      <c r="FHZ33"/>
      <c r="FIA33"/>
      <c r="FIB33"/>
      <c r="FIC33"/>
      <c r="FID33"/>
      <c r="FIE33"/>
      <c r="FIF33"/>
      <c r="FIG33"/>
      <c r="FIH33"/>
      <c r="FII33"/>
      <c r="FIJ33"/>
      <c r="FIK33"/>
      <c r="FIL33"/>
      <c r="FIM33"/>
      <c r="FIN33"/>
      <c r="FIO33"/>
      <c r="FIP33"/>
      <c r="FIQ33"/>
      <c r="FIR33"/>
      <c r="FIS33"/>
      <c r="FIT33"/>
      <c r="FIU33"/>
      <c r="FIV33"/>
      <c r="FIW33"/>
      <c r="FIX33"/>
      <c r="FIY33"/>
      <c r="FIZ33"/>
      <c r="FJA33"/>
      <c r="FJB33"/>
      <c r="FJC33"/>
      <c r="FJD33"/>
      <c r="FJE33"/>
      <c r="FJF33"/>
      <c r="FJG33"/>
      <c r="FJH33"/>
      <c r="FJI33"/>
      <c r="FJJ33"/>
      <c r="FJK33"/>
      <c r="FJL33"/>
      <c r="FJM33"/>
      <c r="FJN33"/>
      <c r="FJO33"/>
      <c r="FJP33"/>
      <c r="FJQ33"/>
      <c r="FJR33"/>
      <c r="FJS33"/>
      <c r="FJT33"/>
      <c r="FJU33"/>
      <c r="FJV33"/>
      <c r="FJW33"/>
      <c r="FJX33"/>
      <c r="FJY33"/>
      <c r="FJZ33"/>
      <c r="FKA33"/>
      <c r="FKB33"/>
      <c r="FKC33"/>
      <c r="FKD33"/>
      <c r="FKE33"/>
      <c r="FKF33"/>
      <c r="FKG33"/>
      <c r="FKH33"/>
      <c r="FKI33"/>
      <c r="FKJ33"/>
      <c r="FKK33"/>
      <c r="FKL33"/>
      <c r="FKM33"/>
      <c r="FKN33"/>
      <c r="FKO33"/>
      <c r="FKP33"/>
      <c r="FKQ33"/>
      <c r="FKR33"/>
      <c r="FKS33"/>
      <c r="FKT33"/>
      <c r="FKU33"/>
      <c r="FKV33"/>
      <c r="FKW33"/>
      <c r="FKX33"/>
      <c r="FKY33"/>
      <c r="FKZ33"/>
      <c r="FLA33"/>
      <c r="FLB33"/>
      <c r="FLC33"/>
      <c r="FLD33"/>
      <c r="FLE33"/>
      <c r="FLF33"/>
      <c r="FLG33"/>
      <c r="FLH33"/>
      <c r="FLI33"/>
      <c r="FLJ33"/>
      <c r="FLK33"/>
      <c r="FLL33"/>
      <c r="FLM33"/>
      <c r="FLN33"/>
      <c r="FLO33"/>
      <c r="FLP33"/>
      <c r="FLQ33"/>
      <c r="FLR33"/>
      <c r="FLS33"/>
      <c r="FLT33"/>
      <c r="FLU33"/>
      <c r="FLV33"/>
      <c r="FLW33"/>
      <c r="FLX33"/>
      <c r="FLY33"/>
      <c r="FLZ33"/>
      <c r="FMA33"/>
      <c r="FMB33"/>
      <c r="FMC33"/>
      <c r="FMD33"/>
      <c r="FME33"/>
      <c r="FMF33"/>
      <c r="FMG33"/>
      <c r="FMH33"/>
      <c r="FMI33"/>
      <c r="FMJ33"/>
      <c r="FMK33"/>
      <c r="FML33"/>
      <c r="FMM33"/>
      <c r="FMN33"/>
      <c r="FMO33"/>
      <c r="FMP33"/>
      <c r="FMQ33"/>
      <c r="FMR33"/>
      <c r="FMS33"/>
      <c r="FMT33"/>
      <c r="FMU33"/>
      <c r="FMV33"/>
      <c r="FMW33"/>
      <c r="FMX33"/>
      <c r="FMY33"/>
      <c r="FMZ33"/>
      <c r="FNA33"/>
      <c r="FNB33"/>
      <c r="FNC33"/>
      <c r="FND33"/>
      <c r="FNE33"/>
      <c r="FNF33"/>
      <c r="FNG33"/>
      <c r="FNH33"/>
      <c r="FNI33"/>
      <c r="FNJ33"/>
      <c r="FNK33"/>
      <c r="FNL33"/>
      <c r="FNM33"/>
      <c r="FNN33"/>
      <c r="FNO33"/>
      <c r="FNP33"/>
      <c r="FNQ33"/>
      <c r="FNR33"/>
      <c r="FNS33"/>
      <c r="FNT33"/>
      <c r="FNU33"/>
      <c r="FNV33"/>
      <c r="FNW33"/>
      <c r="FNX33"/>
      <c r="FNY33"/>
      <c r="FNZ33"/>
      <c r="FOA33"/>
      <c r="FOB33"/>
      <c r="FOC33"/>
      <c r="FOD33"/>
      <c r="FOE33"/>
      <c r="FOF33"/>
      <c r="FOG33"/>
      <c r="FOH33"/>
      <c r="FOI33"/>
      <c r="FOJ33"/>
      <c r="FOK33"/>
      <c r="FOL33"/>
      <c r="FOM33"/>
      <c r="FON33"/>
      <c r="FOO33"/>
      <c r="FOP33"/>
      <c r="FOQ33"/>
      <c r="FOR33"/>
      <c r="FOS33"/>
      <c r="FOT33"/>
      <c r="FOU33"/>
      <c r="FOV33"/>
      <c r="FOW33"/>
      <c r="FOX33"/>
      <c r="FOY33"/>
      <c r="FOZ33"/>
      <c r="FPA33"/>
      <c r="FPB33"/>
      <c r="FPC33"/>
      <c r="FPD33"/>
      <c r="FPE33"/>
      <c r="FPF33"/>
      <c r="FPG33"/>
      <c r="FPH33"/>
      <c r="FPI33"/>
      <c r="FPJ33"/>
      <c r="FPK33"/>
      <c r="FPL33"/>
      <c r="FPM33"/>
      <c r="FPN33"/>
      <c r="FPO33"/>
      <c r="FPP33"/>
      <c r="FPQ33"/>
      <c r="FPR33"/>
      <c r="FPS33"/>
      <c r="FPT33"/>
      <c r="FPU33"/>
      <c r="FPV33"/>
      <c r="FPW33"/>
      <c r="FPX33"/>
      <c r="FPY33"/>
      <c r="FPZ33"/>
      <c r="FQA33"/>
      <c r="FQB33"/>
      <c r="FQC33"/>
      <c r="FQD33"/>
      <c r="FQE33"/>
      <c r="FQF33"/>
      <c r="FQG33"/>
      <c r="FQH33"/>
      <c r="FQI33"/>
      <c r="FQJ33"/>
      <c r="FQK33"/>
      <c r="FQL33"/>
      <c r="FQM33"/>
      <c r="FQN33"/>
      <c r="FQO33"/>
      <c r="FQP33"/>
      <c r="FQQ33"/>
      <c r="FQR33"/>
      <c r="FQS33"/>
      <c r="FQT33"/>
      <c r="FQU33"/>
      <c r="FQV33"/>
      <c r="FQW33"/>
      <c r="FQX33"/>
      <c r="FQY33"/>
      <c r="FQZ33"/>
      <c r="FRA33"/>
      <c r="FRB33"/>
      <c r="FRC33"/>
      <c r="FRD33"/>
      <c r="FRE33"/>
      <c r="FRF33"/>
      <c r="FRG33"/>
      <c r="FRH33"/>
      <c r="FRI33"/>
      <c r="FRJ33"/>
      <c r="FRK33"/>
      <c r="FRL33"/>
      <c r="FRM33"/>
      <c r="FRN33"/>
      <c r="FRO33"/>
      <c r="FRP33"/>
      <c r="FRQ33"/>
      <c r="FRR33"/>
      <c r="FRS33"/>
      <c r="FRT33"/>
      <c r="FRU33"/>
      <c r="FRV33"/>
      <c r="FRW33"/>
      <c r="FRX33"/>
      <c r="FRY33"/>
      <c r="FRZ33"/>
      <c r="FSA33"/>
      <c r="FSB33"/>
      <c r="FSC33"/>
      <c r="FSD33"/>
      <c r="FSE33"/>
      <c r="FSF33"/>
      <c r="FSG33"/>
      <c r="FSH33"/>
      <c r="FSI33"/>
      <c r="FSJ33"/>
      <c r="FSK33"/>
      <c r="FSL33"/>
      <c r="FSM33"/>
      <c r="FSN33"/>
      <c r="FSO33"/>
      <c r="FSP33"/>
      <c r="FSQ33"/>
      <c r="FSR33"/>
      <c r="FSS33"/>
      <c r="FST33"/>
      <c r="FSU33"/>
      <c r="FSV33"/>
      <c r="FSW33"/>
      <c r="FSX33"/>
      <c r="FSY33"/>
      <c r="FSZ33"/>
      <c r="FTA33"/>
      <c r="FTB33"/>
      <c r="FTC33"/>
      <c r="FTD33"/>
      <c r="FTE33"/>
      <c r="FTF33"/>
      <c r="FTG33"/>
      <c r="FTH33"/>
      <c r="FTI33"/>
      <c r="FTJ33"/>
      <c r="FTK33"/>
      <c r="FTL33"/>
      <c r="FTM33"/>
      <c r="FTN33"/>
      <c r="FTO33"/>
      <c r="FTP33"/>
      <c r="FTQ33"/>
      <c r="FTR33"/>
      <c r="FTS33"/>
      <c r="FTT33"/>
      <c r="FTU33"/>
      <c r="FTV33"/>
      <c r="FTW33"/>
      <c r="FTX33"/>
      <c r="FTY33"/>
      <c r="FTZ33"/>
      <c r="FUA33"/>
      <c r="FUB33"/>
      <c r="FUC33"/>
      <c r="FUD33"/>
      <c r="FUE33"/>
      <c r="FUF33"/>
      <c r="FUG33"/>
      <c r="FUH33"/>
      <c r="FUI33"/>
      <c r="FUJ33"/>
      <c r="FUK33"/>
      <c r="FUL33"/>
      <c r="FUM33"/>
      <c r="FUN33"/>
      <c r="FUO33"/>
      <c r="FUP33"/>
      <c r="FUQ33"/>
      <c r="FUR33"/>
      <c r="FUS33"/>
      <c r="FUT33"/>
      <c r="FUU33"/>
      <c r="FUV33"/>
      <c r="FUW33"/>
      <c r="FUX33"/>
      <c r="FUY33"/>
      <c r="FUZ33"/>
      <c r="FVA33"/>
      <c r="FVB33"/>
      <c r="FVC33"/>
      <c r="FVD33"/>
      <c r="FVE33"/>
      <c r="FVF33"/>
      <c r="FVG33"/>
      <c r="FVH33"/>
      <c r="FVI33"/>
      <c r="FVJ33"/>
      <c r="FVK33"/>
      <c r="FVL33"/>
      <c r="FVM33"/>
      <c r="FVN33"/>
      <c r="FVO33"/>
      <c r="FVP33"/>
      <c r="FVQ33"/>
      <c r="FVR33"/>
      <c r="FVS33"/>
      <c r="FVT33"/>
      <c r="FVU33"/>
      <c r="FVV33"/>
      <c r="FVW33"/>
      <c r="FVX33"/>
      <c r="FVY33"/>
      <c r="FVZ33"/>
      <c r="FWA33"/>
      <c r="FWB33"/>
      <c r="FWC33"/>
      <c r="FWD33"/>
      <c r="FWE33"/>
      <c r="FWF33"/>
      <c r="FWG33"/>
      <c r="FWH33"/>
      <c r="FWI33"/>
      <c r="FWJ33"/>
      <c r="FWK33"/>
      <c r="FWL33"/>
      <c r="FWM33"/>
      <c r="FWN33"/>
      <c r="FWO33"/>
      <c r="FWP33"/>
      <c r="FWQ33"/>
      <c r="FWR33"/>
      <c r="FWS33"/>
      <c r="FWT33"/>
      <c r="FWU33"/>
      <c r="FWV33"/>
      <c r="FWW33"/>
      <c r="FWX33"/>
      <c r="FWY33"/>
      <c r="FWZ33"/>
      <c r="FXA33"/>
      <c r="FXB33"/>
      <c r="FXC33"/>
      <c r="FXD33"/>
      <c r="FXE33"/>
      <c r="FXF33"/>
      <c r="FXG33"/>
      <c r="FXH33"/>
      <c r="FXI33"/>
      <c r="FXJ33"/>
      <c r="FXK33"/>
      <c r="FXL33"/>
      <c r="FXM33"/>
      <c r="FXN33"/>
      <c r="FXO33"/>
      <c r="FXP33"/>
      <c r="FXQ33"/>
      <c r="FXR33"/>
      <c r="FXS33"/>
      <c r="FXT33"/>
      <c r="FXU33"/>
      <c r="FXV33"/>
      <c r="FXW33"/>
      <c r="FXX33"/>
      <c r="FXY33"/>
      <c r="FXZ33"/>
      <c r="FYA33"/>
      <c r="FYB33"/>
      <c r="FYC33"/>
      <c r="FYD33"/>
      <c r="FYE33"/>
      <c r="FYF33"/>
      <c r="FYG33"/>
      <c r="FYH33"/>
      <c r="FYI33"/>
      <c r="FYJ33"/>
      <c r="FYK33"/>
      <c r="FYL33"/>
      <c r="FYM33"/>
      <c r="FYN33"/>
      <c r="FYO33"/>
      <c r="FYP33"/>
      <c r="FYQ33"/>
      <c r="FYR33"/>
      <c r="FYS33"/>
      <c r="FYT33"/>
      <c r="FYU33"/>
      <c r="FYV33"/>
      <c r="FYW33"/>
      <c r="FYX33"/>
      <c r="FYY33"/>
      <c r="FYZ33"/>
      <c r="FZA33"/>
      <c r="FZB33"/>
      <c r="FZC33"/>
      <c r="FZD33"/>
      <c r="FZE33"/>
      <c r="FZF33"/>
      <c r="FZG33"/>
      <c r="FZH33"/>
      <c r="FZI33"/>
      <c r="FZJ33"/>
      <c r="FZK33"/>
      <c r="FZL33"/>
      <c r="FZM33"/>
      <c r="FZN33"/>
      <c r="FZO33"/>
      <c r="FZP33"/>
      <c r="FZQ33"/>
      <c r="FZR33"/>
      <c r="FZS33"/>
      <c r="FZT33"/>
      <c r="FZU33"/>
      <c r="FZV33"/>
      <c r="FZW33"/>
      <c r="FZX33"/>
      <c r="FZY33"/>
      <c r="FZZ33"/>
      <c r="GAA33"/>
      <c r="GAB33"/>
      <c r="GAC33"/>
      <c r="GAD33"/>
      <c r="GAE33"/>
      <c r="GAF33"/>
      <c r="GAG33"/>
      <c r="GAH33"/>
      <c r="GAI33"/>
      <c r="GAJ33"/>
      <c r="GAK33"/>
      <c r="GAL33"/>
      <c r="GAM33"/>
      <c r="GAN33"/>
      <c r="GAO33"/>
      <c r="GAP33"/>
      <c r="GAQ33"/>
      <c r="GAR33"/>
      <c r="GAS33"/>
      <c r="GAT33"/>
      <c r="GAU33"/>
      <c r="GAV33"/>
      <c r="GAW33"/>
      <c r="GAX33"/>
      <c r="GAY33"/>
      <c r="GAZ33"/>
      <c r="GBA33"/>
      <c r="GBB33"/>
      <c r="GBC33"/>
      <c r="GBD33"/>
      <c r="GBE33"/>
      <c r="GBF33"/>
      <c r="GBG33"/>
      <c r="GBH33"/>
      <c r="GBI33"/>
      <c r="GBJ33"/>
      <c r="GBK33"/>
      <c r="GBL33"/>
      <c r="GBM33"/>
      <c r="GBN33"/>
      <c r="GBO33"/>
      <c r="GBP33"/>
      <c r="GBQ33"/>
      <c r="GBR33"/>
      <c r="GBS33"/>
      <c r="GBT33"/>
      <c r="GBU33"/>
      <c r="GBV33"/>
      <c r="GBW33"/>
      <c r="GBX33"/>
      <c r="GBY33"/>
      <c r="GBZ33"/>
      <c r="GCA33"/>
      <c r="GCB33"/>
      <c r="GCC33"/>
      <c r="GCD33"/>
      <c r="GCE33"/>
      <c r="GCF33"/>
      <c r="GCG33"/>
      <c r="GCH33"/>
      <c r="GCI33"/>
      <c r="GCJ33"/>
      <c r="GCK33"/>
      <c r="GCL33"/>
      <c r="GCM33"/>
      <c r="GCN33"/>
      <c r="GCO33"/>
      <c r="GCP33"/>
      <c r="GCQ33"/>
      <c r="GCR33"/>
      <c r="GCS33"/>
      <c r="GCT33"/>
      <c r="GCU33"/>
      <c r="GCV33"/>
      <c r="GCW33"/>
      <c r="GCX33"/>
      <c r="GCY33"/>
      <c r="GCZ33"/>
      <c r="GDA33"/>
      <c r="GDB33"/>
      <c r="GDC33"/>
      <c r="GDD33"/>
      <c r="GDE33"/>
      <c r="GDF33"/>
      <c r="GDG33"/>
      <c r="GDH33"/>
      <c r="GDI33"/>
      <c r="GDJ33"/>
      <c r="GDK33"/>
      <c r="GDL33"/>
      <c r="GDM33"/>
      <c r="GDN33"/>
      <c r="GDO33"/>
      <c r="GDP33"/>
      <c r="GDQ33"/>
      <c r="GDR33"/>
      <c r="GDS33"/>
      <c r="GDT33"/>
      <c r="GDU33"/>
      <c r="GDV33"/>
      <c r="GDW33"/>
      <c r="GDX33"/>
      <c r="GDY33"/>
      <c r="GDZ33"/>
      <c r="GEA33"/>
      <c r="GEB33"/>
      <c r="GEC33"/>
      <c r="GED33"/>
      <c r="GEE33"/>
      <c r="GEF33"/>
      <c r="GEG33"/>
      <c r="GEH33"/>
      <c r="GEI33"/>
      <c r="GEJ33"/>
      <c r="GEK33"/>
      <c r="GEL33"/>
      <c r="GEM33"/>
      <c r="GEN33"/>
      <c r="GEO33"/>
      <c r="GEP33"/>
      <c r="GEQ33"/>
      <c r="GER33"/>
      <c r="GES33"/>
      <c r="GET33"/>
      <c r="GEU33"/>
      <c r="GEV33"/>
      <c r="GEW33"/>
      <c r="GEX33"/>
      <c r="GEY33"/>
      <c r="GEZ33"/>
      <c r="GFA33"/>
      <c r="GFB33"/>
      <c r="GFC33"/>
      <c r="GFD33"/>
      <c r="GFE33"/>
      <c r="GFF33"/>
      <c r="GFG33"/>
      <c r="GFH33"/>
      <c r="GFI33"/>
      <c r="GFJ33"/>
      <c r="GFK33"/>
      <c r="GFL33"/>
      <c r="GFM33"/>
      <c r="GFN33"/>
      <c r="GFO33"/>
      <c r="GFP33"/>
      <c r="GFQ33"/>
      <c r="GFR33"/>
      <c r="GFS33"/>
      <c r="GFT33"/>
      <c r="GFU33"/>
      <c r="GFV33"/>
      <c r="GFW33"/>
      <c r="GFX33"/>
      <c r="GFY33"/>
      <c r="GFZ33"/>
      <c r="GGA33"/>
      <c r="GGB33"/>
      <c r="GGC33"/>
      <c r="GGD33"/>
      <c r="GGE33"/>
      <c r="GGF33"/>
      <c r="GGG33"/>
      <c r="GGH33"/>
      <c r="GGI33"/>
      <c r="GGJ33"/>
      <c r="GGK33"/>
      <c r="GGL33"/>
      <c r="GGM33"/>
      <c r="GGN33"/>
      <c r="GGO33"/>
      <c r="GGP33"/>
      <c r="GGQ33"/>
      <c r="GGR33"/>
      <c r="GGS33"/>
      <c r="GGT33"/>
      <c r="GGU33"/>
      <c r="GGV33"/>
      <c r="GGW33"/>
      <c r="GGX33"/>
      <c r="GGY33"/>
      <c r="GGZ33"/>
      <c r="GHA33"/>
      <c r="GHB33"/>
      <c r="GHC33"/>
      <c r="GHD33"/>
      <c r="GHE33"/>
      <c r="GHF33"/>
      <c r="GHG33"/>
      <c r="GHH33"/>
      <c r="GHI33"/>
      <c r="GHJ33"/>
      <c r="GHK33"/>
      <c r="GHL33"/>
      <c r="GHM33"/>
      <c r="GHN33"/>
      <c r="GHO33"/>
      <c r="GHP33"/>
      <c r="GHQ33"/>
      <c r="GHR33"/>
      <c r="GHS33"/>
      <c r="GHT33"/>
      <c r="GHU33"/>
      <c r="GHV33"/>
      <c r="GHW33"/>
      <c r="GHX33"/>
      <c r="GHY33"/>
      <c r="GHZ33"/>
      <c r="GIA33"/>
      <c r="GIB33"/>
      <c r="GIC33"/>
      <c r="GID33"/>
      <c r="GIE33"/>
      <c r="GIF33"/>
      <c r="GIG33"/>
      <c r="GIH33"/>
      <c r="GII33"/>
      <c r="GIJ33"/>
      <c r="GIK33"/>
      <c r="GIL33"/>
      <c r="GIM33"/>
      <c r="GIN33"/>
      <c r="GIO33"/>
      <c r="GIP33"/>
      <c r="GIQ33"/>
      <c r="GIR33"/>
      <c r="GIS33"/>
      <c r="GIT33"/>
      <c r="GIU33"/>
      <c r="GIV33"/>
      <c r="GIW33"/>
      <c r="GIX33"/>
      <c r="GIY33"/>
      <c r="GIZ33"/>
      <c r="GJA33"/>
      <c r="GJB33"/>
      <c r="GJC33"/>
      <c r="GJD33"/>
      <c r="GJE33"/>
      <c r="GJF33"/>
      <c r="GJG33"/>
      <c r="GJH33"/>
      <c r="GJI33"/>
      <c r="GJJ33"/>
      <c r="GJK33"/>
      <c r="GJL33"/>
      <c r="GJM33"/>
      <c r="GJN33"/>
      <c r="GJO33"/>
      <c r="GJP33"/>
      <c r="GJQ33"/>
      <c r="GJR33"/>
      <c r="GJS33"/>
      <c r="GJT33"/>
      <c r="GJU33"/>
      <c r="GJV33"/>
      <c r="GJW33"/>
      <c r="GJX33"/>
      <c r="GJY33"/>
      <c r="GJZ33"/>
      <c r="GKA33"/>
      <c r="GKB33"/>
      <c r="GKC33"/>
      <c r="GKD33"/>
      <c r="GKE33"/>
      <c r="GKF33"/>
      <c r="GKG33"/>
      <c r="GKH33"/>
      <c r="GKI33"/>
      <c r="GKJ33"/>
      <c r="GKK33"/>
      <c r="GKL33"/>
      <c r="GKM33"/>
      <c r="GKN33"/>
      <c r="GKO33"/>
      <c r="GKP33"/>
      <c r="GKQ33"/>
      <c r="GKR33"/>
      <c r="GKS33"/>
      <c r="GKT33"/>
      <c r="GKU33"/>
      <c r="GKV33"/>
      <c r="GKW33"/>
      <c r="GKX33"/>
      <c r="GKY33"/>
      <c r="GKZ33"/>
      <c r="GLA33"/>
      <c r="GLB33"/>
      <c r="GLC33"/>
      <c r="GLD33"/>
      <c r="GLE33"/>
      <c r="GLF33"/>
      <c r="GLG33"/>
      <c r="GLH33"/>
      <c r="GLI33"/>
      <c r="GLJ33"/>
      <c r="GLK33"/>
      <c r="GLL33"/>
      <c r="GLM33"/>
      <c r="GLN33"/>
      <c r="GLO33"/>
      <c r="GLP33"/>
      <c r="GLQ33"/>
      <c r="GLR33"/>
      <c r="GLS33"/>
      <c r="GLT33"/>
      <c r="GLU33"/>
      <c r="GLV33"/>
      <c r="GLW33"/>
      <c r="GLX33"/>
      <c r="GLY33"/>
      <c r="GLZ33"/>
      <c r="GMA33"/>
      <c r="GMB33"/>
      <c r="GMC33"/>
      <c r="GMD33"/>
      <c r="GME33"/>
      <c r="GMF33"/>
      <c r="GMG33"/>
      <c r="GMH33"/>
      <c r="GMI33"/>
      <c r="GMJ33"/>
      <c r="GMK33"/>
      <c r="GML33"/>
      <c r="GMM33"/>
      <c r="GMN33"/>
      <c r="GMO33"/>
      <c r="GMP33"/>
      <c r="GMQ33"/>
      <c r="GMR33"/>
      <c r="GMS33"/>
      <c r="GMT33"/>
      <c r="GMU33"/>
      <c r="GMV33"/>
      <c r="GMW33"/>
      <c r="GMX33"/>
      <c r="GMY33"/>
      <c r="GMZ33"/>
      <c r="GNA33"/>
      <c r="GNB33"/>
      <c r="GNC33"/>
      <c r="GND33"/>
      <c r="GNE33"/>
      <c r="GNF33"/>
      <c r="GNG33"/>
      <c r="GNH33"/>
      <c r="GNI33"/>
      <c r="GNJ33"/>
      <c r="GNK33"/>
      <c r="GNL33"/>
      <c r="GNM33"/>
      <c r="GNN33"/>
      <c r="GNO33"/>
      <c r="GNP33"/>
      <c r="GNQ33"/>
      <c r="GNR33"/>
      <c r="GNS33"/>
      <c r="GNT33"/>
      <c r="GNU33"/>
      <c r="GNV33"/>
      <c r="GNW33"/>
      <c r="GNX33"/>
      <c r="GNY33"/>
      <c r="GNZ33"/>
      <c r="GOA33"/>
      <c r="GOB33"/>
      <c r="GOC33"/>
      <c r="GOD33"/>
      <c r="GOE33"/>
      <c r="GOF33"/>
      <c r="GOG33"/>
      <c r="GOH33"/>
      <c r="GOI33"/>
      <c r="GOJ33"/>
      <c r="GOK33"/>
      <c r="GOL33"/>
      <c r="GOM33"/>
      <c r="GON33"/>
      <c r="GOO33"/>
      <c r="GOP33"/>
      <c r="GOQ33"/>
      <c r="GOR33"/>
      <c r="GOS33"/>
      <c r="GOT33"/>
      <c r="GOU33"/>
      <c r="GOV33"/>
      <c r="GOW33"/>
      <c r="GOX33"/>
      <c r="GOY33"/>
      <c r="GOZ33"/>
      <c r="GPA33"/>
      <c r="GPB33"/>
      <c r="GPC33"/>
      <c r="GPD33"/>
      <c r="GPE33"/>
      <c r="GPF33"/>
      <c r="GPG33"/>
      <c r="GPH33"/>
      <c r="GPI33"/>
      <c r="GPJ33"/>
      <c r="GPK33"/>
      <c r="GPL33"/>
      <c r="GPM33"/>
      <c r="GPN33"/>
      <c r="GPO33"/>
      <c r="GPP33"/>
      <c r="GPQ33"/>
      <c r="GPR33"/>
      <c r="GPS33"/>
      <c r="GPT33"/>
      <c r="GPU33"/>
      <c r="GPV33"/>
      <c r="GPW33"/>
      <c r="GPX33"/>
      <c r="GPY33"/>
      <c r="GPZ33"/>
      <c r="GQA33"/>
      <c r="GQB33"/>
      <c r="GQC33"/>
      <c r="GQD33"/>
      <c r="GQE33"/>
      <c r="GQF33"/>
      <c r="GQG33"/>
      <c r="GQH33"/>
      <c r="GQI33"/>
      <c r="GQJ33"/>
      <c r="GQK33"/>
      <c r="GQL33"/>
      <c r="GQM33"/>
      <c r="GQN33"/>
      <c r="GQO33"/>
      <c r="GQP33"/>
      <c r="GQQ33"/>
      <c r="GQR33"/>
      <c r="GQS33"/>
      <c r="GQT33"/>
      <c r="GQU33"/>
      <c r="GQV33"/>
      <c r="GQW33"/>
      <c r="GQX33"/>
      <c r="GQY33"/>
      <c r="GQZ33"/>
      <c r="GRA33"/>
      <c r="GRB33"/>
      <c r="GRC33"/>
      <c r="GRD33"/>
      <c r="GRE33"/>
      <c r="GRF33"/>
      <c r="GRG33"/>
      <c r="GRH33"/>
      <c r="GRI33"/>
      <c r="GRJ33"/>
      <c r="GRK33"/>
      <c r="GRL33"/>
      <c r="GRM33"/>
      <c r="GRN33"/>
      <c r="GRO33"/>
      <c r="GRP33"/>
      <c r="GRQ33"/>
      <c r="GRR33"/>
      <c r="GRS33"/>
      <c r="GRT33"/>
      <c r="GRU33"/>
      <c r="GRV33"/>
      <c r="GRW33"/>
      <c r="GRX33"/>
      <c r="GRY33"/>
      <c r="GRZ33"/>
      <c r="GSA33"/>
      <c r="GSB33"/>
      <c r="GSC33"/>
      <c r="GSD33"/>
      <c r="GSE33"/>
      <c r="GSF33"/>
      <c r="GSG33"/>
      <c r="GSH33"/>
      <c r="GSI33"/>
      <c r="GSJ33"/>
      <c r="GSK33"/>
      <c r="GSL33"/>
      <c r="GSM33"/>
      <c r="GSN33"/>
      <c r="GSO33"/>
      <c r="GSP33"/>
      <c r="GSQ33"/>
      <c r="GSR33"/>
      <c r="GSS33"/>
      <c r="GST33"/>
      <c r="GSU33"/>
      <c r="GSV33"/>
      <c r="GSW33"/>
      <c r="GSX33"/>
      <c r="GSY33"/>
      <c r="GSZ33"/>
      <c r="GTA33"/>
      <c r="GTB33"/>
      <c r="GTC33"/>
      <c r="GTD33"/>
      <c r="GTE33"/>
      <c r="GTF33"/>
      <c r="GTG33"/>
      <c r="GTH33"/>
      <c r="GTI33"/>
      <c r="GTJ33"/>
      <c r="GTK33"/>
      <c r="GTL33"/>
      <c r="GTM33"/>
      <c r="GTN33"/>
      <c r="GTO33"/>
      <c r="GTP33"/>
      <c r="GTQ33"/>
      <c r="GTR33"/>
      <c r="GTS33"/>
      <c r="GTT33"/>
      <c r="GTU33"/>
      <c r="GTV33"/>
      <c r="GTW33"/>
      <c r="GTX33"/>
      <c r="GTY33"/>
      <c r="GTZ33"/>
      <c r="GUA33"/>
      <c r="GUB33"/>
      <c r="GUC33"/>
      <c r="GUD33"/>
      <c r="GUE33"/>
      <c r="GUF33"/>
      <c r="GUG33"/>
      <c r="GUH33"/>
      <c r="GUI33"/>
      <c r="GUJ33"/>
      <c r="GUK33"/>
      <c r="GUL33"/>
      <c r="GUM33"/>
      <c r="GUN33"/>
      <c r="GUO33"/>
      <c r="GUP33"/>
      <c r="GUQ33"/>
      <c r="GUR33"/>
      <c r="GUS33"/>
      <c r="GUT33"/>
      <c r="GUU33"/>
      <c r="GUV33"/>
      <c r="GUW33"/>
      <c r="GUX33"/>
      <c r="GUY33"/>
      <c r="GUZ33"/>
      <c r="GVA33"/>
      <c r="GVB33"/>
      <c r="GVC33"/>
      <c r="GVD33"/>
      <c r="GVE33"/>
      <c r="GVF33"/>
      <c r="GVG33"/>
      <c r="GVH33"/>
      <c r="GVI33"/>
      <c r="GVJ33"/>
      <c r="GVK33"/>
      <c r="GVL33"/>
      <c r="GVM33"/>
      <c r="GVN33"/>
      <c r="GVO33"/>
      <c r="GVP33"/>
      <c r="GVQ33"/>
      <c r="GVR33"/>
      <c r="GVS33"/>
      <c r="GVT33"/>
      <c r="GVU33"/>
      <c r="GVV33"/>
      <c r="GVW33"/>
      <c r="GVX33"/>
      <c r="GVY33"/>
      <c r="GVZ33"/>
      <c r="GWA33"/>
      <c r="GWB33"/>
      <c r="GWC33"/>
      <c r="GWD33"/>
      <c r="GWE33"/>
      <c r="GWF33"/>
      <c r="GWG33"/>
      <c r="GWH33"/>
      <c r="GWI33"/>
      <c r="GWJ33"/>
      <c r="GWK33"/>
      <c r="GWL33"/>
      <c r="GWM33"/>
      <c r="GWN33"/>
      <c r="GWO33"/>
      <c r="GWP33"/>
      <c r="GWQ33"/>
      <c r="GWR33"/>
      <c r="GWS33"/>
      <c r="GWT33"/>
      <c r="GWU33"/>
      <c r="GWV33"/>
      <c r="GWW33"/>
      <c r="GWX33"/>
      <c r="GWY33"/>
      <c r="GWZ33"/>
      <c r="GXA33"/>
      <c r="GXB33"/>
      <c r="GXC33"/>
      <c r="GXD33"/>
      <c r="GXE33"/>
      <c r="GXF33"/>
      <c r="GXG33"/>
      <c r="GXH33"/>
      <c r="GXI33"/>
      <c r="GXJ33"/>
      <c r="GXK33"/>
      <c r="GXL33"/>
      <c r="GXM33"/>
      <c r="GXN33"/>
      <c r="GXO33"/>
      <c r="GXP33"/>
      <c r="GXQ33"/>
      <c r="GXR33"/>
      <c r="GXS33"/>
      <c r="GXT33"/>
      <c r="GXU33"/>
      <c r="GXV33"/>
      <c r="GXW33"/>
      <c r="GXX33"/>
      <c r="GXY33"/>
      <c r="GXZ33"/>
      <c r="GYA33"/>
      <c r="GYB33"/>
      <c r="GYC33"/>
      <c r="GYD33"/>
      <c r="GYE33"/>
      <c r="GYF33"/>
      <c r="GYG33"/>
      <c r="GYH33"/>
      <c r="GYI33"/>
      <c r="GYJ33"/>
      <c r="GYK33"/>
      <c r="GYL33"/>
      <c r="GYM33"/>
      <c r="GYN33"/>
      <c r="GYO33"/>
      <c r="GYP33"/>
      <c r="GYQ33"/>
      <c r="GYR33"/>
      <c r="GYS33"/>
      <c r="GYT33"/>
      <c r="GYU33"/>
      <c r="GYV33"/>
      <c r="GYW33"/>
      <c r="GYX33"/>
      <c r="GYY33"/>
      <c r="GYZ33"/>
      <c r="GZA33"/>
      <c r="GZB33"/>
      <c r="GZC33"/>
      <c r="GZD33"/>
      <c r="GZE33"/>
      <c r="GZF33"/>
      <c r="GZG33"/>
      <c r="GZH33"/>
      <c r="GZI33"/>
      <c r="GZJ33"/>
      <c r="GZK33"/>
      <c r="GZL33"/>
      <c r="GZM33"/>
      <c r="GZN33"/>
      <c r="GZO33"/>
      <c r="GZP33"/>
      <c r="GZQ33"/>
      <c r="GZR33"/>
      <c r="GZS33"/>
      <c r="GZT33"/>
      <c r="GZU33"/>
      <c r="GZV33"/>
      <c r="GZW33"/>
      <c r="GZX33"/>
      <c r="GZY33"/>
      <c r="GZZ33"/>
      <c r="HAA33"/>
      <c r="HAB33"/>
      <c r="HAC33"/>
      <c r="HAD33"/>
      <c r="HAE33"/>
      <c r="HAF33"/>
      <c r="HAG33"/>
      <c r="HAH33"/>
      <c r="HAI33"/>
      <c r="HAJ33"/>
      <c r="HAK33"/>
      <c r="HAL33"/>
      <c r="HAM33"/>
      <c r="HAN33"/>
      <c r="HAO33"/>
      <c r="HAP33"/>
      <c r="HAQ33"/>
      <c r="HAR33"/>
      <c r="HAS33"/>
      <c r="HAT33"/>
      <c r="HAU33"/>
      <c r="HAV33"/>
      <c r="HAW33"/>
      <c r="HAX33"/>
      <c r="HAY33"/>
      <c r="HAZ33"/>
      <c r="HBA33"/>
      <c r="HBB33"/>
      <c r="HBC33"/>
      <c r="HBD33"/>
      <c r="HBE33"/>
      <c r="HBF33"/>
      <c r="HBG33"/>
      <c r="HBH33"/>
      <c r="HBI33"/>
      <c r="HBJ33"/>
      <c r="HBK33"/>
      <c r="HBL33"/>
      <c r="HBM33"/>
      <c r="HBN33"/>
      <c r="HBO33"/>
      <c r="HBP33"/>
      <c r="HBQ33"/>
      <c r="HBR33"/>
      <c r="HBS33"/>
      <c r="HBT33"/>
      <c r="HBU33"/>
      <c r="HBV33"/>
      <c r="HBW33"/>
      <c r="HBX33"/>
      <c r="HBY33"/>
      <c r="HBZ33"/>
      <c r="HCA33"/>
      <c r="HCB33"/>
      <c r="HCC33"/>
      <c r="HCD33"/>
      <c r="HCE33"/>
      <c r="HCF33"/>
      <c r="HCG33"/>
      <c r="HCH33"/>
      <c r="HCI33"/>
      <c r="HCJ33"/>
      <c r="HCK33"/>
      <c r="HCL33"/>
      <c r="HCM33"/>
      <c r="HCN33"/>
      <c r="HCO33"/>
      <c r="HCP33"/>
      <c r="HCQ33"/>
      <c r="HCR33"/>
      <c r="HCS33"/>
      <c r="HCT33"/>
      <c r="HCU33"/>
      <c r="HCV33"/>
      <c r="HCW33"/>
      <c r="HCX33"/>
      <c r="HCY33"/>
      <c r="HCZ33"/>
      <c r="HDA33"/>
      <c r="HDB33"/>
      <c r="HDC33"/>
      <c r="HDD33"/>
      <c r="HDE33"/>
      <c r="HDF33"/>
      <c r="HDG33"/>
      <c r="HDH33"/>
      <c r="HDI33"/>
      <c r="HDJ33"/>
      <c r="HDK33"/>
      <c r="HDL33"/>
      <c r="HDM33"/>
      <c r="HDN33"/>
      <c r="HDO33"/>
      <c r="HDP33"/>
      <c r="HDQ33"/>
      <c r="HDR33"/>
      <c r="HDS33"/>
      <c r="HDT33"/>
      <c r="HDU33"/>
      <c r="HDV33"/>
      <c r="HDW33"/>
      <c r="HDX33"/>
      <c r="HDY33"/>
      <c r="HDZ33"/>
      <c r="HEA33"/>
      <c r="HEB33"/>
      <c r="HEC33"/>
      <c r="HED33"/>
      <c r="HEE33"/>
      <c r="HEF33"/>
      <c r="HEG33"/>
      <c r="HEH33"/>
      <c r="HEI33"/>
      <c r="HEJ33"/>
      <c r="HEK33"/>
      <c r="HEL33"/>
      <c r="HEM33"/>
      <c r="HEN33"/>
      <c r="HEO33"/>
      <c r="HEP33"/>
      <c r="HEQ33"/>
      <c r="HER33"/>
      <c r="HES33"/>
      <c r="HET33"/>
      <c r="HEU33"/>
      <c r="HEV33"/>
      <c r="HEW33"/>
      <c r="HEX33"/>
      <c r="HEY33"/>
      <c r="HEZ33"/>
      <c r="HFA33"/>
      <c r="HFB33"/>
      <c r="HFC33"/>
      <c r="HFD33"/>
      <c r="HFE33"/>
      <c r="HFF33"/>
      <c r="HFG33"/>
      <c r="HFH33"/>
      <c r="HFI33"/>
      <c r="HFJ33"/>
      <c r="HFK33"/>
      <c r="HFL33"/>
      <c r="HFM33"/>
      <c r="HFN33"/>
      <c r="HFO33"/>
      <c r="HFP33"/>
      <c r="HFQ33"/>
      <c r="HFR33"/>
      <c r="HFS33"/>
      <c r="HFT33"/>
      <c r="HFU33"/>
      <c r="HFV33"/>
      <c r="HFW33"/>
      <c r="HFX33"/>
      <c r="HFY33"/>
      <c r="HFZ33"/>
      <c r="HGA33"/>
      <c r="HGB33"/>
      <c r="HGC33"/>
      <c r="HGD33"/>
      <c r="HGE33"/>
      <c r="HGF33"/>
      <c r="HGG33"/>
      <c r="HGH33"/>
      <c r="HGI33"/>
      <c r="HGJ33"/>
      <c r="HGK33"/>
      <c r="HGL33"/>
      <c r="HGM33"/>
      <c r="HGN33"/>
      <c r="HGO33"/>
      <c r="HGP33"/>
      <c r="HGQ33"/>
      <c r="HGR33"/>
      <c r="HGS33"/>
      <c r="HGT33"/>
      <c r="HGU33"/>
      <c r="HGV33"/>
      <c r="HGW33"/>
      <c r="HGX33"/>
      <c r="HGY33"/>
      <c r="HGZ33"/>
      <c r="HHA33"/>
      <c r="HHB33"/>
      <c r="HHC33"/>
      <c r="HHD33"/>
      <c r="HHE33"/>
      <c r="HHF33"/>
      <c r="HHG33"/>
      <c r="HHH33"/>
      <c r="HHI33"/>
      <c r="HHJ33"/>
      <c r="HHK33"/>
      <c r="HHL33"/>
      <c r="HHM33"/>
      <c r="HHN33"/>
      <c r="HHO33"/>
      <c r="HHP33"/>
      <c r="HHQ33"/>
      <c r="HHR33"/>
      <c r="HHS33"/>
      <c r="HHT33"/>
      <c r="HHU33"/>
      <c r="HHV33"/>
      <c r="HHW33"/>
      <c r="HHX33"/>
      <c r="HHY33"/>
      <c r="HHZ33"/>
      <c r="HIA33"/>
      <c r="HIB33"/>
      <c r="HIC33"/>
      <c r="HID33"/>
      <c r="HIE33"/>
      <c r="HIF33"/>
      <c r="HIG33"/>
      <c r="HIH33"/>
      <c r="HII33"/>
      <c r="HIJ33"/>
      <c r="HIK33"/>
      <c r="HIL33"/>
      <c r="HIM33"/>
      <c r="HIN33"/>
      <c r="HIO33"/>
      <c r="HIP33"/>
      <c r="HIQ33"/>
      <c r="HIR33"/>
      <c r="HIS33"/>
      <c r="HIT33"/>
      <c r="HIU33"/>
      <c r="HIV33"/>
      <c r="HIW33"/>
      <c r="HIX33"/>
      <c r="HIY33"/>
      <c r="HIZ33"/>
      <c r="HJA33"/>
      <c r="HJB33"/>
      <c r="HJC33"/>
      <c r="HJD33"/>
      <c r="HJE33"/>
      <c r="HJF33"/>
      <c r="HJG33"/>
      <c r="HJH33"/>
      <c r="HJI33"/>
      <c r="HJJ33"/>
      <c r="HJK33"/>
      <c r="HJL33"/>
      <c r="HJM33"/>
      <c r="HJN33"/>
      <c r="HJO33"/>
      <c r="HJP33"/>
      <c r="HJQ33"/>
      <c r="HJR33"/>
      <c r="HJS33"/>
      <c r="HJT33"/>
      <c r="HJU33"/>
      <c r="HJV33"/>
      <c r="HJW33"/>
      <c r="HJX33"/>
      <c r="HJY33"/>
      <c r="HJZ33"/>
      <c r="HKA33"/>
      <c r="HKB33"/>
      <c r="HKC33"/>
      <c r="HKD33"/>
      <c r="HKE33"/>
      <c r="HKF33"/>
      <c r="HKG33"/>
      <c r="HKH33"/>
      <c r="HKI33"/>
      <c r="HKJ33"/>
      <c r="HKK33"/>
      <c r="HKL33"/>
      <c r="HKM33"/>
      <c r="HKN33"/>
      <c r="HKO33"/>
      <c r="HKP33"/>
      <c r="HKQ33"/>
      <c r="HKR33"/>
      <c r="HKS33"/>
      <c r="HKT33"/>
      <c r="HKU33"/>
      <c r="HKV33"/>
      <c r="HKW33"/>
      <c r="HKX33"/>
      <c r="HKY33"/>
      <c r="HKZ33"/>
      <c r="HLA33"/>
      <c r="HLB33"/>
      <c r="HLC33"/>
      <c r="HLD33"/>
      <c r="HLE33"/>
      <c r="HLF33"/>
      <c r="HLG33"/>
      <c r="HLH33"/>
      <c r="HLI33"/>
      <c r="HLJ33"/>
      <c r="HLK33"/>
      <c r="HLL33"/>
      <c r="HLM33"/>
      <c r="HLN33"/>
      <c r="HLO33"/>
      <c r="HLP33"/>
      <c r="HLQ33"/>
      <c r="HLR33"/>
      <c r="HLS33"/>
      <c r="HLT33"/>
      <c r="HLU33"/>
      <c r="HLV33"/>
      <c r="HLW33"/>
      <c r="HLX33"/>
      <c r="HLY33"/>
      <c r="HLZ33"/>
      <c r="HMA33"/>
      <c r="HMB33"/>
      <c r="HMC33"/>
      <c r="HMD33"/>
      <c r="HME33"/>
      <c r="HMF33"/>
      <c r="HMG33"/>
      <c r="HMH33"/>
      <c r="HMI33"/>
      <c r="HMJ33"/>
      <c r="HMK33"/>
      <c r="HML33"/>
      <c r="HMM33"/>
      <c r="HMN33"/>
      <c r="HMO33"/>
      <c r="HMP33"/>
      <c r="HMQ33"/>
      <c r="HMR33"/>
      <c r="HMS33"/>
      <c r="HMT33"/>
      <c r="HMU33"/>
      <c r="HMV33"/>
      <c r="HMW33"/>
      <c r="HMX33"/>
      <c r="HMY33"/>
      <c r="HMZ33"/>
      <c r="HNA33"/>
      <c r="HNB33"/>
      <c r="HNC33"/>
      <c r="HND33"/>
      <c r="HNE33"/>
      <c r="HNF33"/>
      <c r="HNG33"/>
      <c r="HNH33"/>
      <c r="HNI33"/>
      <c r="HNJ33"/>
      <c r="HNK33"/>
      <c r="HNL33"/>
      <c r="HNM33"/>
      <c r="HNN33"/>
      <c r="HNO33"/>
      <c r="HNP33"/>
      <c r="HNQ33"/>
      <c r="HNR33"/>
      <c r="HNS33"/>
      <c r="HNT33"/>
      <c r="HNU33"/>
      <c r="HNV33"/>
      <c r="HNW33"/>
      <c r="HNX33"/>
      <c r="HNY33"/>
      <c r="HNZ33"/>
      <c r="HOA33"/>
      <c r="HOB33"/>
      <c r="HOC33"/>
      <c r="HOD33"/>
      <c r="HOE33"/>
      <c r="HOF33"/>
      <c r="HOG33"/>
      <c r="HOH33"/>
      <c r="HOI33"/>
      <c r="HOJ33"/>
      <c r="HOK33"/>
      <c r="HOL33"/>
      <c r="HOM33"/>
      <c r="HON33"/>
      <c r="HOO33"/>
      <c r="HOP33"/>
      <c r="HOQ33"/>
      <c r="HOR33"/>
      <c r="HOS33"/>
      <c r="HOT33"/>
      <c r="HOU33"/>
      <c r="HOV33"/>
      <c r="HOW33"/>
      <c r="HOX33"/>
      <c r="HOY33"/>
      <c r="HOZ33"/>
      <c r="HPA33"/>
      <c r="HPB33"/>
      <c r="HPC33"/>
      <c r="HPD33"/>
      <c r="HPE33"/>
      <c r="HPF33"/>
      <c r="HPG33"/>
      <c r="HPH33"/>
      <c r="HPI33"/>
      <c r="HPJ33"/>
      <c r="HPK33"/>
      <c r="HPL33"/>
      <c r="HPM33"/>
      <c r="HPN33"/>
      <c r="HPO33"/>
      <c r="HPP33"/>
      <c r="HPQ33"/>
      <c r="HPR33"/>
      <c r="HPS33"/>
      <c r="HPT33"/>
      <c r="HPU33"/>
      <c r="HPV33"/>
      <c r="HPW33"/>
      <c r="HPX33"/>
      <c r="HPY33"/>
      <c r="HPZ33"/>
      <c r="HQA33"/>
      <c r="HQB33"/>
      <c r="HQC33"/>
      <c r="HQD33"/>
      <c r="HQE33"/>
      <c r="HQF33"/>
      <c r="HQG33"/>
      <c r="HQH33"/>
      <c r="HQI33"/>
      <c r="HQJ33"/>
      <c r="HQK33"/>
      <c r="HQL33"/>
      <c r="HQM33"/>
      <c r="HQN33"/>
      <c r="HQO33"/>
      <c r="HQP33"/>
      <c r="HQQ33"/>
      <c r="HQR33"/>
      <c r="HQS33"/>
      <c r="HQT33"/>
      <c r="HQU33"/>
      <c r="HQV33"/>
      <c r="HQW33"/>
      <c r="HQX33"/>
      <c r="HQY33"/>
      <c r="HQZ33"/>
      <c r="HRA33"/>
      <c r="HRB33"/>
      <c r="HRC33"/>
      <c r="HRD33"/>
      <c r="HRE33"/>
      <c r="HRF33"/>
      <c r="HRG33"/>
      <c r="HRH33"/>
      <c r="HRI33"/>
      <c r="HRJ33"/>
      <c r="HRK33"/>
      <c r="HRL33"/>
      <c r="HRM33"/>
      <c r="HRN33"/>
      <c r="HRO33"/>
      <c r="HRP33"/>
      <c r="HRQ33"/>
      <c r="HRR33"/>
      <c r="HRS33"/>
      <c r="HRT33"/>
      <c r="HRU33"/>
      <c r="HRV33"/>
      <c r="HRW33"/>
      <c r="HRX33"/>
      <c r="HRY33"/>
      <c r="HRZ33"/>
      <c r="HSA33"/>
      <c r="HSB33"/>
      <c r="HSC33"/>
      <c r="HSD33"/>
      <c r="HSE33"/>
      <c r="HSF33"/>
      <c r="HSG33"/>
      <c r="HSH33"/>
      <c r="HSI33"/>
      <c r="HSJ33"/>
      <c r="HSK33"/>
      <c r="HSL33"/>
      <c r="HSM33"/>
      <c r="HSN33"/>
      <c r="HSO33"/>
      <c r="HSP33"/>
      <c r="HSQ33"/>
      <c r="HSR33"/>
      <c r="HSS33"/>
      <c r="HST33"/>
      <c r="HSU33"/>
      <c r="HSV33"/>
      <c r="HSW33"/>
      <c r="HSX33"/>
      <c r="HSY33"/>
      <c r="HSZ33"/>
      <c r="HTA33"/>
      <c r="HTB33"/>
      <c r="HTC33"/>
      <c r="HTD33"/>
      <c r="HTE33"/>
      <c r="HTF33"/>
      <c r="HTG33"/>
      <c r="HTH33"/>
      <c r="HTI33"/>
      <c r="HTJ33"/>
      <c r="HTK33"/>
      <c r="HTL33"/>
      <c r="HTM33"/>
      <c r="HTN33"/>
      <c r="HTO33"/>
      <c r="HTP33"/>
      <c r="HTQ33"/>
      <c r="HTR33"/>
      <c r="HTS33"/>
      <c r="HTT33"/>
      <c r="HTU33"/>
      <c r="HTV33"/>
      <c r="HTW33"/>
      <c r="HTX33"/>
      <c r="HTY33"/>
      <c r="HTZ33"/>
      <c r="HUA33"/>
      <c r="HUB33"/>
      <c r="HUC33"/>
      <c r="HUD33"/>
      <c r="HUE33"/>
      <c r="HUF33"/>
      <c r="HUG33"/>
      <c r="HUH33"/>
      <c r="HUI33"/>
      <c r="HUJ33"/>
      <c r="HUK33"/>
      <c r="HUL33"/>
      <c r="HUM33"/>
      <c r="HUN33"/>
      <c r="HUO33"/>
      <c r="HUP33"/>
      <c r="HUQ33"/>
      <c r="HUR33"/>
      <c r="HUS33"/>
      <c r="HUT33"/>
      <c r="HUU33"/>
      <c r="HUV33"/>
      <c r="HUW33"/>
      <c r="HUX33"/>
      <c r="HUY33"/>
      <c r="HUZ33"/>
      <c r="HVA33"/>
      <c r="HVB33"/>
      <c r="HVC33"/>
      <c r="HVD33"/>
      <c r="HVE33"/>
      <c r="HVF33"/>
      <c r="HVG33"/>
      <c r="HVH33"/>
      <c r="HVI33"/>
      <c r="HVJ33"/>
      <c r="HVK33"/>
      <c r="HVL33"/>
      <c r="HVM33"/>
      <c r="HVN33"/>
      <c r="HVO33"/>
      <c r="HVP33"/>
      <c r="HVQ33"/>
      <c r="HVR33"/>
      <c r="HVS33"/>
      <c r="HVT33"/>
      <c r="HVU33"/>
      <c r="HVV33"/>
      <c r="HVW33"/>
      <c r="HVX33"/>
      <c r="HVY33"/>
      <c r="HVZ33"/>
      <c r="HWA33"/>
      <c r="HWB33"/>
      <c r="HWC33"/>
      <c r="HWD33"/>
      <c r="HWE33"/>
      <c r="HWF33"/>
      <c r="HWG33"/>
      <c r="HWH33"/>
      <c r="HWI33"/>
      <c r="HWJ33"/>
      <c r="HWK33"/>
      <c r="HWL33"/>
      <c r="HWM33"/>
      <c r="HWN33"/>
      <c r="HWO33"/>
      <c r="HWP33"/>
      <c r="HWQ33"/>
      <c r="HWR33"/>
      <c r="HWS33"/>
      <c r="HWT33"/>
      <c r="HWU33"/>
      <c r="HWV33"/>
      <c r="HWW33"/>
      <c r="HWX33"/>
      <c r="HWY33"/>
      <c r="HWZ33"/>
      <c r="HXA33"/>
      <c r="HXB33"/>
      <c r="HXC33"/>
      <c r="HXD33"/>
      <c r="HXE33"/>
      <c r="HXF33"/>
      <c r="HXG33"/>
      <c r="HXH33"/>
      <c r="HXI33"/>
      <c r="HXJ33"/>
      <c r="HXK33"/>
      <c r="HXL33"/>
      <c r="HXM33"/>
      <c r="HXN33"/>
      <c r="HXO33"/>
      <c r="HXP33"/>
      <c r="HXQ33"/>
      <c r="HXR33"/>
      <c r="HXS33"/>
      <c r="HXT33"/>
      <c r="HXU33"/>
      <c r="HXV33"/>
      <c r="HXW33"/>
      <c r="HXX33"/>
      <c r="HXY33"/>
      <c r="HXZ33"/>
      <c r="HYA33"/>
      <c r="HYB33"/>
      <c r="HYC33"/>
      <c r="HYD33"/>
      <c r="HYE33"/>
      <c r="HYF33"/>
      <c r="HYG33"/>
      <c r="HYH33"/>
      <c r="HYI33"/>
      <c r="HYJ33"/>
      <c r="HYK33"/>
      <c r="HYL33"/>
      <c r="HYM33"/>
      <c r="HYN33"/>
      <c r="HYO33"/>
      <c r="HYP33"/>
      <c r="HYQ33"/>
      <c r="HYR33"/>
      <c r="HYS33"/>
      <c r="HYT33"/>
      <c r="HYU33"/>
      <c r="HYV33"/>
      <c r="HYW33"/>
      <c r="HYX33"/>
      <c r="HYY33"/>
      <c r="HYZ33"/>
      <c r="HZA33"/>
      <c r="HZB33"/>
      <c r="HZC33"/>
      <c r="HZD33"/>
      <c r="HZE33"/>
      <c r="HZF33"/>
      <c r="HZG33"/>
      <c r="HZH33"/>
      <c r="HZI33"/>
      <c r="HZJ33"/>
      <c r="HZK33"/>
      <c r="HZL33"/>
      <c r="HZM33"/>
      <c r="HZN33"/>
      <c r="HZO33"/>
      <c r="HZP33"/>
      <c r="HZQ33"/>
      <c r="HZR33"/>
      <c r="HZS33"/>
      <c r="HZT33"/>
      <c r="HZU33"/>
      <c r="HZV33"/>
      <c r="HZW33"/>
      <c r="HZX33"/>
      <c r="HZY33"/>
      <c r="HZZ33"/>
      <c r="IAA33"/>
      <c r="IAB33"/>
      <c r="IAC33"/>
      <c r="IAD33"/>
      <c r="IAE33"/>
      <c r="IAF33"/>
      <c r="IAG33"/>
      <c r="IAH33"/>
      <c r="IAI33"/>
      <c r="IAJ33"/>
      <c r="IAK33"/>
      <c r="IAL33"/>
      <c r="IAM33"/>
      <c r="IAN33"/>
      <c r="IAO33"/>
      <c r="IAP33"/>
      <c r="IAQ33"/>
      <c r="IAR33"/>
      <c r="IAS33"/>
      <c r="IAT33"/>
      <c r="IAU33"/>
      <c r="IAV33"/>
      <c r="IAW33"/>
      <c r="IAX33"/>
      <c r="IAY33"/>
      <c r="IAZ33"/>
      <c r="IBA33"/>
      <c r="IBB33"/>
      <c r="IBC33"/>
      <c r="IBD33"/>
      <c r="IBE33"/>
      <c r="IBF33"/>
      <c r="IBG33"/>
      <c r="IBH33"/>
      <c r="IBI33"/>
      <c r="IBJ33"/>
      <c r="IBK33"/>
      <c r="IBL33"/>
      <c r="IBM33"/>
      <c r="IBN33"/>
      <c r="IBO33"/>
      <c r="IBP33"/>
      <c r="IBQ33"/>
      <c r="IBR33"/>
      <c r="IBS33"/>
      <c r="IBT33"/>
      <c r="IBU33"/>
      <c r="IBV33"/>
      <c r="IBW33"/>
      <c r="IBX33"/>
      <c r="IBY33"/>
      <c r="IBZ33"/>
      <c r="ICA33"/>
      <c r="ICB33"/>
      <c r="ICC33"/>
      <c r="ICD33"/>
      <c r="ICE33"/>
      <c r="ICF33"/>
      <c r="ICG33"/>
      <c r="ICH33"/>
      <c r="ICI33"/>
      <c r="ICJ33"/>
      <c r="ICK33"/>
      <c r="ICL33"/>
      <c r="ICM33"/>
      <c r="ICN33"/>
      <c r="ICO33"/>
      <c r="ICP33"/>
      <c r="ICQ33"/>
      <c r="ICR33"/>
      <c r="ICS33"/>
      <c r="ICT33"/>
      <c r="ICU33"/>
      <c r="ICV33"/>
      <c r="ICW33"/>
      <c r="ICX33"/>
      <c r="ICY33"/>
      <c r="ICZ33"/>
      <c r="IDA33"/>
      <c r="IDB33"/>
      <c r="IDC33"/>
      <c r="IDD33"/>
      <c r="IDE33"/>
      <c r="IDF33"/>
      <c r="IDG33"/>
      <c r="IDH33"/>
      <c r="IDI33"/>
      <c r="IDJ33"/>
      <c r="IDK33"/>
      <c r="IDL33"/>
      <c r="IDM33"/>
      <c r="IDN33"/>
      <c r="IDO33"/>
      <c r="IDP33"/>
      <c r="IDQ33"/>
      <c r="IDR33"/>
      <c r="IDS33"/>
      <c r="IDT33"/>
      <c r="IDU33"/>
      <c r="IDV33"/>
      <c r="IDW33"/>
      <c r="IDX33"/>
      <c r="IDY33"/>
      <c r="IDZ33"/>
      <c r="IEA33"/>
      <c r="IEB33"/>
      <c r="IEC33"/>
      <c r="IED33"/>
      <c r="IEE33"/>
      <c r="IEF33"/>
      <c r="IEG33"/>
      <c r="IEH33"/>
      <c r="IEI33"/>
      <c r="IEJ33"/>
      <c r="IEK33"/>
      <c r="IEL33"/>
      <c r="IEM33"/>
      <c r="IEN33"/>
      <c r="IEO33"/>
      <c r="IEP33"/>
      <c r="IEQ33"/>
      <c r="IER33"/>
      <c r="IES33"/>
      <c r="IET33"/>
      <c r="IEU33"/>
      <c r="IEV33"/>
      <c r="IEW33"/>
      <c r="IEX33"/>
      <c r="IEY33"/>
      <c r="IEZ33"/>
      <c r="IFA33"/>
      <c r="IFB33"/>
      <c r="IFC33"/>
      <c r="IFD33"/>
      <c r="IFE33"/>
      <c r="IFF33"/>
      <c r="IFG33"/>
      <c r="IFH33"/>
      <c r="IFI33"/>
      <c r="IFJ33"/>
      <c r="IFK33"/>
      <c r="IFL33"/>
      <c r="IFM33"/>
      <c r="IFN33"/>
      <c r="IFO33"/>
      <c r="IFP33"/>
      <c r="IFQ33"/>
      <c r="IFR33"/>
      <c r="IFS33"/>
      <c r="IFT33"/>
      <c r="IFU33"/>
      <c r="IFV33"/>
      <c r="IFW33"/>
      <c r="IFX33"/>
      <c r="IFY33"/>
      <c r="IFZ33"/>
      <c r="IGA33"/>
      <c r="IGB33"/>
      <c r="IGC33"/>
      <c r="IGD33"/>
      <c r="IGE33"/>
      <c r="IGF33"/>
      <c r="IGG33"/>
      <c r="IGH33"/>
      <c r="IGI33"/>
      <c r="IGJ33"/>
      <c r="IGK33"/>
      <c r="IGL33"/>
      <c r="IGM33"/>
      <c r="IGN33"/>
      <c r="IGO33"/>
      <c r="IGP33"/>
      <c r="IGQ33"/>
      <c r="IGR33"/>
      <c r="IGS33"/>
      <c r="IGT33"/>
      <c r="IGU33"/>
      <c r="IGV33"/>
      <c r="IGW33"/>
      <c r="IGX33"/>
      <c r="IGY33"/>
      <c r="IGZ33"/>
      <c r="IHA33"/>
      <c r="IHB33"/>
      <c r="IHC33"/>
      <c r="IHD33"/>
      <c r="IHE33"/>
      <c r="IHF33"/>
      <c r="IHG33"/>
      <c r="IHH33"/>
      <c r="IHI33"/>
      <c r="IHJ33"/>
      <c r="IHK33"/>
      <c r="IHL33"/>
      <c r="IHM33"/>
      <c r="IHN33"/>
      <c r="IHO33"/>
      <c r="IHP33"/>
      <c r="IHQ33"/>
      <c r="IHR33"/>
      <c r="IHS33"/>
      <c r="IHT33"/>
      <c r="IHU33"/>
      <c r="IHV33"/>
      <c r="IHW33"/>
      <c r="IHX33"/>
      <c r="IHY33"/>
      <c r="IHZ33"/>
      <c r="IIA33"/>
      <c r="IIB33"/>
      <c r="IIC33"/>
      <c r="IID33"/>
      <c r="IIE33"/>
      <c r="IIF33"/>
      <c r="IIG33"/>
      <c r="IIH33"/>
      <c r="III33"/>
      <c r="IIJ33"/>
      <c r="IIK33"/>
      <c r="IIL33"/>
      <c r="IIM33"/>
      <c r="IIN33"/>
      <c r="IIO33"/>
      <c r="IIP33"/>
      <c r="IIQ33"/>
      <c r="IIR33"/>
      <c r="IIS33"/>
      <c r="IIT33"/>
      <c r="IIU33"/>
      <c r="IIV33"/>
      <c r="IIW33"/>
      <c r="IIX33"/>
      <c r="IIY33"/>
      <c r="IIZ33"/>
      <c r="IJA33"/>
      <c r="IJB33"/>
      <c r="IJC33"/>
      <c r="IJD33"/>
      <c r="IJE33"/>
      <c r="IJF33"/>
      <c r="IJG33"/>
      <c r="IJH33"/>
      <c r="IJI33"/>
      <c r="IJJ33"/>
      <c r="IJK33"/>
      <c r="IJL33"/>
      <c r="IJM33"/>
      <c r="IJN33"/>
      <c r="IJO33"/>
      <c r="IJP33"/>
      <c r="IJQ33"/>
      <c r="IJR33"/>
      <c r="IJS33"/>
      <c r="IJT33"/>
      <c r="IJU33"/>
      <c r="IJV33"/>
      <c r="IJW33"/>
      <c r="IJX33"/>
      <c r="IJY33"/>
      <c r="IJZ33"/>
      <c r="IKA33"/>
      <c r="IKB33"/>
      <c r="IKC33"/>
      <c r="IKD33"/>
      <c r="IKE33"/>
      <c r="IKF33"/>
      <c r="IKG33"/>
      <c r="IKH33"/>
      <c r="IKI33"/>
      <c r="IKJ33"/>
      <c r="IKK33"/>
      <c r="IKL33"/>
      <c r="IKM33"/>
      <c r="IKN33"/>
      <c r="IKO33"/>
      <c r="IKP33"/>
      <c r="IKQ33"/>
      <c r="IKR33"/>
      <c r="IKS33"/>
      <c r="IKT33"/>
      <c r="IKU33"/>
      <c r="IKV33"/>
      <c r="IKW33"/>
      <c r="IKX33"/>
      <c r="IKY33"/>
      <c r="IKZ33"/>
      <c r="ILA33"/>
      <c r="ILB33"/>
      <c r="ILC33"/>
      <c r="ILD33"/>
      <c r="ILE33"/>
      <c r="ILF33"/>
      <c r="ILG33"/>
      <c r="ILH33"/>
      <c r="ILI33"/>
      <c r="ILJ33"/>
      <c r="ILK33"/>
      <c r="ILL33"/>
      <c r="ILM33"/>
      <c r="ILN33"/>
      <c r="ILO33"/>
      <c r="ILP33"/>
      <c r="ILQ33"/>
      <c r="ILR33"/>
      <c r="ILS33"/>
      <c r="ILT33"/>
      <c r="ILU33"/>
      <c r="ILV33"/>
      <c r="ILW33"/>
      <c r="ILX33"/>
      <c r="ILY33"/>
      <c r="ILZ33"/>
      <c r="IMA33"/>
      <c r="IMB33"/>
      <c r="IMC33"/>
      <c r="IMD33"/>
      <c r="IME33"/>
      <c r="IMF33"/>
      <c r="IMG33"/>
      <c r="IMH33"/>
      <c r="IMI33"/>
      <c r="IMJ33"/>
      <c r="IMK33"/>
      <c r="IML33"/>
      <c r="IMM33"/>
      <c r="IMN33"/>
      <c r="IMO33"/>
      <c r="IMP33"/>
      <c r="IMQ33"/>
      <c r="IMR33"/>
      <c r="IMS33"/>
      <c r="IMT33"/>
      <c r="IMU33"/>
      <c r="IMV33"/>
      <c r="IMW33"/>
      <c r="IMX33"/>
      <c r="IMY33"/>
      <c r="IMZ33"/>
      <c r="INA33"/>
      <c r="INB33"/>
      <c r="INC33"/>
      <c r="IND33"/>
      <c r="INE33"/>
      <c r="INF33"/>
      <c r="ING33"/>
      <c r="INH33"/>
      <c r="INI33"/>
      <c r="INJ33"/>
      <c r="INK33"/>
      <c r="INL33"/>
      <c r="INM33"/>
      <c r="INN33"/>
      <c r="INO33"/>
      <c r="INP33"/>
      <c r="INQ33"/>
      <c r="INR33"/>
      <c r="INS33"/>
      <c r="INT33"/>
      <c r="INU33"/>
      <c r="INV33"/>
      <c r="INW33"/>
      <c r="INX33"/>
      <c r="INY33"/>
      <c r="INZ33"/>
      <c r="IOA33"/>
      <c r="IOB33"/>
      <c r="IOC33"/>
      <c r="IOD33"/>
      <c r="IOE33"/>
      <c r="IOF33"/>
      <c r="IOG33"/>
      <c r="IOH33"/>
      <c r="IOI33"/>
      <c r="IOJ33"/>
      <c r="IOK33"/>
      <c r="IOL33"/>
      <c r="IOM33"/>
      <c r="ION33"/>
      <c r="IOO33"/>
      <c r="IOP33"/>
      <c r="IOQ33"/>
      <c r="IOR33"/>
      <c r="IOS33"/>
      <c r="IOT33"/>
      <c r="IOU33"/>
      <c r="IOV33"/>
      <c r="IOW33"/>
      <c r="IOX33"/>
      <c r="IOY33"/>
      <c r="IOZ33"/>
      <c r="IPA33"/>
      <c r="IPB33"/>
      <c r="IPC33"/>
      <c r="IPD33"/>
      <c r="IPE33"/>
      <c r="IPF33"/>
      <c r="IPG33"/>
      <c r="IPH33"/>
      <c r="IPI33"/>
      <c r="IPJ33"/>
      <c r="IPK33"/>
      <c r="IPL33"/>
      <c r="IPM33"/>
      <c r="IPN33"/>
      <c r="IPO33"/>
      <c r="IPP33"/>
      <c r="IPQ33"/>
      <c r="IPR33"/>
      <c r="IPS33"/>
      <c r="IPT33"/>
      <c r="IPU33"/>
      <c r="IPV33"/>
      <c r="IPW33"/>
      <c r="IPX33"/>
      <c r="IPY33"/>
      <c r="IPZ33"/>
      <c r="IQA33"/>
      <c r="IQB33"/>
      <c r="IQC33"/>
      <c r="IQD33"/>
      <c r="IQE33"/>
      <c r="IQF33"/>
      <c r="IQG33"/>
      <c r="IQH33"/>
      <c r="IQI33"/>
      <c r="IQJ33"/>
      <c r="IQK33"/>
      <c r="IQL33"/>
      <c r="IQM33"/>
      <c r="IQN33"/>
      <c r="IQO33"/>
      <c r="IQP33"/>
      <c r="IQQ33"/>
      <c r="IQR33"/>
      <c r="IQS33"/>
      <c r="IQT33"/>
      <c r="IQU33"/>
      <c r="IQV33"/>
      <c r="IQW33"/>
      <c r="IQX33"/>
      <c r="IQY33"/>
      <c r="IQZ33"/>
      <c r="IRA33"/>
      <c r="IRB33"/>
      <c r="IRC33"/>
      <c r="IRD33"/>
      <c r="IRE33"/>
      <c r="IRF33"/>
      <c r="IRG33"/>
      <c r="IRH33"/>
      <c r="IRI33"/>
      <c r="IRJ33"/>
      <c r="IRK33"/>
      <c r="IRL33"/>
      <c r="IRM33"/>
      <c r="IRN33"/>
      <c r="IRO33"/>
      <c r="IRP33"/>
      <c r="IRQ33"/>
      <c r="IRR33"/>
      <c r="IRS33"/>
      <c r="IRT33"/>
      <c r="IRU33"/>
      <c r="IRV33"/>
      <c r="IRW33"/>
      <c r="IRX33"/>
      <c r="IRY33"/>
      <c r="IRZ33"/>
      <c r="ISA33"/>
      <c r="ISB33"/>
      <c r="ISC33"/>
      <c r="ISD33"/>
      <c r="ISE33"/>
      <c r="ISF33"/>
      <c r="ISG33"/>
      <c r="ISH33"/>
      <c r="ISI33"/>
      <c r="ISJ33"/>
      <c r="ISK33"/>
      <c r="ISL33"/>
      <c r="ISM33"/>
      <c r="ISN33"/>
      <c r="ISO33"/>
      <c r="ISP33"/>
      <c r="ISQ33"/>
      <c r="ISR33"/>
      <c r="ISS33"/>
      <c r="IST33"/>
      <c r="ISU33"/>
      <c r="ISV33"/>
      <c r="ISW33"/>
      <c r="ISX33"/>
      <c r="ISY33"/>
      <c r="ISZ33"/>
      <c r="ITA33"/>
      <c r="ITB33"/>
      <c r="ITC33"/>
      <c r="ITD33"/>
      <c r="ITE33"/>
      <c r="ITF33"/>
      <c r="ITG33"/>
      <c r="ITH33"/>
      <c r="ITI33"/>
      <c r="ITJ33"/>
      <c r="ITK33"/>
      <c r="ITL33"/>
      <c r="ITM33"/>
      <c r="ITN33"/>
      <c r="ITO33"/>
      <c r="ITP33"/>
      <c r="ITQ33"/>
      <c r="ITR33"/>
      <c r="ITS33"/>
      <c r="ITT33"/>
      <c r="ITU33"/>
      <c r="ITV33"/>
      <c r="ITW33"/>
      <c r="ITX33"/>
      <c r="ITY33"/>
      <c r="ITZ33"/>
      <c r="IUA33"/>
      <c r="IUB33"/>
      <c r="IUC33"/>
      <c r="IUD33"/>
      <c r="IUE33"/>
      <c r="IUF33"/>
      <c r="IUG33"/>
      <c r="IUH33"/>
      <c r="IUI33"/>
      <c r="IUJ33"/>
      <c r="IUK33"/>
      <c r="IUL33"/>
      <c r="IUM33"/>
      <c r="IUN33"/>
      <c r="IUO33"/>
      <c r="IUP33"/>
      <c r="IUQ33"/>
      <c r="IUR33"/>
      <c r="IUS33"/>
      <c r="IUT33"/>
      <c r="IUU33"/>
      <c r="IUV33"/>
      <c r="IUW33"/>
      <c r="IUX33"/>
      <c r="IUY33"/>
      <c r="IUZ33"/>
      <c r="IVA33"/>
      <c r="IVB33"/>
      <c r="IVC33"/>
      <c r="IVD33"/>
      <c r="IVE33"/>
      <c r="IVF33"/>
      <c r="IVG33"/>
      <c r="IVH33"/>
      <c r="IVI33"/>
      <c r="IVJ33"/>
      <c r="IVK33"/>
      <c r="IVL33"/>
      <c r="IVM33"/>
      <c r="IVN33"/>
      <c r="IVO33"/>
      <c r="IVP33"/>
      <c r="IVQ33"/>
      <c r="IVR33"/>
      <c r="IVS33"/>
      <c r="IVT33"/>
      <c r="IVU33"/>
      <c r="IVV33"/>
      <c r="IVW33"/>
      <c r="IVX33"/>
      <c r="IVY33"/>
      <c r="IVZ33"/>
      <c r="IWA33"/>
      <c r="IWB33"/>
      <c r="IWC33"/>
      <c r="IWD33"/>
      <c r="IWE33"/>
      <c r="IWF33"/>
      <c r="IWG33"/>
      <c r="IWH33"/>
      <c r="IWI33"/>
      <c r="IWJ33"/>
      <c r="IWK33"/>
      <c r="IWL33"/>
      <c r="IWM33"/>
      <c r="IWN33"/>
      <c r="IWO33"/>
      <c r="IWP33"/>
      <c r="IWQ33"/>
      <c r="IWR33"/>
      <c r="IWS33"/>
      <c r="IWT33"/>
      <c r="IWU33"/>
      <c r="IWV33"/>
      <c r="IWW33"/>
      <c r="IWX33"/>
      <c r="IWY33"/>
      <c r="IWZ33"/>
      <c r="IXA33"/>
      <c r="IXB33"/>
      <c r="IXC33"/>
      <c r="IXD33"/>
      <c r="IXE33"/>
      <c r="IXF33"/>
      <c r="IXG33"/>
      <c r="IXH33"/>
      <c r="IXI33"/>
      <c r="IXJ33"/>
      <c r="IXK33"/>
      <c r="IXL33"/>
      <c r="IXM33"/>
      <c r="IXN33"/>
      <c r="IXO33"/>
      <c r="IXP33"/>
      <c r="IXQ33"/>
      <c r="IXR33"/>
      <c r="IXS33"/>
      <c r="IXT33"/>
      <c r="IXU33"/>
      <c r="IXV33"/>
      <c r="IXW33"/>
      <c r="IXX33"/>
      <c r="IXY33"/>
      <c r="IXZ33"/>
      <c r="IYA33"/>
      <c r="IYB33"/>
      <c r="IYC33"/>
      <c r="IYD33"/>
      <c r="IYE33"/>
      <c r="IYF33"/>
      <c r="IYG33"/>
      <c r="IYH33"/>
      <c r="IYI33"/>
      <c r="IYJ33"/>
      <c r="IYK33"/>
      <c r="IYL33"/>
      <c r="IYM33"/>
      <c r="IYN33"/>
      <c r="IYO33"/>
      <c r="IYP33"/>
      <c r="IYQ33"/>
      <c r="IYR33"/>
      <c r="IYS33"/>
      <c r="IYT33"/>
      <c r="IYU33"/>
      <c r="IYV33"/>
      <c r="IYW33"/>
      <c r="IYX33"/>
      <c r="IYY33"/>
      <c r="IYZ33"/>
      <c r="IZA33"/>
      <c r="IZB33"/>
      <c r="IZC33"/>
      <c r="IZD33"/>
      <c r="IZE33"/>
      <c r="IZF33"/>
      <c r="IZG33"/>
      <c r="IZH33"/>
      <c r="IZI33"/>
      <c r="IZJ33"/>
      <c r="IZK33"/>
      <c r="IZL33"/>
      <c r="IZM33"/>
      <c r="IZN33"/>
      <c r="IZO33"/>
      <c r="IZP33"/>
      <c r="IZQ33"/>
      <c r="IZR33"/>
      <c r="IZS33"/>
      <c r="IZT33"/>
      <c r="IZU33"/>
      <c r="IZV33"/>
      <c r="IZW33"/>
      <c r="IZX33"/>
      <c r="IZY33"/>
      <c r="IZZ33"/>
      <c r="JAA33"/>
      <c r="JAB33"/>
      <c r="JAC33"/>
      <c r="JAD33"/>
      <c r="JAE33"/>
      <c r="JAF33"/>
      <c r="JAG33"/>
      <c r="JAH33"/>
      <c r="JAI33"/>
      <c r="JAJ33"/>
      <c r="JAK33"/>
      <c r="JAL33"/>
      <c r="JAM33"/>
      <c r="JAN33"/>
      <c r="JAO33"/>
      <c r="JAP33"/>
      <c r="JAQ33"/>
      <c r="JAR33"/>
      <c r="JAS33"/>
      <c r="JAT33"/>
      <c r="JAU33"/>
      <c r="JAV33"/>
      <c r="JAW33"/>
      <c r="JAX33"/>
      <c r="JAY33"/>
      <c r="JAZ33"/>
      <c r="JBA33"/>
      <c r="JBB33"/>
      <c r="JBC33"/>
      <c r="JBD33"/>
      <c r="JBE33"/>
      <c r="JBF33"/>
      <c r="JBG33"/>
      <c r="JBH33"/>
      <c r="JBI33"/>
      <c r="JBJ33"/>
      <c r="JBK33"/>
      <c r="JBL33"/>
      <c r="JBM33"/>
      <c r="JBN33"/>
      <c r="JBO33"/>
      <c r="JBP33"/>
      <c r="JBQ33"/>
      <c r="JBR33"/>
      <c r="JBS33"/>
      <c r="JBT33"/>
      <c r="JBU33"/>
      <c r="JBV33"/>
      <c r="JBW33"/>
      <c r="JBX33"/>
      <c r="JBY33"/>
      <c r="JBZ33"/>
      <c r="JCA33"/>
      <c r="JCB33"/>
      <c r="JCC33"/>
      <c r="JCD33"/>
      <c r="JCE33"/>
      <c r="JCF33"/>
      <c r="JCG33"/>
      <c r="JCH33"/>
      <c r="JCI33"/>
      <c r="JCJ33"/>
      <c r="JCK33"/>
      <c r="JCL33"/>
      <c r="JCM33"/>
      <c r="JCN33"/>
      <c r="JCO33"/>
      <c r="JCP33"/>
      <c r="JCQ33"/>
      <c r="JCR33"/>
      <c r="JCS33"/>
      <c r="JCT33"/>
      <c r="JCU33"/>
      <c r="JCV33"/>
      <c r="JCW33"/>
      <c r="JCX33"/>
      <c r="JCY33"/>
      <c r="JCZ33"/>
      <c r="JDA33"/>
      <c r="JDB33"/>
      <c r="JDC33"/>
      <c r="JDD33"/>
      <c r="JDE33"/>
      <c r="JDF33"/>
      <c r="JDG33"/>
      <c r="JDH33"/>
      <c r="JDI33"/>
      <c r="JDJ33"/>
      <c r="JDK33"/>
      <c r="JDL33"/>
      <c r="JDM33"/>
      <c r="JDN33"/>
      <c r="JDO33"/>
      <c r="JDP33"/>
      <c r="JDQ33"/>
      <c r="JDR33"/>
      <c r="JDS33"/>
      <c r="JDT33"/>
      <c r="JDU33"/>
      <c r="JDV33"/>
      <c r="JDW33"/>
      <c r="JDX33"/>
      <c r="JDY33"/>
      <c r="JDZ33"/>
      <c r="JEA33"/>
      <c r="JEB33"/>
      <c r="JEC33"/>
      <c r="JED33"/>
      <c r="JEE33"/>
      <c r="JEF33"/>
      <c r="JEG33"/>
      <c r="JEH33"/>
      <c r="JEI33"/>
      <c r="JEJ33"/>
      <c r="JEK33"/>
      <c r="JEL33"/>
      <c r="JEM33"/>
      <c r="JEN33"/>
      <c r="JEO33"/>
      <c r="JEP33"/>
      <c r="JEQ33"/>
      <c r="JER33"/>
      <c r="JES33"/>
      <c r="JET33"/>
      <c r="JEU33"/>
      <c r="JEV33"/>
      <c r="JEW33"/>
      <c r="JEX33"/>
      <c r="JEY33"/>
      <c r="JEZ33"/>
      <c r="JFA33"/>
      <c r="JFB33"/>
      <c r="JFC33"/>
      <c r="JFD33"/>
      <c r="JFE33"/>
      <c r="JFF33"/>
      <c r="JFG33"/>
      <c r="JFH33"/>
      <c r="JFI33"/>
      <c r="JFJ33"/>
      <c r="JFK33"/>
      <c r="JFL33"/>
      <c r="JFM33"/>
      <c r="JFN33"/>
      <c r="JFO33"/>
      <c r="JFP33"/>
      <c r="JFQ33"/>
      <c r="JFR33"/>
      <c r="JFS33"/>
      <c r="JFT33"/>
      <c r="JFU33"/>
      <c r="JFV33"/>
      <c r="JFW33"/>
      <c r="JFX33"/>
      <c r="JFY33"/>
      <c r="JFZ33"/>
      <c r="JGA33"/>
      <c r="JGB33"/>
      <c r="JGC33"/>
      <c r="JGD33"/>
      <c r="JGE33"/>
      <c r="JGF33"/>
      <c r="JGG33"/>
      <c r="JGH33"/>
      <c r="JGI33"/>
      <c r="JGJ33"/>
      <c r="JGK33"/>
      <c r="JGL33"/>
      <c r="JGM33"/>
      <c r="JGN33"/>
      <c r="JGO33"/>
      <c r="JGP33"/>
      <c r="JGQ33"/>
      <c r="JGR33"/>
      <c r="JGS33"/>
      <c r="JGT33"/>
      <c r="JGU33"/>
      <c r="JGV33"/>
      <c r="JGW33"/>
      <c r="JGX33"/>
      <c r="JGY33"/>
      <c r="JGZ33"/>
      <c r="JHA33"/>
      <c r="JHB33"/>
      <c r="JHC33"/>
      <c r="JHD33"/>
      <c r="JHE33"/>
      <c r="JHF33"/>
      <c r="JHG33"/>
      <c r="JHH33"/>
      <c r="JHI33"/>
      <c r="JHJ33"/>
      <c r="JHK33"/>
      <c r="JHL33"/>
      <c r="JHM33"/>
      <c r="JHN33"/>
      <c r="JHO33"/>
      <c r="JHP33"/>
      <c r="JHQ33"/>
      <c r="JHR33"/>
      <c r="JHS33"/>
      <c r="JHT33"/>
      <c r="JHU33"/>
      <c r="JHV33"/>
      <c r="JHW33"/>
      <c r="JHX33"/>
      <c r="JHY33"/>
      <c r="JHZ33"/>
      <c r="JIA33"/>
      <c r="JIB33"/>
      <c r="JIC33"/>
      <c r="JID33"/>
      <c r="JIE33"/>
      <c r="JIF33"/>
      <c r="JIG33"/>
      <c r="JIH33"/>
      <c r="JII33"/>
      <c r="JIJ33"/>
      <c r="JIK33"/>
      <c r="JIL33"/>
      <c r="JIM33"/>
      <c r="JIN33"/>
      <c r="JIO33"/>
      <c r="JIP33"/>
      <c r="JIQ33"/>
      <c r="JIR33"/>
      <c r="JIS33"/>
      <c r="JIT33"/>
      <c r="JIU33"/>
      <c r="JIV33"/>
      <c r="JIW33"/>
      <c r="JIX33"/>
      <c r="JIY33"/>
      <c r="JIZ33"/>
      <c r="JJA33"/>
      <c r="JJB33"/>
      <c r="JJC33"/>
      <c r="JJD33"/>
      <c r="JJE33"/>
      <c r="JJF33"/>
      <c r="JJG33"/>
      <c r="JJH33"/>
      <c r="JJI33"/>
      <c r="JJJ33"/>
      <c r="JJK33"/>
      <c r="JJL33"/>
      <c r="JJM33"/>
      <c r="JJN33"/>
      <c r="JJO33"/>
      <c r="JJP33"/>
      <c r="JJQ33"/>
      <c r="JJR33"/>
      <c r="JJS33"/>
      <c r="JJT33"/>
      <c r="JJU33"/>
      <c r="JJV33"/>
      <c r="JJW33"/>
      <c r="JJX33"/>
      <c r="JJY33"/>
      <c r="JJZ33"/>
      <c r="JKA33"/>
      <c r="JKB33"/>
      <c r="JKC33"/>
      <c r="JKD33"/>
      <c r="JKE33"/>
      <c r="JKF33"/>
      <c r="JKG33"/>
      <c r="JKH33"/>
      <c r="JKI33"/>
      <c r="JKJ33"/>
      <c r="JKK33"/>
      <c r="JKL33"/>
      <c r="JKM33"/>
      <c r="JKN33"/>
      <c r="JKO33"/>
      <c r="JKP33"/>
      <c r="JKQ33"/>
      <c r="JKR33"/>
      <c r="JKS33"/>
      <c r="JKT33"/>
      <c r="JKU33"/>
      <c r="JKV33"/>
      <c r="JKW33"/>
      <c r="JKX33"/>
      <c r="JKY33"/>
      <c r="JKZ33"/>
      <c r="JLA33"/>
      <c r="JLB33"/>
      <c r="JLC33"/>
      <c r="JLD33"/>
      <c r="JLE33"/>
      <c r="JLF33"/>
      <c r="JLG33"/>
      <c r="JLH33"/>
      <c r="JLI33"/>
      <c r="JLJ33"/>
      <c r="JLK33"/>
      <c r="JLL33"/>
      <c r="JLM33"/>
      <c r="JLN33"/>
      <c r="JLO33"/>
      <c r="JLP33"/>
      <c r="JLQ33"/>
      <c r="JLR33"/>
      <c r="JLS33"/>
      <c r="JLT33"/>
      <c r="JLU33"/>
      <c r="JLV33"/>
      <c r="JLW33"/>
      <c r="JLX33"/>
      <c r="JLY33"/>
      <c r="JLZ33"/>
      <c r="JMA33"/>
      <c r="JMB33"/>
      <c r="JMC33"/>
      <c r="JMD33"/>
      <c r="JME33"/>
      <c r="JMF33"/>
      <c r="JMG33"/>
      <c r="JMH33"/>
      <c r="JMI33"/>
      <c r="JMJ33"/>
      <c r="JMK33"/>
      <c r="JML33"/>
      <c r="JMM33"/>
      <c r="JMN33"/>
      <c r="JMO33"/>
      <c r="JMP33"/>
      <c r="JMQ33"/>
      <c r="JMR33"/>
      <c r="JMS33"/>
      <c r="JMT33"/>
      <c r="JMU33"/>
      <c r="JMV33"/>
      <c r="JMW33"/>
      <c r="JMX33"/>
      <c r="JMY33"/>
      <c r="JMZ33"/>
      <c r="JNA33"/>
      <c r="JNB33"/>
      <c r="JNC33"/>
      <c r="JND33"/>
      <c r="JNE33"/>
      <c r="JNF33"/>
      <c r="JNG33"/>
      <c r="JNH33"/>
      <c r="JNI33"/>
      <c r="JNJ33"/>
      <c r="JNK33"/>
      <c r="JNL33"/>
      <c r="JNM33"/>
      <c r="JNN33"/>
      <c r="JNO33"/>
      <c r="JNP33"/>
      <c r="JNQ33"/>
      <c r="JNR33"/>
      <c r="JNS33"/>
      <c r="JNT33"/>
      <c r="JNU33"/>
      <c r="JNV33"/>
      <c r="JNW33"/>
      <c r="JNX33"/>
      <c r="JNY33"/>
      <c r="JNZ33"/>
      <c r="JOA33"/>
      <c r="JOB33"/>
      <c r="JOC33"/>
      <c r="JOD33"/>
      <c r="JOE33"/>
      <c r="JOF33"/>
      <c r="JOG33"/>
      <c r="JOH33"/>
      <c r="JOI33"/>
      <c r="JOJ33"/>
      <c r="JOK33"/>
      <c r="JOL33"/>
      <c r="JOM33"/>
      <c r="JON33"/>
      <c r="JOO33"/>
      <c r="JOP33"/>
      <c r="JOQ33"/>
      <c r="JOR33"/>
      <c r="JOS33"/>
      <c r="JOT33"/>
      <c r="JOU33"/>
      <c r="JOV33"/>
      <c r="JOW33"/>
      <c r="JOX33"/>
      <c r="JOY33"/>
      <c r="JOZ33"/>
      <c r="JPA33"/>
      <c r="JPB33"/>
      <c r="JPC33"/>
      <c r="JPD33"/>
      <c r="JPE33"/>
      <c r="JPF33"/>
      <c r="JPG33"/>
      <c r="JPH33"/>
      <c r="JPI33"/>
      <c r="JPJ33"/>
      <c r="JPK33"/>
      <c r="JPL33"/>
      <c r="JPM33"/>
      <c r="JPN33"/>
      <c r="JPO33"/>
      <c r="JPP33"/>
      <c r="JPQ33"/>
      <c r="JPR33"/>
      <c r="JPS33"/>
      <c r="JPT33"/>
      <c r="JPU33"/>
      <c r="JPV33"/>
      <c r="JPW33"/>
      <c r="JPX33"/>
      <c r="JPY33"/>
      <c r="JPZ33"/>
      <c r="JQA33"/>
      <c r="JQB33"/>
      <c r="JQC33"/>
      <c r="JQD33"/>
      <c r="JQE33"/>
      <c r="JQF33"/>
      <c r="JQG33"/>
      <c r="JQH33"/>
      <c r="JQI33"/>
      <c r="JQJ33"/>
      <c r="JQK33"/>
      <c r="JQL33"/>
      <c r="JQM33"/>
      <c r="JQN33"/>
      <c r="JQO33"/>
      <c r="JQP33"/>
      <c r="JQQ33"/>
      <c r="JQR33"/>
      <c r="JQS33"/>
      <c r="JQT33"/>
      <c r="JQU33"/>
      <c r="JQV33"/>
      <c r="JQW33"/>
      <c r="JQX33"/>
      <c r="JQY33"/>
      <c r="JQZ33"/>
      <c r="JRA33"/>
      <c r="JRB33"/>
      <c r="JRC33"/>
      <c r="JRD33"/>
      <c r="JRE33"/>
      <c r="JRF33"/>
      <c r="JRG33"/>
      <c r="JRH33"/>
      <c r="JRI33"/>
      <c r="JRJ33"/>
      <c r="JRK33"/>
      <c r="JRL33"/>
      <c r="JRM33"/>
      <c r="JRN33"/>
      <c r="JRO33"/>
      <c r="JRP33"/>
      <c r="JRQ33"/>
      <c r="JRR33"/>
      <c r="JRS33"/>
      <c r="JRT33"/>
      <c r="JRU33"/>
      <c r="JRV33"/>
      <c r="JRW33"/>
      <c r="JRX33"/>
      <c r="JRY33"/>
      <c r="JRZ33"/>
      <c r="JSA33"/>
      <c r="JSB33"/>
      <c r="JSC33"/>
      <c r="JSD33"/>
      <c r="JSE33"/>
      <c r="JSF33"/>
      <c r="JSG33"/>
      <c r="JSH33"/>
      <c r="JSI33"/>
      <c r="JSJ33"/>
      <c r="JSK33"/>
      <c r="JSL33"/>
      <c r="JSM33"/>
      <c r="JSN33"/>
      <c r="JSO33"/>
      <c r="JSP33"/>
      <c r="JSQ33"/>
      <c r="JSR33"/>
      <c r="JSS33"/>
      <c r="JST33"/>
      <c r="JSU33"/>
      <c r="JSV33"/>
      <c r="JSW33"/>
      <c r="JSX33"/>
      <c r="JSY33"/>
      <c r="JSZ33"/>
      <c r="JTA33"/>
      <c r="JTB33"/>
      <c r="JTC33"/>
      <c r="JTD33"/>
      <c r="JTE33"/>
      <c r="JTF33"/>
      <c r="JTG33"/>
      <c r="JTH33"/>
      <c r="JTI33"/>
      <c r="JTJ33"/>
      <c r="JTK33"/>
      <c r="JTL33"/>
      <c r="JTM33"/>
      <c r="JTN33"/>
      <c r="JTO33"/>
      <c r="JTP33"/>
      <c r="JTQ33"/>
      <c r="JTR33"/>
      <c r="JTS33"/>
      <c r="JTT33"/>
      <c r="JTU33"/>
      <c r="JTV33"/>
      <c r="JTW33"/>
      <c r="JTX33"/>
      <c r="JTY33"/>
      <c r="JTZ33"/>
      <c r="JUA33"/>
      <c r="JUB33"/>
      <c r="JUC33"/>
      <c r="JUD33"/>
      <c r="JUE33"/>
      <c r="JUF33"/>
      <c r="JUG33"/>
      <c r="JUH33"/>
      <c r="JUI33"/>
      <c r="JUJ33"/>
      <c r="JUK33"/>
      <c r="JUL33"/>
      <c r="JUM33"/>
      <c r="JUN33"/>
      <c r="JUO33"/>
      <c r="JUP33"/>
      <c r="JUQ33"/>
      <c r="JUR33"/>
      <c r="JUS33"/>
      <c r="JUT33"/>
      <c r="JUU33"/>
      <c r="JUV33"/>
      <c r="JUW33"/>
      <c r="JUX33"/>
      <c r="JUY33"/>
      <c r="JUZ33"/>
      <c r="JVA33"/>
      <c r="JVB33"/>
      <c r="JVC33"/>
      <c r="JVD33"/>
      <c r="JVE33"/>
      <c r="JVF33"/>
      <c r="JVG33"/>
      <c r="JVH33"/>
      <c r="JVI33"/>
      <c r="JVJ33"/>
      <c r="JVK33"/>
      <c r="JVL33"/>
      <c r="JVM33"/>
      <c r="JVN33"/>
      <c r="JVO33"/>
      <c r="JVP33"/>
      <c r="JVQ33"/>
      <c r="JVR33"/>
      <c r="JVS33"/>
      <c r="JVT33"/>
      <c r="JVU33"/>
      <c r="JVV33"/>
      <c r="JVW33"/>
      <c r="JVX33"/>
      <c r="JVY33"/>
      <c r="JVZ33"/>
      <c r="JWA33"/>
      <c r="JWB33"/>
      <c r="JWC33"/>
      <c r="JWD33"/>
      <c r="JWE33"/>
      <c r="JWF33"/>
      <c r="JWG33"/>
      <c r="JWH33"/>
      <c r="JWI33"/>
      <c r="JWJ33"/>
      <c r="JWK33"/>
      <c r="JWL33"/>
      <c r="JWM33"/>
      <c r="JWN33"/>
      <c r="JWO33"/>
      <c r="JWP33"/>
      <c r="JWQ33"/>
      <c r="JWR33"/>
      <c r="JWS33"/>
      <c r="JWT33"/>
      <c r="JWU33"/>
      <c r="JWV33"/>
      <c r="JWW33"/>
      <c r="JWX33"/>
      <c r="JWY33"/>
      <c r="JWZ33"/>
      <c r="JXA33"/>
      <c r="JXB33"/>
      <c r="JXC33"/>
      <c r="JXD33"/>
      <c r="JXE33"/>
      <c r="JXF33"/>
      <c r="JXG33"/>
      <c r="JXH33"/>
      <c r="JXI33"/>
      <c r="JXJ33"/>
      <c r="JXK33"/>
      <c r="JXL33"/>
      <c r="JXM33"/>
      <c r="JXN33"/>
      <c r="JXO33"/>
      <c r="JXP33"/>
      <c r="JXQ33"/>
      <c r="JXR33"/>
      <c r="JXS33"/>
      <c r="JXT33"/>
      <c r="JXU33"/>
      <c r="JXV33"/>
      <c r="JXW33"/>
      <c r="JXX33"/>
      <c r="JXY33"/>
      <c r="JXZ33"/>
      <c r="JYA33"/>
      <c r="JYB33"/>
      <c r="JYC33"/>
      <c r="JYD33"/>
      <c r="JYE33"/>
      <c r="JYF33"/>
      <c r="JYG33"/>
      <c r="JYH33"/>
      <c r="JYI33"/>
      <c r="JYJ33"/>
      <c r="JYK33"/>
      <c r="JYL33"/>
      <c r="JYM33"/>
      <c r="JYN33"/>
      <c r="JYO33"/>
      <c r="JYP33"/>
      <c r="JYQ33"/>
      <c r="JYR33"/>
      <c r="JYS33"/>
      <c r="JYT33"/>
      <c r="JYU33"/>
      <c r="JYV33"/>
      <c r="JYW33"/>
      <c r="JYX33"/>
      <c r="JYY33"/>
      <c r="JYZ33"/>
      <c r="JZA33"/>
      <c r="JZB33"/>
      <c r="JZC33"/>
      <c r="JZD33"/>
      <c r="JZE33"/>
      <c r="JZF33"/>
      <c r="JZG33"/>
      <c r="JZH33"/>
      <c r="JZI33"/>
      <c r="JZJ33"/>
      <c r="JZK33"/>
      <c r="JZL33"/>
      <c r="JZM33"/>
      <c r="JZN33"/>
      <c r="JZO33"/>
      <c r="JZP33"/>
      <c r="JZQ33"/>
      <c r="JZR33"/>
      <c r="JZS33"/>
      <c r="JZT33"/>
      <c r="JZU33"/>
      <c r="JZV33"/>
      <c r="JZW33"/>
      <c r="JZX33"/>
      <c r="JZY33"/>
      <c r="JZZ33"/>
      <c r="KAA33"/>
      <c r="KAB33"/>
      <c r="KAC33"/>
      <c r="KAD33"/>
      <c r="KAE33"/>
      <c r="KAF33"/>
      <c r="KAG33"/>
      <c r="KAH33"/>
      <c r="KAI33"/>
      <c r="KAJ33"/>
      <c r="KAK33"/>
      <c r="KAL33"/>
      <c r="KAM33"/>
      <c r="KAN33"/>
      <c r="KAO33"/>
      <c r="KAP33"/>
      <c r="KAQ33"/>
      <c r="KAR33"/>
      <c r="KAS33"/>
      <c r="KAT33"/>
      <c r="KAU33"/>
      <c r="KAV33"/>
      <c r="KAW33"/>
      <c r="KAX33"/>
      <c r="KAY33"/>
      <c r="KAZ33"/>
      <c r="KBA33"/>
      <c r="KBB33"/>
      <c r="KBC33"/>
      <c r="KBD33"/>
      <c r="KBE33"/>
      <c r="KBF33"/>
      <c r="KBG33"/>
      <c r="KBH33"/>
      <c r="KBI33"/>
      <c r="KBJ33"/>
      <c r="KBK33"/>
      <c r="KBL33"/>
      <c r="KBM33"/>
      <c r="KBN33"/>
      <c r="KBO33"/>
      <c r="KBP33"/>
      <c r="KBQ33"/>
      <c r="KBR33"/>
      <c r="KBS33"/>
      <c r="KBT33"/>
      <c r="KBU33"/>
      <c r="KBV33"/>
      <c r="KBW33"/>
      <c r="KBX33"/>
      <c r="KBY33"/>
      <c r="KBZ33"/>
      <c r="KCA33"/>
      <c r="KCB33"/>
      <c r="KCC33"/>
      <c r="KCD33"/>
      <c r="KCE33"/>
      <c r="KCF33"/>
      <c r="KCG33"/>
      <c r="KCH33"/>
      <c r="KCI33"/>
      <c r="KCJ33"/>
      <c r="KCK33"/>
      <c r="KCL33"/>
      <c r="KCM33"/>
      <c r="KCN33"/>
      <c r="KCO33"/>
      <c r="KCP33"/>
      <c r="KCQ33"/>
      <c r="KCR33"/>
      <c r="KCS33"/>
      <c r="KCT33"/>
      <c r="KCU33"/>
      <c r="KCV33"/>
      <c r="KCW33"/>
      <c r="KCX33"/>
      <c r="KCY33"/>
      <c r="KCZ33"/>
      <c r="KDA33"/>
      <c r="KDB33"/>
      <c r="KDC33"/>
      <c r="KDD33"/>
      <c r="KDE33"/>
      <c r="KDF33"/>
      <c r="KDG33"/>
      <c r="KDH33"/>
      <c r="KDI33"/>
      <c r="KDJ33"/>
      <c r="KDK33"/>
      <c r="KDL33"/>
      <c r="KDM33"/>
      <c r="KDN33"/>
      <c r="KDO33"/>
      <c r="KDP33"/>
      <c r="KDQ33"/>
      <c r="KDR33"/>
      <c r="KDS33"/>
      <c r="KDT33"/>
      <c r="KDU33"/>
      <c r="KDV33"/>
      <c r="KDW33"/>
      <c r="KDX33"/>
      <c r="KDY33"/>
      <c r="KDZ33"/>
      <c r="KEA33"/>
      <c r="KEB33"/>
      <c r="KEC33"/>
      <c r="KED33"/>
      <c r="KEE33"/>
      <c r="KEF33"/>
      <c r="KEG33"/>
      <c r="KEH33"/>
      <c r="KEI33"/>
      <c r="KEJ33"/>
      <c r="KEK33"/>
      <c r="KEL33"/>
      <c r="KEM33"/>
      <c r="KEN33"/>
      <c r="KEO33"/>
      <c r="KEP33"/>
      <c r="KEQ33"/>
      <c r="KER33"/>
      <c r="KES33"/>
      <c r="KET33"/>
      <c r="KEU33"/>
      <c r="KEV33"/>
      <c r="KEW33"/>
      <c r="KEX33"/>
      <c r="KEY33"/>
      <c r="KEZ33"/>
      <c r="KFA33"/>
      <c r="KFB33"/>
      <c r="KFC33"/>
      <c r="KFD33"/>
      <c r="KFE33"/>
      <c r="KFF33"/>
      <c r="KFG33"/>
      <c r="KFH33"/>
      <c r="KFI33"/>
      <c r="KFJ33"/>
      <c r="KFK33"/>
      <c r="KFL33"/>
      <c r="KFM33"/>
      <c r="KFN33"/>
      <c r="KFO33"/>
      <c r="KFP33"/>
      <c r="KFQ33"/>
      <c r="KFR33"/>
      <c r="KFS33"/>
      <c r="KFT33"/>
      <c r="KFU33"/>
      <c r="KFV33"/>
      <c r="KFW33"/>
      <c r="KFX33"/>
      <c r="KFY33"/>
      <c r="KFZ33"/>
      <c r="KGA33"/>
      <c r="KGB33"/>
      <c r="KGC33"/>
      <c r="KGD33"/>
      <c r="KGE33"/>
      <c r="KGF33"/>
      <c r="KGG33"/>
      <c r="KGH33"/>
      <c r="KGI33"/>
      <c r="KGJ33"/>
      <c r="KGK33"/>
      <c r="KGL33"/>
      <c r="KGM33"/>
      <c r="KGN33"/>
      <c r="KGO33"/>
      <c r="KGP33"/>
      <c r="KGQ33"/>
      <c r="KGR33"/>
      <c r="KGS33"/>
      <c r="KGT33"/>
      <c r="KGU33"/>
      <c r="KGV33"/>
      <c r="KGW33"/>
      <c r="KGX33"/>
      <c r="KGY33"/>
      <c r="KGZ33"/>
      <c r="KHA33"/>
      <c r="KHB33"/>
      <c r="KHC33"/>
      <c r="KHD33"/>
      <c r="KHE33"/>
      <c r="KHF33"/>
      <c r="KHG33"/>
      <c r="KHH33"/>
      <c r="KHI33"/>
      <c r="KHJ33"/>
      <c r="KHK33"/>
      <c r="KHL33"/>
      <c r="KHM33"/>
      <c r="KHN33"/>
      <c r="KHO33"/>
      <c r="KHP33"/>
      <c r="KHQ33"/>
      <c r="KHR33"/>
      <c r="KHS33"/>
      <c r="KHT33"/>
      <c r="KHU33"/>
      <c r="KHV33"/>
      <c r="KHW33"/>
      <c r="KHX33"/>
      <c r="KHY33"/>
      <c r="KHZ33"/>
      <c r="KIA33"/>
      <c r="KIB33"/>
      <c r="KIC33"/>
      <c r="KID33"/>
      <c r="KIE33"/>
      <c r="KIF33"/>
      <c r="KIG33"/>
      <c r="KIH33"/>
      <c r="KII33"/>
      <c r="KIJ33"/>
      <c r="KIK33"/>
      <c r="KIL33"/>
      <c r="KIM33"/>
      <c r="KIN33"/>
      <c r="KIO33"/>
      <c r="KIP33"/>
      <c r="KIQ33"/>
      <c r="KIR33"/>
      <c r="KIS33"/>
      <c r="KIT33"/>
      <c r="KIU33"/>
      <c r="KIV33"/>
      <c r="KIW33"/>
      <c r="KIX33"/>
      <c r="KIY33"/>
      <c r="KIZ33"/>
      <c r="KJA33"/>
      <c r="KJB33"/>
      <c r="KJC33"/>
      <c r="KJD33"/>
      <c r="KJE33"/>
      <c r="KJF33"/>
      <c r="KJG33"/>
      <c r="KJH33"/>
      <c r="KJI33"/>
      <c r="KJJ33"/>
      <c r="KJK33"/>
      <c r="KJL33"/>
      <c r="KJM33"/>
      <c r="KJN33"/>
      <c r="KJO33"/>
      <c r="KJP33"/>
      <c r="KJQ33"/>
      <c r="KJR33"/>
      <c r="KJS33"/>
      <c r="KJT33"/>
      <c r="KJU33"/>
      <c r="KJV33"/>
      <c r="KJW33"/>
      <c r="KJX33"/>
      <c r="KJY33"/>
      <c r="KJZ33"/>
      <c r="KKA33"/>
      <c r="KKB33"/>
      <c r="KKC33"/>
      <c r="KKD33"/>
      <c r="KKE33"/>
      <c r="KKF33"/>
      <c r="KKG33"/>
      <c r="KKH33"/>
      <c r="KKI33"/>
      <c r="KKJ33"/>
      <c r="KKK33"/>
      <c r="KKL33"/>
      <c r="KKM33"/>
      <c r="KKN33"/>
      <c r="KKO33"/>
      <c r="KKP33"/>
      <c r="KKQ33"/>
      <c r="KKR33"/>
      <c r="KKS33"/>
      <c r="KKT33"/>
      <c r="KKU33"/>
      <c r="KKV33"/>
      <c r="KKW33"/>
      <c r="KKX33"/>
      <c r="KKY33"/>
      <c r="KKZ33"/>
      <c r="KLA33"/>
      <c r="KLB33"/>
      <c r="KLC33"/>
      <c r="KLD33"/>
      <c r="KLE33"/>
      <c r="KLF33"/>
      <c r="KLG33"/>
      <c r="KLH33"/>
      <c r="KLI33"/>
      <c r="KLJ33"/>
      <c r="KLK33"/>
      <c r="KLL33"/>
      <c r="KLM33"/>
      <c r="KLN33"/>
      <c r="KLO33"/>
      <c r="KLP33"/>
      <c r="KLQ33"/>
      <c r="KLR33"/>
      <c r="KLS33"/>
      <c r="KLT33"/>
      <c r="KLU33"/>
      <c r="KLV33"/>
      <c r="KLW33"/>
      <c r="KLX33"/>
      <c r="KLY33"/>
      <c r="KLZ33"/>
      <c r="KMA33"/>
      <c r="KMB33"/>
      <c r="KMC33"/>
      <c r="KMD33"/>
      <c r="KME33"/>
      <c r="KMF33"/>
      <c r="KMG33"/>
      <c r="KMH33"/>
      <c r="KMI33"/>
      <c r="KMJ33"/>
      <c r="KMK33"/>
      <c r="KML33"/>
      <c r="KMM33"/>
      <c r="KMN33"/>
      <c r="KMO33"/>
      <c r="KMP33"/>
      <c r="KMQ33"/>
      <c r="KMR33"/>
      <c r="KMS33"/>
      <c r="KMT33"/>
      <c r="KMU33"/>
      <c r="KMV33"/>
      <c r="KMW33"/>
      <c r="KMX33"/>
      <c r="KMY33"/>
      <c r="KMZ33"/>
      <c r="KNA33"/>
      <c r="KNB33"/>
      <c r="KNC33"/>
      <c r="KND33"/>
      <c r="KNE33"/>
      <c r="KNF33"/>
      <c r="KNG33"/>
      <c r="KNH33"/>
      <c r="KNI33"/>
      <c r="KNJ33"/>
      <c r="KNK33"/>
      <c r="KNL33"/>
      <c r="KNM33"/>
      <c r="KNN33"/>
      <c r="KNO33"/>
      <c r="KNP33"/>
      <c r="KNQ33"/>
      <c r="KNR33"/>
      <c r="KNS33"/>
      <c r="KNT33"/>
      <c r="KNU33"/>
      <c r="KNV33"/>
      <c r="KNW33"/>
      <c r="KNX33"/>
      <c r="KNY33"/>
      <c r="KNZ33"/>
      <c r="KOA33"/>
      <c r="KOB33"/>
      <c r="KOC33"/>
      <c r="KOD33"/>
      <c r="KOE33"/>
      <c r="KOF33"/>
      <c r="KOG33"/>
      <c r="KOH33"/>
      <c r="KOI33"/>
      <c r="KOJ33"/>
      <c r="KOK33"/>
      <c r="KOL33"/>
      <c r="KOM33"/>
      <c r="KON33"/>
      <c r="KOO33"/>
      <c r="KOP33"/>
      <c r="KOQ33"/>
      <c r="KOR33"/>
      <c r="KOS33"/>
      <c r="KOT33"/>
      <c r="KOU33"/>
      <c r="KOV33"/>
      <c r="KOW33"/>
      <c r="KOX33"/>
      <c r="KOY33"/>
      <c r="KOZ33"/>
      <c r="KPA33"/>
      <c r="KPB33"/>
      <c r="KPC33"/>
      <c r="KPD33"/>
      <c r="KPE33"/>
      <c r="KPF33"/>
      <c r="KPG33"/>
      <c r="KPH33"/>
      <c r="KPI33"/>
      <c r="KPJ33"/>
      <c r="KPK33"/>
      <c r="KPL33"/>
      <c r="KPM33"/>
      <c r="KPN33"/>
      <c r="KPO33"/>
      <c r="KPP33"/>
      <c r="KPQ33"/>
      <c r="KPR33"/>
      <c r="KPS33"/>
      <c r="KPT33"/>
      <c r="KPU33"/>
      <c r="KPV33"/>
      <c r="KPW33"/>
      <c r="KPX33"/>
      <c r="KPY33"/>
      <c r="KPZ33"/>
      <c r="KQA33"/>
      <c r="KQB33"/>
      <c r="KQC33"/>
      <c r="KQD33"/>
      <c r="KQE33"/>
      <c r="KQF33"/>
      <c r="KQG33"/>
      <c r="KQH33"/>
      <c r="KQI33"/>
      <c r="KQJ33"/>
      <c r="KQK33"/>
      <c r="KQL33"/>
      <c r="KQM33"/>
      <c r="KQN33"/>
      <c r="KQO33"/>
      <c r="KQP33"/>
      <c r="KQQ33"/>
      <c r="KQR33"/>
      <c r="KQS33"/>
      <c r="KQT33"/>
      <c r="KQU33"/>
      <c r="KQV33"/>
      <c r="KQW33"/>
      <c r="KQX33"/>
      <c r="KQY33"/>
      <c r="KQZ33"/>
      <c r="KRA33"/>
      <c r="KRB33"/>
      <c r="KRC33"/>
      <c r="KRD33"/>
      <c r="KRE33"/>
      <c r="KRF33"/>
      <c r="KRG33"/>
      <c r="KRH33"/>
      <c r="KRI33"/>
      <c r="KRJ33"/>
      <c r="KRK33"/>
      <c r="KRL33"/>
      <c r="KRM33"/>
      <c r="KRN33"/>
      <c r="KRO33"/>
      <c r="KRP33"/>
      <c r="KRQ33"/>
      <c r="KRR33"/>
      <c r="KRS33"/>
      <c r="KRT33"/>
      <c r="KRU33"/>
      <c r="KRV33"/>
      <c r="KRW33"/>
      <c r="KRX33"/>
      <c r="KRY33"/>
      <c r="KRZ33"/>
      <c r="KSA33"/>
      <c r="KSB33"/>
      <c r="KSC33"/>
      <c r="KSD33"/>
      <c r="KSE33"/>
      <c r="KSF33"/>
      <c r="KSG33"/>
      <c r="KSH33"/>
      <c r="KSI33"/>
      <c r="KSJ33"/>
      <c r="KSK33"/>
      <c r="KSL33"/>
      <c r="KSM33"/>
      <c r="KSN33"/>
      <c r="KSO33"/>
      <c r="KSP33"/>
      <c r="KSQ33"/>
      <c r="KSR33"/>
      <c r="KSS33"/>
      <c r="KST33"/>
      <c r="KSU33"/>
      <c r="KSV33"/>
      <c r="KSW33"/>
      <c r="KSX33"/>
      <c r="KSY33"/>
      <c r="KSZ33"/>
      <c r="KTA33"/>
      <c r="KTB33"/>
      <c r="KTC33"/>
      <c r="KTD33"/>
      <c r="KTE33"/>
      <c r="KTF33"/>
      <c r="KTG33"/>
      <c r="KTH33"/>
      <c r="KTI33"/>
      <c r="KTJ33"/>
      <c r="KTK33"/>
      <c r="KTL33"/>
      <c r="KTM33"/>
      <c r="KTN33"/>
      <c r="KTO33"/>
      <c r="KTP33"/>
      <c r="KTQ33"/>
      <c r="KTR33"/>
      <c r="KTS33"/>
      <c r="KTT33"/>
      <c r="KTU33"/>
      <c r="KTV33"/>
      <c r="KTW33"/>
      <c r="KTX33"/>
      <c r="KTY33"/>
      <c r="KTZ33"/>
      <c r="KUA33"/>
      <c r="KUB33"/>
      <c r="KUC33"/>
      <c r="KUD33"/>
      <c r="KUE33"/>
      <c r="KUF33"/>
      <c r="KUG33"/>
      <c r="KUH33"/>
      <c r="KUI33"/>
      <c r="KUJ33"/>
      <c r="KUK33"/>
      <c r="KUL33"/>
      <c r="KUM33"/>
      <c r="KUN33"/>
      <c r="KUO33"/>
      <c r="KUP33"/>
      <c r="KUQ33"/>
      <c r="KUR33"/>
      <c r="KUS33"/>
      <c r="KUT33"/>
      <c r="KUU33"/>
      <c r="KUV33"/>
      <c r="KUW33"/>
      <c r="KUX33"/>
      <c r="KUY33"/>
      <c r="KUZ33"/>
      <c r="KVA33"/>
      <c r="KVB33"/>
      <c r="KVC33"/>
      <c r="KVD33"/>
      <c r="KVE33"/>
      <c r="KVF33"/>
      <c r="KVG33"/>
      <c r="KVH33"/>
      <c r="KVI33"/>
      <c r="KVJ33"/>
      <c r="KVK33"/>
      <c r="KVL33"/>
      <c r="KVM33"/>
      <c r="KVN33"/>
      <c r="KVO33"/>
      <c r="KVP33"/>
      <c r="KVQ33"/>
      <c r="KVR33"/>
      <c r="KVS33"/>
      <c r="KVT33"/>
      <c r="KVU33"/>
      <c r="KVV33"/>
      <c r="KVW33"/>
      <c r="KVX33"/>
      <c r="KVY33"/>
      <c r="KVZ33"/>
      <c r="KWA33"/>
      <c r="KWB33"/>
      <c r="KWC33"/>
      <c r="KWD33"/>
      <c r="KWE33"/>
      <c r="KWF33"/>
      <c r="KWG33"/>
      <c r="KWH33"/>
      <c r="KWI33"/>
      <c r="KWJ33"/>
      <c r="KWK33"/>
      <c r="KWL33"/>
      <c r="KWM33"/>
      <c r="KWN33"/>
      <c r="KWO33"/>
      <c r="KWP33"/>
      <c r="KWQ33"/>
      <c r="KWR33"/>
      <c r="KWS33"/>
      <c r="KWT33"/>
      <c r="KWU33"/>
      <c r="KWV33"/>
      <c r="KWW33"/>
      <c r="KWX33"/>
      <c r="KWY33"/>
      <c r="KWZ33"/>
      <c r="KXA33"/>
      <c r="KXB33"/>
      <c r="KXC33"/>
      <c r="KXD33"/>
      <c r="KXE33"/>
      <c r="KXF33"/>
      <c r="KXG33"/>
      <c r="KXH33"/>
      <c r="KXI33"/>
      <c r="KXJ33"/>
      <c r="KXK33"/>
      <c r="KXL33"/>
      <c r="KXM33"/>
      <c r="KXN33"/>
      <c r="KXO33"/>
      <c r="KXP33"/>
      <c r="KXQ33"/>
      <c r="KXR33"/>
      <c r="KXS33"/>
      <c r="KXT33"/>
      <c r="KXU33"/>
      <c r="KXV33"/>
      <c r="KXW33"/>
      <c r="KXX33"/>
      <c r="KXY33"/>
      <c r="KXZ33"/>
      <c r="KYA33"/>
      <c r="KYB33"/>
      <c r="KYC33"/>
      <c r="KYD33"/>
      <c r="KYE33"/>
      <c r="KYF33"/>
      <c r="KYG33"/>
      <c r="KYH33"/>
      <c r="KYI33"/>
      <c r="KYJ33"/>
      <c r="KYK33"/>
      <c r="KYL33"/>
      <c r="KYM33"/>
      <c r="KYN33"/>
      <c r="KYO33"/>
      <c r="KYP33"/>
      <c r="KYQ33"/>
      <c r="KYR33"/>
      <c r="KYS33"/>
      <c r="KYT33"/>
      <c r="KYU33"/>
      <c r="KYV33"/>
      <c r="KYW33"/>
      <c r="KYX33"/>
      <c r="KYY33"/>
      <c r="KYZ33"/>
      <c r="KZA33"/>
      <c r="KZB33"/>
      <c r="KZC33"/>
      <c r="KZD33"/>
      <c r="KZE33"/>
      <c r="KZF33"/>
      <c r="KZG33"/>
      <c r="KZH33"/>
      <c r="KZI33"/>
      <c r="KZJ33"/>
      <c r="KZK33"/>
      <c r="KZL33"/>
      <c r="KZM33"/>
      <c r="KZN33"/>
      <c r="KZO33"/>
      <c r="KZP33"/>
      <c r="KZQ33"/>
      <c r="KZR33"/>
      <c r="KZS33"/>
      <c r="KZT33"/>
      <c r="KZU33"/>
      <c r="KZV33"/>
      <c r="KZW33"/>
      <c r="KZX33"/>
      <c r="KZY33"/>
      <c r="KZZ33"/>
      <c r="LAA33"/>
      <c r="LAB33"/>
      <c r="LAC33"/>
      <c r="LAD33"/>
      <c r="LAE33"/>
      <c r="LAF33"/>
      <c r="LAG33"/>
      <c r="LAH33"/>
      <c r="LAI33"/>
      <c r="LAJ33"/>
      <c r="LAK33"/>
      <c r="LAL33"/>
      <c r="LAM33"/>
      <c r="LAN33"/>
      <c r="LAO33"/>
      <c r="LAP33"/>
      <c r="LAQ33"/>
      <c r="LAR33"/>
      <c r="LAS33"/>
      <c r="LAT33"/>
      <c r="LAU33"/>
      <c r="LAV33"/>
      <c r="LAW33"/>
      <c r="LAX33"/>
      <c r="LAY33"/>
      <c r="LAZ33"/>
      <c r="LBA33"/>
      <c r="LBB33"/>
      <c r="LBC33"/>
      <c r="LBD33"/>
      <c r="LBE33"/>
      <c r="LBF33"/>
      <c r="LBG33"/>
      <c r="LBH33"/>
      <c r="LBI33"/>
      <c r="LBJ33"/>
      <c r="LBK33"/>
      <c r="LBL33"/>
      <c r="LBM33"/>
      <c r="LBN33"/>
      <c r="LBO33"/>
      <c r="LBP33"/>
      <c r="LBQ33"/>
      <c r="LBR33"/>
      <c r="LBS33"/>
      <c r="LBT33"/>
      <c r="LBU33"/>
      <c r="LBV33"/>
      <c r="LBW33"/>
      <c r="LBX33"/>
      <c r="LBY33"/>
      <c r="LBZ33"/>
      <c r="LCA33"/>
      <c r="LCB33"/>
      <c r="LCC33"/>
      <c r="LCD33"/>
      <c r="LCE33"/>
      <c r="LCF33"/>
      <c r="LCG33"/>
      <c r="LCH33"/>
      <c r="LCI33"/>
      <c r="LCJ33"/>
      <c r="LCK33"/>
      <c r="LCL33"/>
      <c r="LCM33"/>
      <c r="LCN33"/>
      <c r="LCO33"/>
      <c r="LCP33"/>
      <c r="LCQ33"/>
      <c r="LCR33"/>
      <c r="LCS33"/>
      <c r="LCT33"/>
      <c r="LCU33"/>
      <c r="LCV33"/>
      <c r="LCW33"/>
      <c r="LCX33"/>
      <c r="LCY33"/>
      <c r="LCZ33"/>
      <c r="LDA33"/>
      <c r="LDB33"/>
      <c r="LDC33"/>
      <c r="LDD33"/>
      <c r="LDE33"/>
      <c r="LDF33"/>
      <c r="LDG33"/>
      <c r="LDH33"/>
      <c r="LDI33"/>
      <c r="LDJ33"/>
      <c r="LDK33"/>
      <c r="LDL33"/>
      <c r="LDM33"/>
      <c r="LDN33"/>
      <c r="LDO33"/>
      <c r="LDP33"/>
      <c r="LDQ33"/>
      <c r="LDR33"/>
      <c r="LDS33"/>
      <c r="LDT33"/>
      <c r="LDU33"/>
      <c r="LDV33"/>
      <c r="LDW33"/>
      <c r="LDX33"/>
      <c r="LDY33"/>
      <c r="LDZ33"/>
      <c r="LEA33"/>
      <c r="LEB33"/>
      <c r="LEC33"/>
      <c r="LED33"/>
      <c r="LEE33"/>
      <c r="LEF33"/>
      <c r="LEG33"/>
      <c r="LEH33"/>
      <c r="LEI33"/>
      <c r="LEJ33"/>
      <c r="LEK33"/>
      <c r="LEL33"/>
      <c r="LEM33"/>
      <c r="LEN33"/>
      <c r="LEO33"/>
      <c r="LEP33"/>
      <c r="LEQ33"/>
      <c r="LER33"/>
      <c r="LES33"/>
      <c r="LET33"/>
      <c r="LEU33"/>
      <c r="LEV33"/>
      <c r="LEW33"/>
      <c r="LEX33"/>
      <c r="LEY33"/>
      <c r="LEZ33"/>
      <c r="LFA33"/>
      <c r="LFB33"/>
      <c r="LFC33"/>
      <c r="LFD33"/>
      <c r="LFE33"/>
      <c r="LFF33"/>
      <c r="LFG33"/>
      <c r="LFH33"/>
      <c r="LFI33"/>
      <c r="LFJ33"/>
      <c r="LFK33"/>
      <c r="LFL33"/>
      <c r="LFM33"/>
      <c r="LFN33"/>
      <c r="LFO33"/>
      <c r="LFP33"/>
      <c r="LFQ33"/>
      <c r="LFR33"/>
      <c r="LFS33"/>
      <c r="LFT33"/>
      <c r="LFU33"/>
      <c r="LFV33"/>
      <c r="LFW33"/>
      <c r="LFX33"/>
      <c r="LFY33"/>
      <c r="LFZ33"/>
      <c r="LGA33"/>
      <c r="LGB33"/>
      <c r="LGC33"/>
      <c r="LGD33"/>
      <c r="LGE33"/>
      <c r="LGF33"/>
      <c r="LGG33"/>
      <c r="LGH33"/>
      <c r="LGI33"/>
      <c r="LGJ33"/>
      <c r="LGK33"/>
      <c r="LGL33"/>
      <c r="LGM33"/>
      <c r="LGN33"/>
      <c r="LGO33"/>
      <c r="LGP33"/>
      <c r="LGQ33"/>
      <c r="LGR33"/>
      <c r="LGS33"/>
      <c r="LGT33"/>
      <c r="LGU33"/>
      <c r="LGV33"/>
      <c r="LGW33"/>
      <c r="LGX33"/>
      <c r="LGY33"/>
      <c r="LGZ33"/>
      <c r="LHA33"/>
      <c r="LHB33"/>
      <c r="LHC33"/>
      <c r="LHD33"/>
      <c r="LHE33"/>
      <c r="LHF33"/>
      <c r="LHG33"/>
      <c r="LHH33"/>
      <c r="LHI33"/>
      <c r="LHJ33"/>
      <c r="LHK33"/>
      <c r="LHL33"/>
      <c r="LHM33"/>
      <c r="LHN33"/>
      <c r="LHO33"/>
      <c r="LHP33"/>
      <c r="LHQ33"/>
      <c r="LHR33"/>
      <c r="LHS33"/>
      <c r="LHT33"/>
      <c r="LHU33"/>
      <c r="LHV33"/>
      <c r="LHW33"/>
      <c r="LHX33"/>
      <c r="LHY33"/>
      <c r="LHZ33"/>
      <c r="LIA33"/>
      <c r="LIB33"/>
      <c r="LIC33"/>
      <c r="LID33"/>
      <c r="LIE33"/>
      <c r="LIF33"/>
      <c r="LIG33"/>
      <c r="LIH33"/>
      <c r="LII33"/>
      <c r="LIJ33"/>
      <c r="LIK33"/>
      <c r="LIL33"/>
      <c r="LIM33"/>
      <c r="LIN33"/>
      <c r="LIO33"/>
      <c r="LIP33"/>
      <c r="LIQ33"/>
      <c r="LIR33"/>
      <c r="LIS33"/>
      <c r="LIT33"/>
      <c r="LIU33"/>
      <c r="LIV33"/>
      <c r="LIW33"/>
      <c r="LIX33"/>
      <c r="LIY33"/>
      <c r="LIZ33"/>
      <c r="LJA33"/>
      <c r="LJB33"/>
      <c r="LJC33"/>
      <c r="LJD33"/>
      <c r="LJE33"/>
      <c r="LJF33"/>
      <c r="LJG33"/>
      <c r="LJH33"/>
      <c r="LJI33"/>
      <c r="LJJ33"/>
      <c r="LJK33"/>
      <c r="LJL33"/>
      <c r="LJM33"/>
      <c r="LJN33"/>
      <c r="LJO33"/>
      <c r="LJP33"/>
      <c r="LJQ33"/>
      <c r="LJR33"/>
      <c r="LJS33"/>
      <c r="LJT33"/>
      <c r="LJU33"/>
      <c r="LJV33"/>
      <c r="LJW33"/>
      <c r="LJX33"/>
      <c r="LJY33"/>
      <c r="LJZ33"/>
      <c r="LKA33"/>
      <c r="LKB33"/>
      <c r="LKC33"/>
      <c r="LKD33"/>
      <c r="LKE33"/>
      <c r="LKF33"/>
      <c r="LKG33"/>
      <c r="LKH33"/>
      <c r="LKI33"/>
      <c r="LKJ33"/>
      <c r="LKK33"/>
      <c r="LKL33"/>
      <c r="LKM33"/>
      <c r="LKN33"/>
      <c r="LKO33"/>
      <c r="LKP33"/>
      <c r="LKQ33"/>
      <c r="LKR33"/>
      <c r="LKS33"/>
      <c r="LKT33"/>
      <c r="LKU33"/>
      <c r="LKV33"/>
      <c r="LKW33"/>
      <c r="LKX33"/>
      <c r="LKY33"/>
      <c r="LKZ33"/>
      <c r="LLA33"/>
      <c r="LLB33"/>
      <c r="LLC33"/>
      <c r="LLD33"/>
      <c r="LLE33"/>
      <c r="LLF33"/>
      <c r="LLG33"/>
      <c r="LLH33"/>
      <c r="LLI33"/>
      <c r="LLJ33"/>
      <c r="LLK33"/>
      <c r="LLL33"/>
      <c r="LLM33"/>
      <c r="LLN33"/>
      <c r="LLO33"/>
      <c r="LLP33"/>
      <c r="LLQ33"/>
      <c r="LLR33"/>
      <c r="LLS33"/>
      <c r="LLT33"/>
      <c r="LLU33"/>
      <c r="LLV33"/>
      <c r="LLW33"/>
      <c r="LLX33"/>
      <c r="LLY33"/>
      <c r="LLZ33"/>
      <c r="LMA33"/>
      <c r="LMB33"/>
      <c r="LMC33"/>
      <c r="LMD33"/>
      <c r="LME33"/>
      <c r="LMF33"/>
      <c r="LMG33"/>
      <c r="LMH33"/>
      <c r="LMI33"/>
      <c r="LMJ33"/>
      <c r="LMK33"/>
      <c r="LML33"/>
      <c r="LMM33"/>
      <c r="LMN33"/>
      <c r="LMO33"/>
      <c r="LMP33"/>
      <c r="LMQ33"/>
      <c r="LMR33"/>
      <c r="LMS33"/>
      <c r="LMT33"/>
      <c r="LMU33"/>
      <c r="LMV33"/>
      <c r="LMW33"/>
      <c r="LMX33"/>
      <c r="LMY33"/>
      <c r="LMZ33"/>
      <c r="LNA33"/>
      <c r="LNB33"/>
      <c r="LNC33"/>
      <c r="LND33"/>
      <c r="LNE33"/>
      <c r="LNF33"/>
      <c r="LNG33"/>
      <c r="LNH33"/>
      <c r="LNI33"/>
      <c r="LNJ33"/>
      <c r="LNK33"/>
      <c r="LNL33"/>
      <c r="LNM33"/>
      <c r="LNN33"/>
      <c r="LNO33"/>
      <c r="LNP33"/>
      <c r="LNQ33"/>
      <c r="LNR33"/>
      <c r="LNS33"/>
      <c r="LNT33"/>
      <c r="LNU33"/>
      <c r="LNV33"/>
      <c r="LNW33"/>
      <c r="LNX33"/>
      <c r="LNY33"/>
      <c r="LNZ33"/>
      <c r="LOA33"/>
      <c r="LOB33"/>
      <c r="LOC33"/>
      <c r="LOD33"/>
      <c r="LOE33"/>
      <c r="LOF33"/>
      <c r="LOG33"/>
      <c r="LOH33"/>
      <c r="LOI33"/>
      <c r="LOJ33"/>
      <c r="LOK33"/>
      <c r="LOL33"/>
      <c r="LOM33"/>
      <c r="LON33"/>
      <c r="LOO33"/>
      <c r="LOP33"/>
      <c r="LOQ33"/>
      <c r="LOR33"/>
      <c r="LOS33"/>
      <c r="LOT33"/>
      <c r="LOU33"/>
      <c r="LOV33"/>
      <c r="LOW33"/>
      <c r="LOX33"/>
      <c r="LOY33"/>
      <c r="LOZ33"/>
      <c r="LPA33"/>
      <c r="LPB33"/>
      <c r="LPC33"/>
      <c r="LPD33"/>
      <c r="LPE33"/>
      <c r="LPF33"/>
      <c r="LPG33"/>
      <c r="LPH33"/>
      <c r="LPI33"/>
      <c r="LPJ33"/>
      <c r="LPK33"/>
      <c r="LPL33"/>
      <c r="LPM33"/>
      <c r="LPN33"/>
      <c r="LPO33"/>
      <c r="LPP33"/>
      <c r="LPQ33"/>
      <c r="LPR33"/>
      <c r="LPS33"/>
      <c r="LPT33"/>
      <c r="LPU33"/>
      <c r="LPV33"/>
      <c r="LPW33"/>
      <c r="LPX33"/>
      <c r="LPY33"/>
      <c r="LPZ33"/>
      <c r="LQA33"/>
      <c r="LQB33"/>
      <c r="LQC33"/>
      <c r="LQD33"/>
      <c r="LQE33"/>
      <c r="LQF33"/>
      <c r="LQG33"/>
      <c r="LQH33"/>
      <c r="LQI33"/>
      <c r="LQJ33"/>
      <c r="LQK33"/>
      <c r="LQL33"/>
      <c r="LQM33"/>
      <c r="LQN33"/>
      <c r="LQO33"/>
      <c r="LQP33"/>
      <c r="LQQ33"/>
      <c r="LQR33"/>
      <c r="LQS33"/>
      <c r="LQT33"/>
      <c r="LQU33"/>
      <c r="LQV33"/>
      <c r="LQW33"/>
      <c r="LQX33"/>
      <c r="LQY33"/>
      <c r="LQZ33"/>
      <c r="LRA33"/>
      <c r="LRB33"/>
      <c r="LRC33"/>
      <c r="LRD33"/>
      <c r="LRE33"/>
      <c r="LRF33"/>
      <c r="LRG33"/>
      <c r="LRH33"/>
      <c r="LRI33"/>
      <c r="LRJ33"/>
      <c r="LRK33"/>
      <c r="LRL33"/>
      <c r="LRM33"/>
      <c r="LRN33"/>
      <c r="LRO33"/>
      <c r="LRP33"/>
      <c r="LRQ33"/>
      <c r="LRR33"/>
      <c r="LRS33"/>
      <c r="LRT33"/>
      <c r="LRU33"/>
      <c r="LRV33"/>
      <c r="LRW33"/>
      <c r="LRX33"/>
      <c r="LRY33"/>
      <c r="LRZ33"/>
      <c r="LSA33"/>
      <c r="LSB33"/>
      <c r="LSC33"/>
      <c r="LSD33"/>
      <c r="LSE33"/>
      <c r="LSF33"/>
      <c r="LSG33"/>
      <c r="LSH33"/>
      <c r="LSI33"/>
      <c r="LSJ33"/>
      <c r="LSK33"/>
      <c r="LSL33"/>
      <c r="LSM33"/>
      <c r="LSN33"/>
      <c r="LSO33"/>
      <c r="LSP33"/>
      <c r="LSQ33"/>
      <c r="LSR33"/>
      <c r="LSS33"/>
      <c r="LST33"/>
      <c r="LSU33"/>
      <c r="LSV33"/>
      <c r="LSW33"/>
      <c r="LSX33"/>
      <c r="LSY33"/>
      <c r="LSZ33"/>
      <c r="LTA33"/>
      <c r="LTB33"/>
      <c r="LTC33"/>
      <c r="LTD33"/>
      <c r="LTE33"/>
      <c r="LTF33"/>
      <c r="LTG33"/>
      <c r="LTH33"/>
      <c r="LTI33"/>
      <c r="LTJ33"/>
      <c r="LTK33"/>
      <c r="LTL33"/>
      <c r="LTM33"/>
      <c r="LTN33"/>
      <c r="LTO33"/>
      <c r="LTP33"/>
      <c r="LTQ33"/>
      <c r="LTR33"/>
      <c r="LTS33"/>
      <c r="LTT33"/>
      <c r="LTU33"/>
      <c r="LTV33"/>
      <c r="LTW33"/>
      <c r="LTX33"/>
      <c r="LTY33"/>
      <c r="LTZ33"/>
      <c r="LUA33"/>
      <c r="LUB33"/>
      <c r="LUC33"/>
      <c r="LUD33"/>
      <c r="LUE33"/>
      <c r="LUF33"/>
      <c r="LUG33"/>
      <c r="LUH33"/>
      <c r="LUI33"/>
      <c r="LUJ33"/>
      <c r="LUK33"/>
      <c r="LUL33"/>
      <c r="LUM33"/>
      <c r="LUN33"/>
      <c r="LUO33"/>
      <c r="LUP33"/>
      <c r="LUQ33"/>
      <c r="LUR33"/>
      <c r="LUS33"/>
      <c r="LUT33"/>
      <c r="LUU33"/>
      <c r="LUV33"/>
      <c r="LUW33"/>
      <c r="LUX33"/>
      <c r="LUY33"/>
      <c r="LUZ33"/>
      <c r="LVA33"/>
      <c r="LVB33"/>
      <c r="LVC33"/>
      <c r="LVD33"/>
      <c r="LVE33"/>
      <c r="LVF33"/>
      <c r="LVG33"/>
      <c r="LVH33"/>
      <c r="LVI33"/>
      <c r="LVJ33"/>
      <c r="LVK33"/>
      <c r="LVL33"/>
      <c r="LVM33"/>
      <c r="LVN33"/>
      <c r="LVO33"/>
      <c r="LVP33"/>
      <c r="LVQ33"/>
      <c r="LVR33"/>
      <c r="LVS33"/>
      <c r="LVT33"/>
      <c r="LVU33"/>
      <c r="LVV33"/>
      <c r="LVW33"/>
      <c r="LVX33"/>
      <c r="LVY33"/>
      <c r="LVZ33"/>
      <c r="LWA33"/>
      <c r="LWB33"/>
      <c r="LWC33"/>
      <c r="LWD33"/>
      <c r="LWE33"/>
      <c r="LWF33"/>
      <c r="LWG33"/>
      <c r="LWH33"/>
      <c r="LWI33"/>
      <c r="LWJ33"/>
      <c r="LWK33"/>
      <c r="LWL33"/>
      <c r="LWM33"/>
      <c r="LWN33"/>
      <c r="LWO33"/>
      <c r="LWP33"/>
      <c r="LWQ33"/>
      <c r="LWR33"/>
      <c r="LWS33"/>
      <c r="LWT33"/>
      <c r="LWU33"/>
      <c r="LWV33"/>
      <c r="LWW33"/>
      <c r="LWX33"/>
      <c r="LWY33"/>
      <c r="LWZ33"/>
      <c r="LXA33"/>
      <c r="LXB33"/>
      <c r="LXC33"/>
      <c r="LXD33"/>
      <c r="LXE33"/>
      <c r="LXF33"/>
      <c r="LXG33"/>
      <c r="LXH33"/>
      <c r="LXI33"/>
      <c r="LXJ33"/>
      <c r="LXK33"/>
      <c r="LXL33"/>
      <c r="LXM33"/>
      <c r="LXN33"/>
      <c r="LXO33"/>
      <c r="LXP33"/>
      <c r="LXQ33"/>
      <c r="LXR33"/>
      <c r="LXS33"/>
      <c r="LXT33"/>
      <c r="LXU33"/>
      <c r="LXV33"/>
      <c r="LXW33"/>
      <c r="LXX33"/>
      <c r="LXY33"/>
      <c r="LXZ33"/>
      <c r="LYA33"/>
      <c r="LYB33"/>
      <c r="LYC33"/>
      <c r="LYD33"/>
      <c r="LYE33"/>
      <c r="LYF33"/>
      <c r="LYG33"/>
      <c r="LYH33"/>
      <c r="LYI33"/>
      <c r="LYJ33"/>
      <c r="LYK33"/>
      <c r="LYL33"/>
      <c r="LYM33"/>
      <c r="LYN33"/>
      <c r="LYO33"/>
      <c r="LYP33"/>
      <c r="LYQ33"/>
      <c r="LYR33"/>
      <c r="LYS33"/>
      <c r="LYT33"/>
      <c r="LYU33"/>
      <c r="LYV33"/>
      <c r="LYW33"/>
      <c r="LYX33"/>
      <c r="LYY33"/>
      <c r="LYZ33"/>
      <c r="LZA33"/>
      <c r="LZB33"/>
      <c r="LZC33"/>
      <c r="LZD33"/>
      <c r="LZE33"/>
      <c r="LZF33"/>
      <c r="LZG33"/>
      <c r="LZH33"/>
      <c r="LZI33"/>
      <c r="LZJ33"/>
      <c r="LZK33"/>
      <c r="LZL33"/>
      <c r="LZM33"/>
      <c r="LZN33"/>
      <c r="LZO33"/>
      <c r="LZP33"/>
      <c r="LZQ33"/>
      <c r="LZR33"/>
      <c r="LZS33"/>
      <c r="LZT33"/>
      <c r="LZU33"/>
      <c r="LZV33"/>
      <c r="LZW33"/>
      <c r="LZX33"/>
      <c r="LZY33"/>
      <c r="LZZ33"/>
      <c r="MAA33"/>
      <c r="MAB33"/>
      <c r="MAC33"/>
      <c r="MAD33"/>
      <c r="MAE33"/>
      <c r="MAF33"/>
      <c r="MAG33"/>
      <c r="MAH33"/>
      <c r="MAI33"/>
      <c r="MAJ33"/>
      <c r="MAK33"/>
      <c r="MAL33"/>
      <c r="MAM33"/>
      <c r="MAN33"/>
      <c r="MAO33"/>
      <c r="MAP33"/>
      <c r="MAQ33"/>
      <c r="MAR33"/>
      <c r="MAS33"/>
      <c r="MAT33"/>
      <c r="MAU33"/>
      <c r="MAV33"/>
      <c r="MAW33"/>
      <c r="MAX33"/>
      <c r="MAY33"/>
      <c r="MAZ33"/>
      <c r="MBA33"/>
      <c r="MBB33"/>
      <c r="MBC33"/>
      <c r="MBD33"/>
      <c r="MBE33"/>
      <c r="MBF33"/>
      <c r="MBG33"/>
      <c r="MBH33"/>
      <c r="MBI33"/>
      <c r="MBJ33"/>
      <c r="MBK33"/>
      <c r="MBL33"/>
      <c r="MBM33"/>
      <c r="MBN33"/>
      <c r="MBO33"/>
      <c r="MBP33"/>
      <c r="MBQ33"/>
      <c r="MBR33"/>
      <c r="MBS33"/>
      <c r="MBT33"/>
      <c r="MBU33"/>
      <c r="MBV33"/>
      <c r="MBW33"/>
      <c r="MBX33"/>
      <c r="MBY33"/>
      <c r="MBZ33"/>
      <c r="MCA33"/>
      <c r="MCB33"/>
      <c r="MCC33"/>
      <c r="MCD33"/>
      <c r="MCE33"/>
      <c r="MCF33"/>
      <c r="MCG33"/>
      <c r="MCH33"/>
      <c r="MCI33"/>
      <c r="MCJ33"/>
      <c r="MCK33"/>
      <c r="MCL33"/>
      <c r="MCM33"/>
      <c r="MCN33"/>
      <c r="MCO33"/>
      <c r="MCP33"/>
      <c r="MCQ33"/>
      <c r="MCR33"/>
      <c r="MCS33"/>
      <c r="MCT33"/>
      <c r="MCU33"/>
      <c r="MCV33"/>
      <c r="MCW33"/>
      <c r="MCX33"/>
      <c r="MCY33"/>
      <c r="MCZ33"/>
      <c r="MDA33"/>
      <c r="MDB33"/>
      <c r="MDC33"/>
      <c r="MDD33"/>
      <c r="MDE33"/>
      <c r="MDF33"/>
      <c r="MDG33"/>
      <c r="MDH33"/>
      <c r="MDI33"/>
      <c r="MDJ33"/>
      <c r="MDK33"/>
      <c r="MDL33"/>
      <c r="MDM33"/>
      <c r="MDN33"/>
      <c r="MDO33"/>
      <c r="MDP33"/>
      <c r="MDQ33"/>
      <c r="MDR33"/>
      <c r="MDS33"/>
      <c r="MDT33"/>
      <c r="MDU33"/>
      <c r="MDV33"/>
      <c r="MDW33"/>
      <c r="MDX33"/>
      <c r="MDY33"/>
      <c r="MDZ33"/>
      <c r="MEA33"/>
      <c r="MEB33"/>
      <c r="MEC33"/>
      <c r="MED33"/>
      <c r="MEE33"/>
      <c r="MEF33"/>
      <c r="MEG33"/>
      <c r="MEH33"/>
      <c r="MEI33"/>
      <c r="MEJ33"/>
      <c r="MEK33"/>
      <c r="MEL33"/>
      <c r="MEM33"/>
      <c r="MEN33"/>
      <c r="MEO33"/>
      <c r="MEP33"/>
      <c r="MEQ33"/>
      <c r="MER33"/>
      <c r="MES33"/>
      <c r="MET33"/>
      <c r="MEU33"/>
      <c r="MEV33"/>
      <c r="MEW33"/>
      <c r="MEX33"/>
      <c r="MEY33"/>
      <c r="MEZ33"/>
      <c r="MFA33"/>
      <c r="MFB33"/>
      <c r="MFC33"/>
      <c r="MFD33"/>
      <c r="MFE33"/>
      <c r="MFF33"/>
      <c r="MFG33"/>
      <c r="MFH33"/>
      <c r="MFI33"/>
      <c r="MFJ33"/>
      <c r="MFK33"/>
      <c r="MFL33"/>
      <c r="MFM33"/>
      <c r="MFN33"/>
      <c r="MFO33"/>
      <c r="MFP33"/>
      <c r="MFQ33"/>
      <c r="MFR33"/>
      <c r="MFS33"/>
      <c r="MFT33"/>
      <c r="MFU33"/>
      <c r="MFV33"/>
      <c r="MFW33"/>
      <c r="MFX33"/>
      <c r="MFY33"/>
      <c r="MFZ33"/>
      <c r="MGA33"/>
      <c r="MGB33"/>
      <c r="MGC33"/>
      <c r="MGD33"/>
      <c r="MGE33"/>
      <c r="MGF33"/>
      <c r="MGG33"/>
      <c r="MGH33"/>
      <c r="MGI33"/>
      <c r="MGJ33"/>
      <c r="MGK33"/>
      <c r="MGL33"/>
      <c r="MGM33"/>
      <c r="MGN33"/>
      <c r="MGO33"/>
      <c r="MGP33"/>
      <c r="MGQ33"/>
      <c r="MGR33"/>
      <c r="MGS33"/>
      <c r="MGT33"/>
      <c r="MGU33"/>
      <c r="MGV33"/>
      <c r="MGW33"/>
      <c r="MGX33"/>
      <c r="MGY33"/>
      <c r="MGZ33"/>
      <c r="MHA33"/>
      <c r="MHB33"/>
      <c r="MHC33"/>
      <c r="MHD33"/>
      <c r="MHE33"/>
      <c r="MHF33"/>
      <c r="MHG33"/>
      <c r="MHH33"/>
      <c r="MHI33"/>
      <c r="MHJ33"/>
      <c r="MHK33"/>
      <c r="MHL33"/>
      <c r="MHM33"/>
      <c r="MHN33"/>
      <c r="MHO33"/>
      <c r="MHP33"/>
      <c r="MHQ33"/>
      <c r="MHR33"/>
      <c r="MHS33"/>
      <c r="MHT33"/>
      <c r="MHU33"/>
      <c r="MHV33"/>
      <c r="MHW33"/>
      <c r="MHX33"/>
      <c r="MHY33"/>
      <c r="MHZ33"/>
      <c r="MIA33"/>
      <c r="MIB33"/>
      <c r="MIC33"/>
      <c r="MID33"/>
      <c r="MIE33"/>
      <c r="MIF33"/>
      <c r="MIG33"/>
      <c r="MIH33"/>
      <c r="MII33"/>
      <c r="MIJ33"/>
      <c r="MIK33"/>
      <c r="MIL33"/>
      <c r="MIM33"/>
      <c r="MIN33"/>
      <c r="MIO33"/>
      <c r="MIP33"/>
      <c r="MIQ33"/>
      <c r="MIR33"/>
      <c r="MIS33"/>
      <c r="MIT33"/>
      <c r="MIU33"/>
      <c r="MIV33"/>
      <c r="MIW33"/>
      <c r="MIX33"/>
      <c r="MIY33"/>
      <c r="MIZ33"/>
      <c r="MJA33"/>
      <c r="MJB33"/>
      <c r="MJC33"/>
      <c r="MJD33"/>
      <c r="MJE33"/>
      <c r="MJF33"/>
      <c r="MJG33"/>
      <c r="MJH33"/>
      <c r="MJI33"/>
      <c r="MJJ33"/>
      <c r="MJK33"/>
      <c r="MJL33"/>
      <c r="MJM33"/>
      <c r="MJN33"/>
      <c r="MJO33"/>
      <c r="MJP33"/>
      <c r="MJQ33"/>
      <c r="MJR33"/>
      <c r="MJS33"/>
      <c r="MJT33"/>
      <c r="MJU33"/>
      <c r="MJV33"/>
      <c r="MJW33"/>
      <c r="MJX33"/>
      <c r="MJY33"/>
      <c r="MJZ33"/>
      <c r="MKA33"/>
      <c r="MKB33"/>
      <c r="MKC33"/>
      <c r="MKD33"/>
      <c r="MKE33"/>
      <c r="MKF33"/>
      <c r="MKG33"/>
      <c r="MKH33"/>
      <c r="MKI33"/>
      <c r="MKJ33"/>
      <c r="MKK33"/>
      <c r="MKL33"/>
      <c r="MKM33"/>
      <c r="MKN33"/>
      <c r="MKO33"/>
      <c r="MKP33"/>
      <c r="MKQ33"/>
      <c r="MKR33"/>
      <c r="MKS33"/>
      <c r="MKT33"/>
      <c r="MKU33"/>
      <c r="MKV33"/>
      <c r="MKW33"/>
      <c r="MKX33"/>
      <c r="MKY33"/>
      <c r="MKZ33"/>
      <c r="MLA33"/>
      <c r="MLB33"/>
      <c r="MLC33"/>
      <c r="MLD33"/>
      <c r="MLE33"/>
      <c r="MLF33"/>
      <c r="MLG33"/>
      <c r="MLH33"/>
      <c r="MLI33"/>
      <c r="MLJ33"/>
      <c r="MLK33"/>
      <c r="MLL33"/>
      <c r="MLM33"/>
      <c r="MLN33"/>
      <c r="MLO33"/>
      <c r="MLP33"/>
      <c r="MLQ33"/>
      <c r="MLR33"/>
      <c r="MLS33"/>
      <c r="MLT33"/>
      <c r="MLU33"/>
      <c r="MLV33"/>
      <c r="MLW33"/>
      <c r="MLX33"/>
      <c r="MLY33"/>
      <c r="MLZ33"/>
      <c r="MMA33"/>
      <c r="MMB33"/>
      <c r="MMC33"/>
      <c r="MMD33"/>
      <c r="MME33"/>
      <c r="MMF33"/>
      <c r="MMG33"/>
      <c r="MMH33"/>
      <c r="MMI33"/>
      <c r="MMJ33"/>
      <c r="MMK33"/>
      <c r="MML33"/>
      <c r="MMM33"/>
      <c r="MMN33"/>
      <c r="MMO33"/>
      <c r="MMP33"/>
      <c r="MMQ33"/>
      <c r="MMR33"/>
      <c r="MMS33"/>
      <c r="MMT33"/>
      <c r="MMU33"/>
      <c r="MMV33"/>
      <c r="MMW33"/>
      <c r="MMX33"/>
      <c r="MMY33"/>
      <c r="MMZ33"/>
      <c r="MNA33"/>
      <c r="MNB33"/>
      <c r="MNC33"/>
      <c r="MND33"/>
      <c r="MNE33"/>
      <c r="MNF33"/>
      <c r="MNG33"/>
      <c r="MNH33"/>
      <c r="MNI33"/>
      <c r="MNJ33"/>
      <c r="MNK33"/>
      <c r="MNL33"/>
      <c r="MNM33"/>
      <c r="MNN33"/>
      <c r="MNO33"/>
      <c r="MNP33"/>
      <c r="MNQ33"/>
      <c r="MNR33"/>
      <c r="MNS33"/>
      <c r="MNT33"/>
      <c r="MNU33"/>
      <c r="MNV33"/>
      <c r="MNW33"/>
      <c r="MNX33"/>
      <c r="MNY33"/>
      <c r="MNZ33"/>
      <c r="MOA33"/>
      <c r="MOB33"/>
      <c r="MOC33"/>
      <c r="MOD33"/>
      <c r="MOE33"/>
      <c r="MOF33"/>
      <c r="MOG33"/>
      <c r="MOH33"/>
      <c r="MOI33"/>
      <c r="MOJ33"/>
      <c r="MOK33"/>
      <c r="MOL33"/>
      <c r="MOM33"/>
      <c r="MON33"/>
      <c r="MOO33"/>
      <c r="MOP33"/>
      <c r="MOQ33"/>
      <c r="MOR33"/>
      <c r="MOS33"/>
      <c r="MOT33"/>
      <c r="MOU33"/>
      <c r="MOV33"/>
      <c r="MOW33"/>
      <c r="MOX33"/>
      <c r="MOY33"/>
      <c r="MOZ33"/>
      <c r="MPA33"/>
      <c r="MPB33"/>
      <c r="MPC33"/>
      <c r="MPD33"/>
      <c r="MPE33"/>
      <c r="MPF33"/>
      <c r="MPG33"/>
      <c r="MPH33"/>
      <c r="MPI33"/>
      <c r="MPJ33"/>
      <c r="MPK33"/>
      <c r="MPL33"/>
      <c r="MPM33"/>
      <c r="MPN33"/>
      <c r="MPO33"/>
      <c r="MPP33"/>
      <c r="MPQ33"/>
      <c r="MPR33"/>
      <c r="MPS33"/>
      <c r="MPT33"/>
      <c r="MPU33"/>
      <c r="MPV33"/>
      <c r="MPW33"/>
      <c r="MPX33"/>
      <c r="MPY33"/>
      <c r="MPZ33"/>
      <c r="MQA33"/>
      <c r="MQB33"/>
      <c r="MQC33"/>
      <c r="MQD33"/>
      <c r="MQE33"/>
      <c r="MQF33"/>
      <c r="MQG33"/>
      <c r="MQH33"/>
      <c r="MQI33"/>
      <c r="MQJ33"/>
      <c r="MQK33"/>
      <c r="MQL33"/>
      <c r="MQM33"/>
      <c r="MQN33"/>
      <c r="MQO33"/>
      <c r="MQP33"/>
      <c r="MQQ33"/>
      <c r="MQR33"/>
      <c r="MQS33"/>
      <c r="MQT33"/>
      <c r="MQU33"/>
      <c r="MQV33"/>
      <c r="MQW33"/>
      <c r="MQX33"/>
      <c r="MQY33"/>
      <c r="MQZ33"/>
      <c r="MRA33"/>
      <c r="MRB33"/>
      <c r="MRC33"/>
      <c r="MRD33"/>
      <c r="MRE33"/>
      <c r="MRF33"/>
      <c r="MRG33"/>
      <c r="MRH33"/>
      <c r="MRI33"/>
      <c r="MRJ33"/>
      <c r="MRK33"/>
      <c r="MRL33"/>
      <c r="MRM33"/>
      <c r="MRN33"/>
      <c r="MRO33"/>
      <c r="MRP33"/>
      <c r="MRQ33"/>
      <c r="MRR33"/>
      <c r="MRS33"/>
      <c r="MRT33"/>
      <c r="MRU33"/>
      <c r="MRV33"/>
      <c r="MRW33"/>
      <c r="MRX33"/>
      <c r="MRY33"/>
      <c r="MRZ33"/>
      <c r="MSA33"/>
      <c r="MSB33"/>
      <c r="MSC33"/>
      <c r="MSD33"/>
      <c r="MSE33"/>
      <c r="MSF33"/>
      <c r="MSG33"/>
      <c r="MSH33"/>
      <c r="MSI33"/>
      <c r="MSJ33"/>
      <c r="MSK33"/>
      <c r="MSL33"/>
      <c r="MSM33"/>
      <c r="MSN33"/>
      <c r="MSO33"/>
      <c r="MSP33"/>
      <c r="MSQ33"/>
      <c r="MSR33"/>
      <c r="MSS33"/>
      <c r="MST33"/>
      <c r="MSU33"/>
      <c r="MSV33"/>
      <c r="MSW33"/>
      <c r="MSX33"/>
      <c r="MSY33"/>
      <c r="MSZ33"/>
      <c r="MTA33"/>
      <c r="MTB33"/>
      <c r="MTC33"/>
      <c r="MTD33"/>
      <c r="MTE33"/>
      <c r="MTF33"/>
      <c r="MTG33"/>
      <c r="MTH33"/>
      <c r="MTI33"/>
      <c r="MTJ33"/>
      <c r="MTK33"/>
      <c r="MTL33"/>
      <c r="MTM33"/>
      <c r="MTN33"/>
      <c r="MTO33"/>
      <c r="MTP33"/>
      <c r="MTQ33"/>
      <c r="MTR33"/>
      <c r="MTS33"/>
      <c r="MTT33"/>
      <c r="MTU33"/>
      <c r="MTV33"/>
      <c r="MTW33"/>
      <c r="MTX33"/>
      <c r="MTY33"/>
      <c r="MTZ33"/>
      <c r="MUA33"/>
      <c r="MUB33"/>
      <c r="MUC33"/>
      <c r="MUD33"/>
      <c r="MUE33"/>
      <c r="MUF33"/>
      <c r="MUG33"/>
      <c r="MUH33"/>
      <c r="MUI33"/>
      <c r="MUJ33"/>
      <c r="MUK33"/>
      <c r="MUL33"/>
      <c r="MUM33"/>
      <c r="MUN33"/>
      <c r="MUO33"/>
      <c r="MUP33"/>
      <c r="MUQ33"/>
      <c r="MUR33"/>
      <c r="MUS33"/>
      <c r="MUT33"/>
      <c r="MUU33"/>
      <c r="MUV33"/>
      <c r="MUW33"/>
      <c r="MUX33"/>
      <c r="MUY33"/>
      <c r="MUZ33"/>
      <c r="MVA33"/>
      <c r="MVB33"/>
      <c r="MVC33"/>
      <c r="MVD33"/>
      <c r="MVE33"/>
      <c r="MVF33"/>
      <c r="MVG33"/>
      <c r="MVH33"/>
      <c r="MVI33"/>
      <c r="MVJ33"/>
      <c r="MVK33"/>
      <c r="MVL33"/>
      <c r="MVM33"/>
      <c r="MVN33"/>
      <c r="MVO33"/>
      <c r="MVP33"/>
      <c r="MVQ33"/>
      <c r="MVR33"/>
      <c r="MVS33"/>
      <c r="MVT33"/>
      <c r="MVU33"/>
      <c r="MVV33"/>
      <c r="MVW33"/>
      <c r="MVX33"/>
      <c r="MVY33"/>
      <c r="MVZ33"/>
      <c r="MWA33"/>
      <c r="MWB33"/>
      <c r="MWC33"/>
      <c r="MWD33"/>
      <c r="MWE33"/>
      <c r="MWF33"/>
      <c r="MWG33"/>
      <c r="MWH33"/>
      <c r="MWI33"/>
      <c r="MWJ33"/>
      <c r="MWK33"/>
      <c r="MWL33"/>
      <c r="MWM33"/>
      <c r="MWN33"/>
      <c r="MWO33"/>
      <c r="MWP33"/>
      <c r="MWQ33"/>
      <c r="MWR33"/>
      <c r="MWS33"/>
      <c r="MWT33"/>
      <c r="MWU33"/>
      <c r="MWV33"/>
      <c r="MWW33"/>
      <c r="MWX33"/>
      <c r="MWY33"/>
      <c r="MWZ33"/>
      <c r="MXA33"/>
      <c r="MXB33"/>
      <c r="MXC33"/>
      <c r="MXD33"/>
      <c r="MXE33"/>
      <c r="MXF33"/>
      <c r="MXG33"/>
      <c r="MXH33"/>
      <c r="MXI33"/>
      <c r="MXJ33"/>
      <c r="MXK33"/>
      <c r="MXL33"/>
      <c r="MXM33"/>
      <c r="MXN33"/>
      <c r="MXO33"/>
      <c r="MXP33"/>
      <c r="MXQ33"/>
      <c r="MXR33"/>
      <c r="MXS33"/>
      <c r="MXT33"/>
      <c r="MXU33"/>
      <c r="MXV33"/>
      <c r="MXW33"/>
      <c r="MXX33"/>
      <c r="MXY33"/>
      <c r="MXZ33"/>
      <c r="MYA33"/>
      <c r="MYB33"/>
      <c r="MYC33"/>
      <c r="MYD33"/>
      <c r="MYE33"/>
      <c r="MYF33"/>
      <c r="MYG33"/>
      <c r="MYH33"/>
      <c r="MYI33"/>
      <c r="MYJ33"/>
      <c r="MYK33"/>
      <c r="MYL33"/>
      <c r="MYM33"/>
      <c r="MYN33"/>
      <c r="MYO33"/>
      <c r="MYP33"/>
      <c r="MYQ33"/>
      <c r="MYR33"/>
      <c r="MYS33"/>
      <c r="MYT33"/>
      <c r="MYU33"/>
      <c r="MYV33"/>
      <c r="MYW33"/>
      <c r="MYX33"/>
      <c r="MYY33"/>
      <c r="MYZ33"/>
      <c r="MZA33"/>
      <c r="MZB33"/>
      <c r="MZC33"/>
      <c r="MZD33"/>
      <c r="MZE33"/>
      <c r="MZF33"/>
      <c r="MZG33"/>
      <c r="MZH33"/>
      <c r="MZI33"/>
      <c r="MZJ33"/>
      <c r="MZK33"/>
      <c r="MZL33"/>
      <c r="MZM33"/>
      <c r="MZN33"/>
      <c r="MZO33"/>
      <c r="MZP33"/>
      <c r="MZQ33"/>
      <c r="MZR33"/>
      <c r="MZS33"/>
      <c r="MZT33"/>
      <c r="MZU33"/>
      <c r="MZV33"/>
      <c r="MZW33"/>
      <c r="MZX33"/>
      <c r="MZY33"/>
      <c r="MZZ33"/>
      <c r="NAA33"/>
      <c r="NAB33"/>
      <c r="NAC33"/>
      <c r="NAD33"/>
      <c r="NAE33"/>
      <c r="NAF33"/>
      <c r="NAG33"/>
      <c r="NAH33"/>
      <c r="NAI33"/>
      <c r="NAJ33"/>
      <c r="NAK33"/>
      <c r="NAL33"/>
      <c r="NAM33"/>
      <c r="NAN33"/>
      <c r="NAO33"/>
      <c r="NAP33"/>
      <c r="NAQ33"/>
      <c r="NAR33"/>
      <c r="NAS33"/>
      <c r="NAT33"/>
      <c r="NAU33"/>
      <c r="NAV33"/>
      <c r="NAW33"/>
      <c r="NAX33"/>
      <c r="NAY33"/>
      <c r="NAZ33"/>
      <c r="NBA33"/>
      <c r="NBB33"/>
      <c r="NBC33"/>
      <c r="NBD33"/>
      <c r="NBE33"/>
      <c r="NBF33"/>
      <c r="NBG33"/>
      <c r="NBH33"/>
      <c r="NBI33"/>
      <c r="NBJ33"/>
      <c r="NBK33"/>
      <c r="NBL33"/>
      <c r="NBM33"/>
      <c r="NBN33"/>
      <c r="NBO33"/>
      <c r="NBP33"/>
      <c r="NBQ33"/>
      <c r="NBR33"/>
      <c r="NBS33"/>
      <c r="NBT33"/>
      <c r="NBU33"/>
      <c r="NBV33"/>
      <c r="NBW33"/>
      <c r="NBX33"/>
      <c r="NBY33"/>
      <c r="NBZ33"/>
      <c r="NCA33"/>
      <c r="NCB33"/>
      <c r="NCC33"/>
      <c r="NCD33"/>
      <c r="NCE33"/>
      <c r="NCF33"/>
      <c r="NCG33"/>
      <c r="NCH33"/>
      <c r="NCI33"/>
      <c r="NCJ33"/>
      <c r="NCK33"/>
      <c r="NCL33"/>
      <c r="NCM33"/>
      <c r="NCN33"/>
      <c r="NCO33"/>
      <c r="NCP33"/>
      <c r="NCQ33"/>
      <c r="NCR33"/>
      <c r="NCS33"/>
      <c r="NCT33"/>
      <c r="NCU33"/>
      <c r="NCV33"/>
      <c r="NCW33"/>
      <c r="NCX33"/>
      <c r="NCY33"/>
      <c r="NCZ33"/>
      <c r="NDA33"/>
      <c r="NDB33"/>
      <c r="NDC33"/>
      <c r="NDD33"/>
      <c r="NDE33"/>
      <c r="NDF33"/>
      <c r="NDG33"/>
      <c r="NDH33"/>
      <c r="NDI33"/>
      <c r="NDJ33"/>
      <c r="NDK33"/>
      <c r="NDL33"/>
      <c r="NDM33"/>
      <c r="NDN33"/>
      <c r="NDO33"/>
      <c r="NDP33"/>
      <c r="NDQ33"/>
      <c r="NDR33"/>
      <c r="NDS33"/>
      <c r="NDT33"/>
      <c r="NDU33"/>
      <c r="NDV33"/>
      <c r="NDW33"/>
      <c r="NDX33"/>
      <c r="NDY33"/>
      <c r="NDZ33"/>
      <c r="NEA33"/>
      <c r="NEB33"/>
      <c r="NEC33"/>
      <c r="NED33"/>
      <c r="NEE33"/>
      <c r="NEF33"/>
      <c r="NEG33"/>
      <c r="NEH33"/>
      <c r="NEI33"/>
      <c r="NEJ33"/>
      <c r="NEK33"/>
      <c r="NEL33"/>
      <c r="NEM33"/>
      <c r="NEN33"/>
      <c r="NEO33"/>
      <c r="NEP33"/>
      <c r="NEQ33"/>
      <c r="NER33"/>
      <c r="NES33"/>
      <c r="NET33"/>
      <c r="NEU33"/>
      <c r="NEV33"/>
      <c r="NEW33"/>
      <c r="NEX33"/>
      <c r="NEY33"/>
      <c r="NEZ33"/>
      <c r="NFA33"/>
      <c r="NFB33"/>
      <c r="NFC33"/>
      <c r="NFD33"/>
      <c r="NFE33"/>
      <c r="NFF33"/>
      <c r="NFG33"/>
      <c r="NFH33"/>
      <c r="NFI33"/>
      <c r="NFJ33"/>
      <c r="NFK33"/>
      <c r="NFL33"/>
      <c r="NFM33"/>
      <c r="NFN33"/>
      <c r="NFO33"/>
      <c r="NFP33"/>
      <c r="NFQ33"/>
      <c r="NFR33"/>
      <c r="NFS33"/>
      <c r="NFT33"/>
      <c r="NFU33"/>
      <c r="NFV33"/>
      <c r="NFW33"/>
      <c r="NFX33"/>
      <c r="NFY33"/>
      <c r="NFZ33"/>
      <c r="NGA33"/>
      <c r="NGB33"/>
      <c r="NGC33"/>
      <c r="NGD33"/>
      <c r="NGE33"/>
      <c r="NGF33"/>
      <c r="NGG33"/>
      <c r="NGH33"/>
      <c r="NGI33"/>
      <c r="NGJ33"/>
      <c r="NGK33"/>
      <c r="NGL33"/>
      <c r="NGM33"/>
      <c r="NGN33"/>
      <c r="NGO33"/>
      <c r="NGP33"/>
      <c r="NGQ33"/>
      <c r="NGR33"/>
      <c r="NGS33"/>
      <c r="NGT33"/>
      <c r="NGU33"/>
      <c r="NGV33"/>
      <c r="NGW33"/>
      <c r="NGX33"/>
      <c r="NGY33"/>
      <c r="NGZ33"/>
      <c r="NHA33"/>
      <c r="NHB33"/>
      <c r="NHC33"/>
      <c r="NHD33"/>
      <c r="NHE33"/>
      <c r="NHF33"/>
      <c r="NHG33"/>
      <c r="NHH33"/>
      <c r="NHI33"/>
      <c r="NHJ33"/>
      <c r="NHK33"/>
      <c r="NHL33"/>
      <c r="NHM33"/>
      <c r="NHN33"/>
      <c r="NHO33"/>
      <c r="NHP33"/>
      <c r="NHQ33"/>
      <c r="NHR33"/>
      <c r="NHS33"/>
      <c r="NHT33"/>
      <c r="NHU33"/>
      <c r="NHV33"/>
      <c r="NHW33"/>
      <c r="NHX33"/>
      <c r="NHY33"/>
      <c r="NHZ33"/>
      <c r="NIA33"/>
      <c r="NIB33"/>
      <c r="NIC33"/>
      <c r="NID33"/>
      <c r="NIE33"/>
      <c r="NIF33"/>
      <c r="NIG33"/>
      <c r="NIH33"/>
      <c r="NII33"/>
      <c r="NIJ33"/>
      <c r="NIK33"/>
      <c r="NIL33"/>
      <c r="NIM33"/>
      <c r="NIN33"/>
      <c r="NIO33"/>
      <c r="NIP33"/>
      <c r="NIQ33"/>
      <c r="NIR33"/>
      <c r="NIS33"/>
      <c r="NIT33"/>
      <c r="NIU33"/>
      <c r="NIV33"/>
      <c r="NIW33"/>
      <c r="NIX33"/>
      <c r="NIY33"/>
      <c r="NIZ33"/>
      <c r="NJA33"/>
      <c r="NJB33"/>
      <c r="NJC33"/>
      <c r="NJD33"/>
      <c r="NJE33"/>
      <c r="NJF33"/>
      <c r="NJG33"/>
      <c r="NJH33"/>
      <c r="NJI33"/>
      <c r="NJJ33"/>
      <c r="NJK33"/>
      <c r="NJL33"/>
      <c r="NJM33"/>
      <c r="NJN33"/>
      <c r="NJO33"/>
      <c r="NJP33"/>
      <c r="NJQ33"/>
      <c r="NJR33"/>
      <c r="NJS33"/>
      <c r="NJT33"/>
      <c r="NJU33"/>
      <c r="NJV33"/>
      <c r="NJW33"/>
      <c r="NJX33"/>
      <c r="NJY33"/>
      <c r="NJZ33"/>
      <c r="NKA33"/>
      <c r="NKB33"/>
      <c r="NKC33"/>
      <c r="NKD33"/>
      <c r="NKE33"/>
      <c r="NKF33"/>
      <c r="NKG33"/>
      <c r="NKH33"/>
      <c r="NKI33"/>
      <c r="NKJ33"/>
      <c r="NKK33"/>
      <c r="NKL33"/>
      <c r="NKM33"/>
      <c r="NKN33"/>
      <c r="NKO33"/>
      <c r="NKP33"/>
      <c r="NKQ33"/>
      <c r="NKR33"/>
      <c r="NKS33"/>
      <c r="NKT33"/>
      <c r="NKU33"/>
      <c r="NKV33"/>
      <c r="NKW33"/>
      <c r="NKX33"/>
      <c r="NKY33"/>
      <c r="NKZ33"/>
      <c r="NLA33"/>
      <c r="NLB33"/>
      <c r="NLC33"/>
      <c r="NLD33"/>
      <c r="NLE33"/>
      <c r="NLF33"/>
      <c r="NLG33"/>
      <c r="NLH33"/>
      <c r="NLI33"/>
      <c r="NLJ33"/>
      <c r="NLK33"/>
      <c r="NLL33"/>
      <c r="NLM33"/>
      <c r="NLN33"/>
      <c r="NLO33"/>
      <c r="NLP33"/>
      <c r="NLQ33"/>
      <c r="NLR33"/>
      <c r="NLS33"/>
      <c r="NLT33"/>
      <c r="NLU33"/>
      <c r="NLV33"/>
      <c r="NLW33"/>
      <c r="NLX33"/>
      <c r="NLY33"/>
      <c r="NLZ33"/>
      <c r="NMA33"/>
      <c r="NMB33"/>
      <c r="NMC33"/>
      <c r="NMD33"/>
      <c r="NME33"/>
      <c r="NMF33"/>
      <c r="NMG33"/>
      <c r="NMH33"/>
      <c r="NMI33"/>
      <c r="NMJ33"/>
      <c r="NMK33"/>
      <c r="NML33"/>
      <c r="NMM33"/>
      <c r="NMN33"/>
      <c r="NMO33"/>
      <c r="NMP33"/>
      <c r="NMQ33"/>
      <c r="NMR33"/>
      <c r="NMS33"/>
      <c r="NMT33"/>
      <c r="NMU33"/>
      <c r="NMV33"/>
      <c r="NMW33"/>
      <c r="NMX33"/>
      <c r="NMY33"/>
      <c r="NMZ33"/>
      <c r="NNA33"/>
      <c r="NNB33"/>
      <c r="NNC33"/>
      <c r="NND33"/>
      <c r="NNE33"/>
      <c r="NNF33"/>
      <c r="NNG33"/>
      <c r="NNH33"/>
      <c r="NNI33"/>
      <c r="NNJ33"/>
      <c r="NNK33"/>
      <c r="NNL33"/>
      <c r="NNM33"/>
      <c r="NNN33"/>
      <c r="NNO33"/>
      <c r="NNP33"/>
      <c r="NNQ33"/>
      <c r="NNR33"/>
      <c r="NNS33"/>
      <c r="NNT33"/>
      <c r="NNU33"/>
      <c r="NNV33"/>
      <c r="NNW33"/>
      <c r="NNX33"/>
      <c r="NNY33"/>
      <c r="NNZ33"/>
      <c r="NOA33"/>
      <c r="NOB33"/>
      <c r="NOC33"/>
      <c r="NOD33"/>
      <c r="NOE33"/>
      <c r="NOF33"/>
      <c r="NOG33"/>
      <c r="NOH33"/>
      <c r="NOI33"/>
      <c r="NOJ33"/>
      <c r="NOK33"/>
      <c r="NOL33"/>
      <c r="NOM33"/>
      <c r="NON33"/>
      <c r="NOO33"/>
      <c r="NOP33"/>
      <c r="NOQ33"/>
      <c r="NOR33"/>
      <c r="NOS33"/>
      <c r="NOT33"/>
      <c r="NOU33"/>
      <c r="NOV33"/>
      <c r="NOW33"/>
      <c r="NOX33"/>
      <c r="NOY33"/>
      <c r="NOZ33"/>
      <c r="NPA33"/>
      <c r="NPB33"/>
      <c r="NPC33"/>
      <c r="NPD33"/>
      <c r="NPE33"/>
      <c r="NPF33"/>
      <c r="NPG33"/>
      <c r="NPH33"/>
      <c r="NPI33"/>
      <c r="NPJ33"/>
      <c r="NPK33"/>
      <c r="NPL33"/>
      <c r="NPM33"/>
      <c r="NPN33"/>
      <c r="NPO33"/>
      <c r="NPP33"/>
      <c r="NPQ33"/>
      <c r="NPR33"/>
      <c r="NPS33"/>
      <c r="NPT33"/>
      <c r="NPU33"/>
      <c r="NPV33"/>
      <c r="NPW33"/>
      <c r="NPX33"/>
      <c r="NPY33"/>
      <c r="NPZ33"/>
      <c r="NQA33"/>
      <c r="NQB33"/>
      <c r="NQC33"/>
      <c r="NQD33"/>
      <c r="NQE33"/>
      <c r="NQF33"/>
      <c r="NQG33"/>
      <c r="NQH33"/>
      <c r="NQI33"/>
      <c r="NQJ33"/>
      <c r="NQK33"/>
      <c r="NQL33"/>
      <c r="NQM33"/>
      <c r="NQN33"/>
      <c r="NQO33"/>
      <c r="NQP33"/>
      <c r="NQQ33"/>
      <c r="NQR33"/>
      <c r="NQS33"/>
      <c r="NQT33"/>
      <c r="NQU33"/>
      <c r="NQV33"/>
      <c r="NQW33"/>
      <c r="NQX33"/>
      <c r="NQY33"/>
      <c r="NQZ33"/>
      <c r="NRA33"/>
      <c r="NRB33"/>
      <c r="NRC33"/>
      <c r="NRD33"/>
      <c r="NRE33"/>
      <c r="NRF33"/>
      <c r="NRG33"/>
      <c r="NRH33"/>
      <c r="NRI33"/>
      <c r="NRJ33"/>
      <c r="NRK33"/>
      <c r="NRL33"/>
      <c r="NRM33"/>
      <c r="NRN33"/>
      <c r="NRO33"/>
      <c r="NRP33"/>
      <c r="NRQ33"/>
      <c r="NRR33"/>
      <c r="NRS33"/>
      <c r="NRT33"/>
      <c r="NRU33"/>
      <c r="NRV33"/>
      <c r="NRW33"/>
      <c r="NRX33"/>
      <c r="NRY33"/>
      <c r="NRZ33"/>
      <c r="NSA33"/>
      <c r="NSB33"/>
      <c r="NSC33"/>
      <c r="NSD33"/>
      <c r="NSE33"/>
      <c r="NSF33"/>
      <c r="NSG33"/>
      <c r="NSH33"/>
      <c r="NSI33"/>
      <c r="NSJ33"/>
      <c r="NSK33"/>
      <c r="NSL33"/>
      <c r="NSM33"/>
      <c r="NSN33"/>
      <c r="NSO33"/>
      <c r="NSP33"/>
      <c r="NSQ33"/>
      <c r="NSR33"/>
      <c r="NSS33"/>
      <c r="NST33"/>
      <c r="NSU33"/>
      <c r="NSV33"/>
      <c r="NSW33"/>
      <c r="NSX33"/>
      <c r="NSY33"/>
      <c r="NSZ33"/>
      <c r="NTA33"/>
      <c r="NTB33"/>
      <c r="NTC33"/>
      <c r="NTD33"/>
      <c r="NTE33"/>
      <c r="NTF33"/>
      <c r="NTG33"/>
      <c r="NTH33"/>
      <c r="NTI33"/>
      <c r="NTJ33"/>
      <c r="NTK33"/>
      <c r="NTL33"/>
      <c r="NTM33"/>
      <c r="NTN33"/>
      <c r="NTO33"/>
      <c r="NTP33"/>
      <c r="NTQ33"/>
      <c r="NTR33"/>
      <c r="NTS33"/>
      <c r="NTT33"/>
      <c r="NTU33"/>
      <c r="NTV33"/>
      <c r="NTW33"/>
      <c r="NTX33"/>
      <c r="NTY33"/>
      <c r="NTZ33"/>
      <c r="NUA33"/>
      <c r="NUB33"/>
      <c r="NUC33"/>
      <c r="NUD33"/>
      <c r="NUE33"/>
      <c r="NUF33"/>
      <c r="NUG33"/>
      <c r="NUH33"/>
      <c r="NUI33"/>
      <c r="NUJ33"/>
      <c r="NUK33"/>
      <c r="NUL33"/>
      <c r="NUM33"/>
      <c r="NUN33"/>
      <c r="NUO33"/>
      <c r="NUP33"/>
      <c r="NUQ33"/>
      <c r="NUR33"/>
      <c r="NUS33"/>
      <c r="NUT33"/>
      <c r="NUU33"/>
      <c r="NUV33"/>
      <c r="NUW33"/>
      <c r="NUX33"/>
      <c r="NUY33"/>
      <c r="NUZ33"/>
      <c r="NVA33"/>
      <c r="NVB33"/>
      <c r="NVC33"/>
      <c r="NVD33"/>
      <c r="NVE33"/>
      <c r="NVF33"/>
      <c r="NVG33"/>
      <c r="NVH33"/>
      <c r="NVI33"/>
      <c r="NVJ33"/>
      <c r="NVK33"/>
      <c r="NVL33"/>
      <c r="NVM33"/>
      <c r="NVN33"/>
      <c r="NVO33"/>
      <c r="NVP33"/>
      <c r="NVQ33"/>
      <c r="NVR33"/>
      <c r="NVS33"/>
      <c r="NVT33"/>
      <c r="NVU33"/>
      <c r="NVV33"/>
      <c r="NVW33"/>
      <c r="NVX33"/>
      <c r="NVY33"/>
      <c r="NVZ33"/>
      <c r="NWA33"/>
      <c r="NWB33"/>
      <c r="NWC33"/>
      <c r="NWD33"/>
      <c r="NWE33"/>
      <c r="NWF33"/>
      <c r="NWG33"/>
      <c r="NWH33"/>
      <c r="NWI33"/>
      <c r="NWJ33"/>
      <c r="NWK33"/>
      <c r="NWL33"/>
      <c r="NWM33"/>
      <c r="NWN33"/>
      <c r="NWO33"/>
      <c r="NWP33"/>
      <c r="NWQ33"/>
      <c r="NWR33"/>
      <c r="NWS33"/>
      <c r="NWT33"/>
      <c r="NWU33"/>
      <c r="NWV33"/>
      <c r="NWW33"/>
      <c r="NWX33"/>
      <c r="NWY33"/>
      <c r="NWZ33"/>
      <c r="NXA33"/>
      <c r="NXB33"/>
      <c r="NXC33"/>
      <c r="NXD33"/>
      <c r="NXE33"/>
      <c r="NXF33"/>
      <c r="NXG33"/>
      <c r="NXH33"/>
      <c r="NXI33"/>
      <c r="NXJ33"/>
      <c r="NXK33"/>
      <c r="NXL33"/>
      <c r="NXM33"/>
      <c r="NXN33"/>
      <c r="NXO33"/>
      <c r="NXP33"/>
      <c r="NXQ33"/>
      <c r="NXR33"/>
      <c r="NXS33"/>
      <c r="NXT33"/>
      <c r="NXU33"/>
      <c r="NXV33"/>
      <c r="NXW33"/>
      <c r="NXX33"/>
      <c r="NXY33"/>
      <c r="NXZ33"/>
      <c r="NYA33"/>
      <c r="NYB33"/>
      <c r="NYC33"/>
      <c r="NYD33"/>
      <c r="NYE33"/>
      <c r="NYF33"/>
      <c r="NYG33"/>
      <c r="NYH33"/>
      <c r="NYI33"/>
      <c r="NYJ33"/>
      <c r="NYK33"/>
      <c r="NYL33"/>
      <c r="NYM33"/>
      <c r="NYN33"/>
      <c r="NYO33"/>
      <c r="NYP33"/>
      <c r="NYQ33"/>
      <c r="NYR33"/>
      <c r="NYS33"/>
      <c r="NYT33"/>
      <c r="NYU33"/>
      <c r="NYV33"/>
      <c r="NYW33"/>
      <c r="NYX33"/>
      <c r="NYY33"/>
      <c r="NYZ33"/>
      <c r="NZA33"/>
      <c r="NZB33"/>
      <c r="NZC33"/>
      <c r="NZD33"/>
      <c r="NZE33"/>
      <c r="NZF33"/>
      <c r="NZG33"/>
      <c r="NZH33"/>
      <c r="NZI33"/>
      <c r="NZJ33"/>
      <c r="NZK33"/>
      <c r="NZL33"/>
      <c r="NZM33"/>
      <c r="NZN33"/>
      <c r="NZO33"/>
      <c r="NZP33"/>
      <c r="NZQ33"/>
      <c r="NZR33"/>
      <c r="NZS33"/>
      <c r="NZT33"/>
      <c r="NZU33"/>
      <c r="NZV33"/>
      <c r="NZW33"/>
      <c r="NZX33"/>
      <c r="NZY33"/>
      <c r="NZZ33"/>
      <c r="OAA33"/>
      <c r="OAB33"/>
      <c r="OAC33"/>
      <c r="OAD33"/>
      <c r="OAE33"/>
      <c r="OAF33"/>
      <c r="OAG33"/>
      <c r="OAH33"/>
      <c r="OAI33"/>
      <c r="OAJ33"/>
      <c r="OAK33"/>
      <c r="OAL33"/>
      <c r="OAM33"/>
      <c r="OAN33"/>
      <c r="OAO33"/>
      <c r="OAP33"/>
      <c r="OAQ33"/>
      <c r="OAR33"/>
      <c r="OAS33"/>
      <c r="OAT33"/>
      <c r="OAU33"/>
      <c r="OAV33"/>
      <c r="OAW33"/>
      <c r="OAX33"/>
      <c r="OAY33"/>
      <c r="OAZ33"/>
      <c r="OBA33"/>
      <c r="OBB33"/>
      <c r="OBC33"/>
      <c r="OBD33"/>
      <c r="OBE33"/>
      <c r="OBF33"/>
      <c r="OBG33"/>
      <c r="OBH33"/>
      <c r="OBI33"/>
      <c r="OBJ33"/>
      <c r="OBK33"/>
      <c r="OBL33"/>
      <c r="OBM33"/>
      <c r="OBN33"/>
      <c r="OBO33"/>
      <c r="OBP33"/>
      <c r="OBQ33"/>
      <c r="OBR33"/>
      <c r="OBS33"/>
      <c r="OBT33"/>
      <c r="OBU33"/>
      <c r="OBV33"/>
      <c r="OBW33"/>
      <c r="OBX33"/>
      <c r="OBY33"/>
      <c r="OBZ33"/>
      <c r="OCA33"/>
      <c r="OCB33"/>
      <c r="OCC33"/>
      <c r="OCD33"/>
      <c r="OCE33"/>
      <c r="OCF33"/>
      <c r="OCG33"/>
      <c r="OCH33"/>
      <c r="OCI33"/>
      <c r="OCJ33"/>
      <c r="OCK33"/>
      <c r="OCL33"/>
      <c r="OCM33"/>
      <c r="OCN33"/>
      <c r="OCO33"/>
      <c r="OCP33"/>
      <c r="OCQ33"/>
      <c r="OCR33"/>
      <c r="OCS33"/>
      <c r="OCT33"/>
      <c r="OCU33"/>
      <c r="OCV33"/>
      <c r="OCW33"/>
      <c r="OCX33"/>
      <c r="OCY33"/>
      <c r="OCZ33"/>
      <c r="ODA33"/>
      <c r="ODB33"/>
      <c r="ODC33"/>
      <c r="ODD33"/>
      <c r="ODE33"/>
      <c r="ODF33"/>
      <c r="ODG33"/>
      <c r="ODH33"/>
      <c r="ODI33"/>
      <c r="ODJ33"/>
      <c r="ODK33"/>
      <c r="ODL33"/>
      <c r="ODM33"/>
      <c r="ODN33"/>
      <c r="ODO33"/>
      <c r="ODP33"/>
      <c r="ODQ33"/>
      <c r="ODR33"/>
      <c r="ODS33"/>
      <c r="ODT33"/>
      <c r="ODU33"/>
      <c r="ODV33"/>
      <c r="ODW33"/>
      <c r="ODX33"/>
      <c r="ODY33"/>
      <c r="ODZ33"/>
      <c r="OEA33"/>
      <c r="OEB33"/>
      <c r="OEC33"/>
      <c r="OED33"/>
      <c r="OEE33"/>
      <c r="OEF33"/>
      <c r="OEG33"/>
      <c r="OEH33"/>
      <c r="OEI33"/>
      <c r="OEJ33"/>
      <c r="OEK33"/>
      <c r="OEL33"/>
      <c r="OEM33"/>
      <c r="OEN33"/>
      <c r="OEO33"/>
      <c r="OEP33"/>
      <c r="OEQ33"/>
      <c r="OER33"/>
      <c r="OES33"/>
      <c r="OET33"/>
      <c r="OEU33"/>
      <c r="OEV33"/>
      <c r="OEW33"/>
      <c r="OEX33"/>
      <c r="OEY33"/>
      <c r="OEZ33"/>
      <c r="OFA33"/>
      <c r="OFB33"/>
      <c r="OFC33"/>
      <c r="OFD33"/>
      <c r="OFE33"/>
      <c r="OFF33"/>
      <c r="OFG33"/>
      <c r="OFH33"/>
      <c r="OFI33"/>
      <c r="OFJ33"/>
      <c r="OFK33"/>
      <c r="OFL33"/>
      <c r="OFM33"/>
      <c r="OFN33"/>
      <c r="OFO33"/>
      <c r="OFP33"/>
      <c r="OFQ33"/>
      <c r="OFR33"/>
      <c r="OFS33"/>
      <c r="OFT33"/>
      <c r="OFU33"/>
      <c r="OFV33"/>
      <c r="OFW33"/>
      <c r="OFX33"/>
      <c r="OFY33"/>
      <c r="OFZ33"/>
      <c r="OGA33"/>
      <c r="OGB33"/>
      <c r="OGC33"/>
      <c r="OGD33"/>
      <c r="OGE33"/>
      <c r="OGF33"/>
      <c r="OGG33"/>
      <c r="OGH33"/>
      <c r="OGI33"/>
      <c r="OGJ33"/>
      <c r="OGK33"/>
      <c r="OGL33"/>
      <c r="OGM33"/>
      <c r="OGN33"/>
      <c r="OGO33"/>
      <c r="OGP33"/>
      <c r="OGQ33"/>
      <c r="OGR33"/>
      <c r="OGS33"/>
      <c r="OGT33"/>
      <c r="OGU33"/>
      <c r="OGV33"/>
      <c r="OGW33"/>
      <c r="OGX33"/>
      <c r="OGY33"/>
      <c r="OGZ33"/>
      <c r="OHA33"/>
      <c r="OHB33"/>
      <c r="OHC33"/>
      <c r="OHD33"/>
      <c r="OHE33"/>
      <c r="OHF33"/>
      <c r="OHG33"/>
      <c r="OHH33"/>
      <c r="OHI33"/>
      <c r="OHJ33"/>
      <c r="OHK33"/>
      <c r="OHL33"/>
      <c r="OHM33"/>
      <c r="OHN33"/>
      <c r="OHO33"/>
      <c r="OHP33"/>
      <c r="OHQ33"/>
      <c r="OHR33"/>
      <c r="OHS33"/>
      <c r="OHT33"/>
      <c r="OHU33"/>
      <c r="OHV33"/>
      <c r="OHW33"/>
      <c r="OHX33"/>
      <c r="OHY33"/>
      <c r="OHZ33"/>
      <c r="OIA33"/>
      <c r="OIB33"/>
      <c r="OIC33"/>
      <c r="OID33"/>
      <c r="OIE33"/>
      <c r="OIF33"/>
      <c r="OIG33"/>
      <c r="OIH33"/>
      <c r="OII33"/>
      <c r="OIJ33"/>
      <c r="OIK33"/>
      <c r="OIL33"/>
      <c r="OIM33"/>
      <c r="OIN33"/>
      <c r="OIO33"/>
      <c r="OIP33"/>
      <c r="OIQ33"/>
      <c r="OIR33"/>
      <c r="OIS33"/>
      <c r="OIT33"/>
      <c r="OIU33"/>
      <c r="OIV33"/>
      <c r="OIW33"/>
      <c r="OIX33"/>
      <c r="OIY33"/>
      <c r="OIZ33"/>
      <c r="OJA33"/>
      <c r="OJB33"/>
      <c r="OJC33"/>
      <c r="OJD33"/>
      <c r="OJE33"/>
      <c r="OJF33"/>
      <c r="OJG33"/>
      <c r="OJH33"/>
      <c r="OJI33"/>
      <c r="OJJ33"/>
      <c r="OJK33"/>
      <c r="OJL33"/>
      <c r="OJM33"/>
      <c r="OJN33"/>
      <c r="OJO33"/>
      <c r="OJP33"/>
      <c r="OJQ33"/>
      <c r="OJR33"/>
      <c r="OJS33"/>
      <c r="OJT33"/>
      <c r="OJU33"/>
      <c r="OJV33"/>
      <c r="OJW33"/>
      <c r="OJX33"/>
      <c r="OJY33"/>
      <c r="OJZ33"/>
      <c r="OKA33"/>
      <c r="OKB33"/>
      <c r="OKC33"/>
      <c r="OKD33"/>
      <c r="OKE33"/>
      <c r="OKF33"/>
      <c r="OKG33"/>
      <c r="OKH33"/>
      <c r="OKI33"/>
      <c r="OKJ33"/>
      <c r="OKK33"/>
      <c r="OKL33"/>
      <c r="OKM33"/>
      <c r="OKN33"/>
      <c r="OKO33"/>
      <c r="OKP33"/>
      <c r="OKQ33"/>
      <c r="OKR33"/>
      <c r="OKS33"/>
      <c r="OKT33"/>
      <c r="OKU33"/>
      <c r="OKV33"/>
      <c r="OKW33"/>
      <c r="OKX33"/>
      <c r="OKY33"/>
      <c r="OKZ33"/>
      <c r="OLA33"/>
      <c r="OLB33"/>
      <c r="OLC33"/>
      <c r="OLD33"/>
      <c r="OLE33"/>
      <c r="OLF33"/>
      <c r="OLG33"/>
      <c r="OLH33"/>
      <c r="OLI33"/>
      <c r="OLJ33"/>
      <c r="OLK33"/>
      <c r="OLL33"/>
      <c r="OLM33"/>
      <c r="OLN33"/>
      <c r="OLO33"/>
      <c r="OLP33"/>
      <c r="OLQ33"/>
      <c r="OLR33"/>
      <c r="OLS33"/>
      <c r="OLT33"/>
      <c r="OLU33"/>
      <c r="OLV33"/>
      <c r="OLW33"/>
      <c r="OLX33"/>
      <c r="OLY33"/>
      <c r="OLZ33"/>
      <c r="OMA33"/>
      <c r="OMB33"/>
      <c r="OMC33"/>
      <c r="OMD33"/>
      <c r="OME33"/>
      <c r="OMF33"/>
      <c r="OMG33"/>
      <c r="OMH33"/>
      <c r="OMI33"/>
      <c r="OMJ33"/>
      <c r="OMK33"/>
      <c r="OML33"/>
      <c r="OMM33"/>
      <c r="OMN33"/>
      <c r="OMO33"/>
      <c r="OMP33"/>
      <c r="OMQ33"/>
      <c r="OMR33"/>
      <c r="OMS33"/>
      <c r="OMT33"/>
      <c r="OMU33"/>
      <c r="OMV33"/>
      <c r="OMW33"/>
      <c r="OMX33"/>
      <c r="OMY33"/>
      <c r="OMZ33"/>
      <c r="ONA33"/>
      <c r="ONB33"/>
      <c r="ONC33"/>
      <c r="OND33"/>
      <c r="ONE33"/>
      <c r="ONF33"/>
      <c r="ONG33"/>
      <c r="ONH33"/>
      <c r="ONI33"/>
      <c r="ONJ33"/>
      <c r="ONK33"/>
      <c r="ONL33"/>
      <c r="ONM33"/>
      <c r="ONN33"/>
      <c r="ONO33"/>
      <c r="ONP33"/>
      <c r="ONQ33"/>
      <c r="ONR33"/>
      <c r="ONS33"/>
      <c r="ONT33"/>
      <c r="ONU33"/>
      <c r="ONV33"/>
      <c r="ONW33"/>
      <c r="ONX33"/>
      <c r="ONY33"/>
      <c r="ONZ33"/>
      <c r="OOA33"/>
      <c r="OOB33"/>
      <c r="OOC33"/>
      <c r="OOD33"/>
      <c r="OOE33"/>
      <c r="OOF33"/>
      <c r="OOG33"/>
      <c r="OOH33"/>
      <c r="OOI33"/>
      <c r="OOJ33"/>
      <c r="OOK33"/>
      <c r="OOL33"/>
      <c r="OOM33"/>
      <c r="OON33"/>
      <c r="OOO33"/>
      <c r="OOP33"/>
      <c r="OOQ33"/>
      <c r="OOR33"/>
      <c r="OOS33"/>
      <c r="OOT33"/>
      <c r="OOU33"/>
      <c r="OOV33"/>
      <c r="OOW33"/>
      <c r="OOX33"/>
      <c r="OOY33"/>
      <c r="OOZ33"/>
      <c r="OPA33"/>
      <c r="OPB33"/>
      <c r="OPC33"/>
      <c r="OPD33"/>
      <c r="OPE33"/>
      <c r="OPF33"/>
      <c r="OPG33"/>
      <c r="OPH33"/>
      <c r="OPI33"/>
      <c r="OPJ33"/>
      <c r="OPK33"/>
      <c r="OPL33"/>
      <c r="OPM33"/>
      <c r="OPN33"/>
      <c r="OPO33"/>
      <c r="OPP33"/>
      <c r="OPQ33"/>
      <c r="OPR33"/>
      <c r="OPS33"/>
      <c r="OPT33"/>
      <c r="OPU33"/>
      <c r="OPV33"/>
      <c r="OPW33"/>
      <c r="OPX33"/>
      <c r="OPY33"/>
      <c r="OPZ33"/>
      <c r="OQA33"/>
      <c r="OQB33"/>
      <c r="OQC33"/>
      <c r="OQD33"/>
      <c r="OQE33"/>
      <c r="OQF33"/>
      <c r="OQG33"/>
      <c r="OQH33"/>
      <c r="OQI33"/>
      <c r="OQJ33"/>
      <c r="OQK33"/>
      <c r="OQL33"/>
      <c r="OQM33"/>
      <c r="OQN33"/>
      <c r="OQO33"/>
      <c r="OQP33"/>
      <c r="OQQ33"/>
      <c r="OQR33"/>
      <c r="OQS33"/>
      <c r="OQT33"/>
      <c r="OQU33"/>
      <c r="OQV33"/>
      <c r="OQW33"/>
      <c r="OQX33"/>
      <c r="OQY33"/>
      <c r="OQZ33"/>
      <c r="ORA33"/>
      <c r="ORB33"/>
      <c r="ORC33"/>
      <c r="ORD33"/>
      <c r="ORE33"/>
      <c r="ORF33"/>
      <c r="ORG33"/>
      <c r="ORH33"/>
      <c r="ORI33"/>
      <c r="ORJ33"/>
      <c r="ORK33"/>
      <c r="ORL33"/>
      <c r="ORM33"/>
      <c r="ORN33"/>
      <c r="ORO33"/>
      <c r="ORP33"/>
      <c r="ORQ33"/>
      <c r="ORR33"/>
      <c r="ORS33"/>
      <c r="ORT33"/>
      <c r="ORU33"/>
      <c r="ORV33"/>
      <c r="ORW33"/>
      <c r="ORX33"/>
      <c r="ORY33"/>
      <c r="ORZ33"/>
      <c r="OSA33"/>
      <c r="OSB33"/>
      <c r="OSC33"/>
      <c r="OSD33"/>
      <c r="OSE33"/>
      <c r="OSF33"/>
      <c r="OSG33"/>
      <c r="OSH33"/>
      <c r="OSI33"/>
      <c r="OSJ33"/>
      <c r="OSK33"/>
      <c r="OSL33"/>
      <c r="OSM33"/>
      <c r="OSN33"/>
      <c r="OSO33"/>
      <c r="OSP33"/>
      <c r="OSQ33"/>
      <c r="OSR33"/>
      <c r="OSS33"/>
      <c r="OST33"/>
      <c r="OSU33"/>
      <c r="OSV33"/>
      <c r="OSW33"/>
      <c r="OSX33"/>
      <c r="OSY33"/>
      <c r="OSZ33"/>
      <c r="OTA33"/>
      <c r="OTB33"/>
      <c r="OTC33"/>
      <c r="OTD33"/>
      <c r="OTE33"/>
      <c r="OTF33"/>
      <c r="OTG33"/>
      <c r="OTH33"/>
      <c r="OTI33"/>
      <c r="OTJ33"/>
      <c r="OTK33"/>
      <c r="OTL33"/>
      <c r="OTM33"/>
      <c r="OTN33"/>
      <c r="OTO33"/>
      <c r="OTP33"/>
      <c r="OTQ33"/>
      <c r="OTR33"/>
      <c r="OTS33"/>
      <c r="OTT33"/>
      <c r="OTU33"/>
      <c r="OTV33"/>
      <c r="OTW33"/>
      <c r="OTX33"/>
      <c r="OTY33"/>
      <c r="OTZ33"/>
      <c r="OUA33"/>
      <c r="OUB33"/>
      <c r="OUC33"/>
      <c r="OUD33"/>
      <c r="OUE33"/>
      <c r="OUF33"/>
      <c r="OUG33"/>
      <c r="OUH33"/>
      <c r="OUI33"/>
      <c r="OUJ33"/>
      <c r="OUK33"/>
      <c r="OUL33"/>
      <c r="OUM33"/>
      <c r="OUN33"/>
      <c r="OUO33"/>
      <c r="OUP33"/>
      <c r="OUQ33"/>
      <c r="OUR33"/>
      <c r="OUS33"/>
      <c r="OUT33"/>
      <c r="OUU33"/>
      <c r="OUV33"/>
      <c r="OUW33"/>
      <c r="OUX33"/>
      <c r="OUY33"/>
      <c r="OUZ33"/>
      <c r="OVA33"/>
      <c r="OVB33"/>
      <c r="OVC33"/>
      <c r="OVD33"/>
      <c r="OVE33"/>
      <c r="OVF33"/>
      <c r="OVG33"/>
      <c r="OVH33"/>
      <c r="OVI33"/>
      <c r="OVJ33"/>
      <c r="OVK33"/>
      <c r="OVL33"/>
      <c r="OVM33"/>
      <c r="OVN33"/>
      <c r="OVO33"/>
      <c r="OVP33"/>
      <c r="OVQ33"/>
      <c r="OVR33"/>
      <c r="OVS33"/>
      <c r="OVT33"/>
      <c r="OVU33"/>
      <c r="OVV33"/>
      <c r="OVW33"/>
      <c r="OVX33"/>
      <c r="OVY33"/>
      <c r="OVZ33"/>
      <c r="OWA33"/>
      <c r="OWB33"/>
      <c r="OWC33"/>
      <c r="OWD33"/>
      <c r="OWE33"/>
      <c r="OWF33"/>
      <c r="OWG33"/>
      <c r="OWH33"/>
      <c r="OWI33"/>
      <c r="OWJ33"/>
      <c r="OWK33"/>
      <c r="OWL33"/>
      <c r="OWM33"/>
      <c r="OWN33"/>
      <c r="OWO33"/>
      <c r="OWP33"/>
      <c r="OWQ33"/>
      <c r="OWR33"/>
      <c r="OWS33"/>
      <c r="OWT33"/>
      <c r="OWU33"/>
      <c r="OWV33"/>
      <c r="OWW33"/>
      <c r="OWX33"/>
      <c r="OWY33"/>
      <c r="OWZ33"/>
      <c r="OXA33"/>
      <c r="OXB33"/>
      <c r="OXC33"/>
      <c r="OXD33"/>
      <c r="OXE33"/>
      <c r="OXF33"/>
      <c r="OXG33"/>
      <c r="OXH33"/>
      <c r="OXI33"/>
      <c r="OXJ33"/>
      <c r="OXK33"/>
      <c r="OXL33"/>
      <c r="OXM33"/>
      <c r="OXN33"/>
      <c r="OXO33"/>
      <c r="OXP33"/>
      <c r="OXQ33"/>
      <c r="OXR33"/>
      <c r="OXS33"/>
      <c r="OXT33"/>
      <c r="OXU33"/>
      <c r="OXV33"/>
      <c r="OXW33"/>
      <c r="OXX33"/>
      <c r="OXY33"/>
      <c r="OXZ33"/>
      <c r="OYA33"/>
      <c r="OYB33"/>
      <c r="OYC33"/>
      <c r="OYD33"/>
      <c r="OYE33"/>
      <c r="OYF33"/>
      <c r="OYG33"/>
      <c r="OYH33"/>
      <c r="OYI33"/>
      <c r="OYJ33"/>
      <c r="OYK33"/>
      <c r="OYL33"/>
      <c r="OYM33"/>
      <c r="OYN33"/>
      <c r="OYO33"/>
      <c r="OYP33"/>
      <c r="OYQ33"/>
      <c r="OYR33"/>
      <c r="OYS33"/>
      <c r="OYT33"/>
      <c r="OYU33"/>
      <c r="OYV33"/>
      <c r="OYW33"/>
      <c r="OYX33"/>
      <c r="OYY33"/>
      <c r="OYZ33"/>
      <c r="OZA33"/>
      <c r="OZB33"/>
      <c r="OZC33"/>
      <c r="OZD33"/>
      <c r="OZE33"/>
      <c r="OZF33"/>
      <c r="OZG33"/>
      <c r="OZH33"/>
      <c r="OZI33"/>
      <c r="OZJ33"/>
      <c r="OZK33"/>
      <c r="OZL33"/>
      <c r="OZM33"/>
      <c r="OZN33"/>
      <c r="OZO33"/>
      <c r="OZP33"/>
      <c r="OZQ33"/>
      <c r="OZR33"/>
      <c r="OZS33"/>
      <c r="OZT33"/>
      <c r="OZU33"/>
      <c r="OZV33"/>
      <c r="OZW33"/>
      <c r="OZX33"/>
      <c r="OZY33"/>
      <c r="OZZ33"/>
      <c r="PAA33"/>
      <c r="PAB33"/>
      <c r="PAC33"/>
      <c r="PAD33"/>
      <c r="PAE33"/>
      <c r="PAF33"/>
      <c r="PAG33"/>
      <c r="PAH33"/>
      <c r="PAI33"/>
      <c r="PAJ33"/>
      <c r="PAK33"/>
      <c r="PAL33"/>
      <c r="PAM33"/>
      <c r="PAN33"/>
      <c r="PAO33"/>
      <c r="PAP33"/>
      <c r="PAQ33"/>
      <c r="PAR33"/>
      <c r="PAS33"/>
      <c r="PAT33"/>
      <c r="PAU33"/>
      <c r="PAV33"/>
      <c r="PAW33"/>
      <c r="PAX33"/>
      <c r="PAY33"/>
      <c r="PAZ33"/>
      <c r="PBA33"/>
      <c r="PBB33"/>
      <c r="PBC33"/>
      <c r="PBD33"/>
      <c r="PBE33"/>
      <c r="PBF33"/>
      <c r="PBG33"/>
      <c r="PBH33"/>
      <c r="PBI33"/>
      <c r="PBJ33"/>
      <c r="PBK33"/>
      <c r="PBL33"/>
      <c r="PBM33"/>
      <c r="PBN33"/>
      <c r="PBO33"/>
      <c r="PBP33"/>
      <c r="PBQ33"/>
      <c r="PBR33"/>
      <c r="PBS33"/>
      <c r="PBT33"/>
      <c r="PBU33"/>
      <c r="PBV33"/>
      <c r="PBW33"/>
      <c r="PBX33"/>
      <c r="PBY33"/>
      <c r="PBZ33"/>
      <c r="PCA33"/>
      <c r="PCB33"/>
      <c r="PCC33"/>
      <c r="PCD33"/>
      <c r="PCE33"/>
      <c r="PCF33"/>
      <c r="PCG33"/>
      <c r="PCH33"/>
      <c r="PCI33"/>
      <c r="PCJ33"/>
      <c r="PCK33"/>
      <c r="PCL33"/>
      <c r="PCM33"/>
      <c r="PCN33"/>
      <c r="PCO33"/>
      <c r="PCP33"/>
      <c r="PCQ33"/>
      <c r="PCR33"/>
      <c r="PCS33"/>
      <c r="PCT33"/>
      <c r="PCU33"/>
      <c r="PCV33"/>
      <c r="PCW33"/>
      <c r="PCX33"/>
      <c r="PCY33"/>
      <c r="PCZ33"/>
      <c r="PDA33"/>
      <c r="PDB33"/>
      <c r="PDC33"/>
      <c r="PDD33"/>
      <c r="PDE33"/>
      <c r="PDF33"/>
      <c r="PDG33"/>
      <c r="PDH33"/>
      <c r="PDI33"/>
      <c r="PDJ33"/>
      <c r="PDK33"/>
      <c r="PDL33"/>
      <c r="PDM33"/>
      <c r="PDN33"/>
      <c r="PDO33"/>
      <c r="PDP33"/>
      <c r="PDQ33"/>
      <c r="PDR33"/>
      <c r="PDS33"/>
      <c r="PDT33"/>
      <c r="PDU33"/>
      <c r="PDV33"/>
      <c r="PDW33"/>
      <c r="PDX33"/>
      <c r="PDY33"/>
      <c r="PDZ33"/>
      <c r="PEA33"/>
      <c r="PEB33"/>
      <c r="PEC33"/>
      <c r="PED33"/>
      <c r="PEE33"/>
      <c r="PEF33"/>
      <c r="PEG33"/>
      <c r="PEH33"/>
      <c r="PEI33"/>
      <c r="PEJ33"/>
      <c r="PEK33"/>
      <c r="PEL33"/>
      <c r="PEM33"/>
      <c r="PEN33"/>
      <c r="PEO33"/>
      <c r="PEP33"/>
      <c r="PEQ33"/>
      <c r="PER33"/>
      <c r="PES33"/>
      <c r="PET33"/>
      <c r="PEU33"/>
      <c r="PEV33"/>
      <c r="PEW33"/>
      <c r="PEX33"/>
      <c r="PEY33"/>
      <c r="PEZ33"/>
      <c r="PFA33"/>
      <c r="PFB33"/>
      <c r="PFC33"/>
      <c r="PFD33"/>
      <c r="PFE33"/>
      <c r="PFF33"/>
      <c r="PFG33"/>
      <c r="PFH33"/>
      <c r="PFI33"/>
      <c r="PFJ33"/>
      <c r="PFK33"/>
      <c r="PFL33"/>
      <c r="PFM33"/>
      <c r="PFN33"/>
      <c r="PFO33"/>
      <c r="PFP33"/>
      <c r="PFQ33"/>
      <c r="PFR33"/>
      <c r="PFS33"/>
      <c r="PFT33"/>
      <c r="PFU33"/>
      <c r="PFV33"/>
      <c r="PFW33"/>
      <c r="PFX33"/>
      <c r="PFY33"/>
      <c r="PFZ33"/>
      <c r="PGA33"/>
      <c r="PGB33"/>
      <c r="PGC33"/>
      <c r="PGD33"/>
      <c r="PGE33"/>
      <c r="PGF33"/>
      <c r="PGG33"/>
      <c r="PGH33"/>
      <c r="PGI33"/>
      <c r="PGJ33"/>
      <c r="PGK33"/>
      <c r="PGL33"/>
      <c r="PGM33"/>
      <c r="PGN33"/>
      <c r="PGO33"/>
      <c r="PGP33"/>
      <c r="PGQ33"/>
      <c r="PGR33"/>
      <c r="PGS33"/>
      <c r="PGT33"/>
      <c r="PGU33"/>
      <c r="PGV33"/>
      <c r="PGW33"/>
      <c r="PGX33"/>
      <c r="PGY33"/>
      <c r="PGZ33"/>
      <c r="PHA33"/>
      <c r="PHB33"/>
      <c r="PHC33"/>
      <c r="PHD33"/>
      <c r="PHE33"/>
      <c r="PHF33"/>
      <c r="PHG33"/>
      <c r="PHH33"/>
      <c r="PHI33"/>
      <c r="PHJ33"/>
      <c r="PHK33"/>
      <c r="PHL33"/>
      <c r="PHM33"/>
      <c r="PHN33"/>
      <c r="PHO33"/>
      <c r="PHP33"/>
      <c r="PHQ33"/>
      <c r="PHR33"/>
      <c r="PHS33"/>
      <c r="PHT33"/>
      <c r="PHU33"/>
      <c r="PHV33"/>
      <c r="PHW33"/>
      <c r="PHX33"/>
      <c r="PHY33"/>
      <c r="PHZ33"/>
      <c r="PIA33"/>
      <c r="PIB33"/>
      <c r="PIC33"/>
      <c r="PID33"/>
      <c r="PIE33"/>
      <c r="PIF33"/>
      <c r="PIG33"/>
      <c r="PIH33"/>
      <c r="PII33"/>
      <c r="PIJ33"/>
      <c r="PIK33"/>
      <c r="PIL33"/>
      <c r="PIM33"/>
      <c r="PIN33"/>
      <c r="PIO33"/>
      <c r="PIP33"/>
      <c r="PIQ33"/>
      <c r="PIR33"/>
      <c r="PIS33"/>
      <c r="PIT33"/>
      <c r="PIU33"/>
      <c r="PIV33"/>
      <c r="PIW33"/>
      <c r="PIX33"/>
      <c r="PIY33"/>
      <c r="PIZ33"/>
      <c r="PJA33"/>
      <c r="PJB33"/>
      <c r="PJC33"/>
      <c r="PJD33"/>
      <c r="PJE33"/>
      <c r="PJF33"/>
      <c r="PJG33"/>
      <c r="PJH33"/>
      <c r="PJI33"/>
      <c r="PJJ33"/>
      <c r="PJK33"/>
      <c r="PJL33"/>
      <c r="PJM33"/>
      <c r="PJN33"/>
      <c r="PJO33"/>
      <c r="PJP33"/>
      <c r="PJQ33"/>
      <c r="PJR33"/>
      <c r="PJS33"/>
      <c r="PJT33"/>
      <c r="PJU33"/>
      <c r="PJV33"/>
      <c r="PJW33"/>
      <c r="PJX33"/>
      <c r="PJY33"/>
      <c r="PJZ33"/>
      <c r="PKA33"/>
      <c r="PKB33"/>
      <c r="PKC33"/>
      <c r="PKD33"/>
      <c r="PKE33"/>
      <c r="PKF33"/>
      <c r="PKG33"/>
      <c r="PKH33"/>
      <c r="PKI33"/>
      <c r="PKJ33"/>
      <c r="PKK33"/>
      <c r="PKL33"/>
      <c r="PKM33"/>
      <c r="PKN33"/>
      <c r="PKO33"/>
      <c r="PKP33"/>
      <c r="PKQ33"/>
      <c r="PKR33"/>
      <c r="PKS33"/>
      <c r="PKT33"/>
      <c r="PKU33"/>
      <c r="PKV33"/>
      <c r="PKW33"/>
      <c r="PKX33"/>
      <c r="PKY33"/>
      <c r="PKZ33"/>
      <c r="PLA33"/>
      <c r="PLB33"/>
      <c r="PLC33"/>
      <c r="PLD33"/>
      <c r="PLE33"/>
      <c r="PLF33"/>
      <c r="PLG33"/>
      <c r="PLH33"/>
      <c r="PLI33"/>
      <c r="PLJ33"/>
      <c r="PLK33"/>
      <c r="PLL33"/>
      <c r="PLM33"/>
      <c r="PLN33"/>
      <c r="PLO33"/>
      <c r="PLP33"/>
      <c r="PLQ33"/>
      <c r="PLR33"/>
      <c r="PLS33"/>
      <c r="PLT33"/>
      <c r="PLU33"/>
      <c r="PLV33"/>
      <c r="PLW33"/>
      <c r="PLX33"/>
      <c r="PLY33"/>
      <c r="PLZ33"/>
      <c r="PMA33"/>
      <c r="PMB33"/>
      <c r="PMC33"/>
      <c r="PMD33"/>
      <c r="PME33"/>
      <c r="PMF33"/>
      <c r="PMG33"/>
      <c r="PMH33"/>
      <c r="PMI33"/>
      <c r="PMJ33"/>
      <c r="PMK33"/>
      <c r="PML33"/>
      <c r="PMM33"/>
      <c r="PMN33"/>
      <c r="PMO33"/>
      <c r="PMP33"/>
      <c r="PMQ33"/>
      <c r="PMR33"/>
      <c r="PMS33"/>
      <c r="PMT33"/>
      <c r="PMU33"/>
      <c r="PMV33"/>
      <c r="PMW33"/>
      <c r="PMX33"/>
      <c r="PMY33"/>
      <c r="PMZ33"/>
      <c r="PNA33"/>
      <c r="PNB33"/>
      <c r="PNC33"/>
      <c r="PND33"/>
      <c r="PNE33"/>
      <c r="PNF33"/>
      <c r="PNG33"/>
      <c r="PNH33"/>
      <c r="PNI33"/>
      <c r="PNJ33"/>
      <c r="PNK33"/>
      <c r="PNL33"/>
      <c r="PNM33"/>
      <c r="PNN33"/>
      <c r="PNO33"/>
      <c r="PNP33"/>
      <c r="PNQ33"/>
      <c r="PNR33"/>
      <c r="PNS33"/>
      <c r="PNT33"/>
      <c r="PNU33"/>
      <c r="PNV33"/>
      <c r="PNW33"/>
      <c r="PNX33"/>
      <c r="PNY33"/>
      <c r="PNZ33"/>
      <c r="POA33"/>
      <c r="POB33"/>
      <c r="POC33"/>
      <c r="POD33"/>
      <c r="POE33"/>
      <c r="POF33"/>
      <c r="POG33"/>
      <c r="POH33"/>
      <c r="POI33"/>
      <c r="POJ33"/>
      <c r="POK33"/>
      <c r="POL33"/>
      <c r="POM33"/>
      <c r="PON33"/>
      <c r="POO33"/>
      <c r="POP33"/>
      <c r="POQ33"/>
      <c r="POR33"/>
      <c r="POS33"/>
      <c r="POT33"/>
      <c r="POU33"/>
      <c r="POV33"/>
      <c r="POW33"/>
      <c r="POX33"/>
      <c r="POY33"/>
      <c r="POZ33"/>
      <c r="PPA33"/>
      <c r="PPB33"/>
      <c r="PPC33"/>
      <c r="PPD33"/>
      <c r="PPE33"/>
      <c r="PPF33"/>
      <c r="PPG33"/>
      <c r="PPH33"/>
      <c r="PPI33"/>
      <c r="PPJ33"/>
      <c r="PPK33"/>
      <c r="PPL33"/>
      <c r="PPM33"/>
      <c r="PPN33"/>
      <c r="PPO33"/>
      <c r="PPP33"/>
      <c r="PPQ33"/>
      <c r="PPR33"/>
      <c r="PPS33"/>
      <c r="PPT33"/>
      <c r="PPU33"/>
      <c r="PPV33"/>
      <c r="PPW33"/>
      <c r="PPX33"/>
      <c r="PPY33"/>
      <c r="PPZ33"/>
      <c r="PQA33"/>
      <c r="PQB33"/>
      <c r="PQC33"/>
      <c r="PQD33"/>
      <c r="PQE33"/>
      <c r="PQF33"/>
      <c r="PQG33"/>
      <c r="PQH33"/>
      <c r="PQI33"/>
      <c r="PQJ33"/>
      <c r="PQK33"/>
      <c r="PQL33"/>
      <c r="PQM33"/>
      <c r="PQN33"/>
      <c r="PQO33"/>
      <c r="PQP33"/>
      <c r="PQQ33"/>
      <c r="PQR33"/>
      <c r="PQS33"/>
      <c r="PQT33"/>
      <c r="PQU33"/>
      <c r="PQV33"/>
      <c r="PQW33"/>
      <c r="PQX33"/>
      <c r="PQY33"/>
      <c r="PQZ33"/>
      <c r="PRA33"/>
      <c r="PRB33"/>
      <c r="PRC33"/>
      <c r="PRD33"/>
      <c r="PRE33"/>
      <c r="PRF33"/>
      <c r="PRG33"/>
      <c r="PRH33"/>
      <c r="PRI33"/>
      <c r="PRJ33"/>
      <c r="PRK33"/>
      <c r="PRL33"/>
      <c r="PRM33"/>
      <c r="PRN33"/>
      <c r="PRO33"/>
      <c r="PRP33"/>
      <c r="PRQ33"/>
      <c r="PRR33"/>
      <c r="PRS33"/>
      <c r="PRT33"/>
      <c r="PRU33"/>
      <c r="PRV33"/>
      <c r="PRW33"/>
      <c r="PRX33"/>
      <c r="PRY33"/>
      <c r="PRZ33"/>
      <c r="PSA33"/>
      <c r="PSB33"/>
      <c r="PSC33"/>
      <c r="PSD33"/>
      <c r="PSE33"/>
      <c r="PSF33"/>
      <c r="PSG33"/>
      <c r="PSH33"/>
      <c r="PSI33"/>
      <c r="PSJ33"/>
      <c r="PSK33"/>
      <c r="PSL33"/>
      <c r="PSM33"/>
      <c r="PSN33"/>
      <c r="PSO33"/>
      <c r="PSP33"/>
      <c r="PSQ33"/>
      <c r="PSR33"/>
      <c r="PSS33"/>
      <c r="PST33"/>
      <c r="PSU33"/>
      <c r="PSV33"/>
      <c r="PSW33"/>
      <c r="PSX33"/>
      <c r="PSY33"/>
      <c r="PSZ33"/>
      <c r="PTA33"/>
      <c r="PTB33"/>
      <c r="PTC33"/>
      <c r="PTD33"/>
      <c r="PTE33"/>
      <c r="PTF33"/>
      <c r="PTG33"/>
      <c r="PTH33"/>
      <c r="PTI33"/>
      <c r="PTJ33"/>
      <c r="PTK33"/>
      <c r="PTL33"/>
      <c r="PTM33"/>
      <c r="PTN33"/>
      <c r="PTO33"/>
      <c r="PTP33"/>
      <c r="PTQ33"/>
      <c r="PTR33"/>
      <c r="PTS33"/>
      <c r="PTT33"/>
      <c r="PTU33"/>
      <c r="PTV33"/>
      <c r="PTW33"/>
      <c r="PTX33"/>
      <c r="PTY33"/>
      <c r="PTZ33"/>
      <c r="PUA33"/>
      <c r="PUB33"/>
      <c r="PUC33"/>
      <c r="PUD33"/>
      <c r="PUE33"/>
      <c r="PUF33"/>
      <c r="PUG33"/>
      <c r="PUH33"/>
      <c r="PUI33"/>
      <c r="PUJ33"/>
      <c r="PUK33"/>
      <c r="PUL33"/>
      <c r="PUM33"/>
      <c r="PUN33"/>
      <c r="PUO33"/>
      <c r="PUP33"/>
      <c r="PUQ33"/>
      <c r="PUR33"/>
      <c r="PUS33"/>
      <c r="PUT33"/>
      <c r="PUU33"/>
      <c r="PUV33"/>
      <c r="PUW33"/>
      <c r="PUX33"/>
      <c r="PUY33"/>
      <c r="PUZ33"/>
      <c r="PVA33"/>
      <c r="PVB33"/>
      <c r="PVC33"/>
      <c r="PVD33"/>
      <c r="PVE33"/>
      <c r="PVF33"/>
      <c r="PVG33"/>
      <c r="PVH33"/>
      <c r="PVI33"/>
      <c r="PVJ33"/>
      <c r="PVK33"/>
      <c r="PVL33"/>
      <c r="PVM33"/>
      <c r="PVN33"/>
      <c r="PVO33"/>
      <c r="PVP33"/>
      <c r="PVQ33"/>
      <c r="PVR33"/>
      <c r="PVS33"/>
      <c r="PVT33"/>
      <c r="PVU33"/>
      <c r="PVV33"/>
      <c r="PVW33"/>
      <c r="PVX33"/>
      <c r="PVY33"/>
      <c r="PVZ33"/>
      <c r="PWA33"/>
      <c r="PWB33"/>
      <c r="PWC33"/>
      <c r="PWD33"/>
      <c r="PWE33"/>
      <c r="PWF33"/>
      <c r="PWG33"/>
      <c r="PWH33"/>
      <c r="PWI33"/>
      <c r="PWJ33"/>
      <c r="PWK33"/>
      <c r="PWL33"/>
      <c r="PWM33"/>
      <c r="PWN33"/>
      <c r="PWO33"/>
      <c r="PWP33"/>
      <c r="PWQ33"/>
      <c r="PWR33"/>
      <c r="PWS33"/>
      <c r="PWT33"/>
      <c r="PWU33"/>
      <c r="PWV33"/>
      <c r="PWW33"/>
      <c r="PWX33"/>
      <c r="PWY33"/>
      <c r="PWZ33"/>
      <c r="PXA33"/>
      <c r="PXB33"/>
      <c r="PXC33"/>
      <c r="PXD33"/>
      <c r="PXE33"/>
      <c r="PXF33"/>
      <c r="PXG33"/>
      <c r="PXH33"/>
      <c r="PXI33"/>
      <c r="PXJ33"/>
      <c r="PXK33"/>
      <c r="PXL33"/>
      <c r="PXM33"/>
      <c r="PXN33"/>
      <c r="PXO33"/>
      <c r="PXP33"/>
      <c r="PXQ33"/>
      <c r="PXR33"/>
      <c r="PXS33"/>
      <c r="PXT33"/>
      <c r="PXU33"/>
      <c r="PXV33"/>
      <c r="PXW33"/>
      <c r="PXX33"/>
      <c r="PXY33"/>
      <c r="PXZ33"/>
      <c r="PYA33"/>
      <c r="PYB33"/>
      <c r="PYC33"/>
      <c r="PYD33"/>
      <c r="PYE33"/>
      <c r="PYF33"/>
      <c r="PYG33"/>
      <c r="PYH33"/>
      <c r="PYI33"/>
      <c r="PYJ33"/>
      <c r="PYK33"/>
      <c r="PYL33"/>
      <c r="PYM33"/>
      <c r="PYN33"/>
      <c r="PYO33"/>
      <c r="PYP33"/>
      <c r="PYQ33"/>
      <c r="PYR33"/>
      <c r="PYS33"/>
      <c r="PYT33"/>
      <c r="PYU33"/>
      <c r="PYV33"/>
      <c r="PYW33"/>
      <c r="PYX33"/>
      <c r="PYY33"/>
      <c r="PYZ33"/>
      <c r="PZA33"/>
      <c r="PZB33"/>
      <c r="PZC33"/>
      <c r="PZD33"/>
      <c r="PZE33"/>
      <c r="PZF33"/>
      <c r="PZG33"/>
      <c r="PZH33"/>
      <c r="PZI33"/>
      <c r="PZJ33"/>
      <c r="PZK33"/>
      <c r="PZL33"/>
      <c r="PZM33"/>
      <c r="PZN33"/>
      <c r="PZO33"/>
      <c r="PZP33"/>
      <c r="PZQ33"/>
      <c r="PZR33"/>
      <c r="PZS33"/>
      <c r="PZT33"/>
      <c r="PZU33"/>
      <c r="PZV33"/>
      <c r="PZW33"/>
      <c r="PZX33"/>
      <c r="PZY33"/>
      <c r="PZZ33"/>
      <c r="QAA33"/>
      <c r="QAB33"/>
      <c r="QAC33"/>
      <c r="QAD33"/>
      <c r="QAE33"/>
      <c r="QAF33"/>
      <c r="QAG33"/>
      <c r="QAH33"/>
      <c r="QAI33"/>
      <c r="QAJ33"/>
      <c r="QAK33"/>
      <c r="QAL33"/>
      <c r="QAM33"/>
      <c r="QAN33"/>
      <c r="QAO33"/>
      <c r="QAP33"/>
      <c r="QAQ33"/>
      <c r="QAR33"/>
      <c r="QAS33"/>
      <c r="QAT33"/>
      <c r="QAU33"/>
      <c r="QAV33"/>
      <c r="QAW33"/>
      <c r="QAX33"/>
      <c r="QAY33"/>
      <c r="QAZ33"/>
      <c r="QBA33"/>
      <c r="QBB33"/>
      <c r="QBC33"/>
      <c r="QBD33"/>
      <c r="QBE33"/>
      <c r="QBF33"/>
      <c r="QBG33"/>
      <c r="QBH33"/>
      <c r="QBI33"/>
      <c r="QBJ33"/>
      <c r="QBK33"/>
      <c r="QBL33"/>
      <c r="QBM33"/>
      <c r="QBN33"/>
      <c r="QBO33"/>
      <c r="QBP33"/>
      <c r="QBQ33"/>
      <c r="QBR33"/>
      <c r="QBS33"/>
      <c r="QBT33"/>
      <c r="QBU33"/>
      <c r="QBV33"/>
      <c r="QBW33"/>
      <c r="QBX33"/>
      <c r="QBY33"/>
      <c r="QBZ33"/>
      <c r="QCA33"/>
      <c r="QCB33"/>
      <c r="QCC33"/>
      <c r="QCD33"/>
      <c r="QCE33"/>
      <c r="QCF33"/>
      <c r="QCG33"/>
      <c r="QCH33"/>
      <c r="QCI33"/>
      <c r="QCJ33"/>
      <c r="QCK33"/>
      <c r="QCL33"/>
      <c r="QCM33"/>
      <c r="QCN33"/>
      <c r="QCO33"/>
      <c r="QCP33"/>
      <c r="QCQ33"/>
      <c r="QCR33"/>
      <c r="QCS33"/>
      <c r="QCT33"/>
      <c r="QCU33"/>
      <c r="QCV33"/>
      <c r="QCW33"/>
      <c r="QCX33"/>
      <c r="QCY33"/>
      <c r="QCZ33"/>
      <c r="QDA33"/>
      <c r="QDB33"/>
      <c r="QDC33"/>
      <c r="QDD33"/>
      <c r="QDE33"/>
      <c r="QDF33"/>
      <c r="QDG33"/>
      <c r="QDH33"/>
      <c r="QDI33"/>
      <c r="QDJ33"/>
      <c r="QDK33"/>
      <c r="QDL33"/>
      <c r="QDM33"/>
      <c r="QDN33"/>
      <c r="QDO33"/>
      <c r="QDP33"/>
      <c r="QDQ33"/>
      <c r="QDR33"/>
      <c r="QDS33"/>
      <c r="QDT33"/>
      <c r="QDU33"/>
      <c r="QDV33"/>
      <c r="QDW33"/>
      <c r="QDX33"/>
      <c r="QDY33"/>
      <c r="QDZ33"/>
      <c r="QEA33"/>
      <c r="QEB33"/>
      <c r="QEC33"/>
      <c r="QED33"/>
      <c r="QEE33"/>
      <c r="QEF33"/>
      <c r="QEG33"/>
      <c r="QEH33"/>
      <c r="QEI33"/>
      <c r="QEJ33"/>
      <c r="QEK33"/>
      <c r="QEL33"/>
      <c r="QEM33"/>
      <c r="QEN33"/>
      <c r="QEO33"/>
      <c r="QEP33"/>
      <c r="QEQ33"/>
      <c r="QER33"/>
      <c r="QES33"/>
      <c r="QET33"/>
      <c r="QEU33"/>
      <c r="QEV33"/>
      <c r="QEW33"/>
      <c r="QEX33"/>
      <c r="QEY33"/>
      <c r="QEZ33"/>
      <c r="QFA33"/>
      <c r="QFB33"/>
      <c r="QFC33"/>
      <c r="QFD33"/>
      <c r="QFE33"/>
      <c r="QFF33"/>
      <c r="QFG33"/>
      <c r="QFH33"/>
      <c r="QFI33"/>
      <c r="QFJ33"/>
      <c r="QFK33"/>
      <c r="QFL33"/>
      <c r="QFM33"/>
      <c r="QFN33"/>
      <c r="QFO33"/>
      <c r="QFP33"/>
      <c r="QFQ33"/>
      <c r="QFR33"/>
      <c r="QFS33"/>
      <c r="QFT33"/>
      <c r="QFU33"/>
      <c r="QFV33"/>
      <c r="QFW33"/>
      <c r="QFX33"/>
      <c r="QFY33"/>
      <c r="QFZ33"/>
      <c r="QGA33"/>
      <c r="QGB33"/>
      <c r="QGC33"/>
      <c r="QGD33"/>
      <c r="QGE33"/>
      <c r="QGF33"/>
      <c r="QGG33"/>
      <c r="QGH33"/>
      <c r="QGI33"/>
      <c r="QGJ33"/>
      <c r="QGK33"/>
      <c r="QGL33"/>
      <c r="QGM33"/>
      <c r="QGN33"/>
      <c r="QGO33"/>
      <c r="QGP33"/>
      <c r="QGQ33"/>
      <c r="QGR33"/>
      <c r="QGS33"/>
      <c r="QGT33"/>
      <c r="QGU33"/>
      <c r="QGV33"/>
      <c r="QGW33"/>
      <c r="QGX33"/>
      <c r="QGY33"/>
      <c r="QGZ33"/>
      <c r="QHA33"/>
      <c r="QHB33"/>
      <c r="QHC33"/>
      <c r="QHD33"/>
      <c r="QHE33"/>
      <c r="QHF33"/>
      <c r="QHG33"/>
      <c r="QHH33"/>
      <c r="QHI33"/>
      <c r="QHJ33"/>
      <c r="QHK33"/>
      <c r="QHL33"/>
      <c r="QHM33"/>
      <c r="QHN33"/>
      <c r="QHO33"/>
      <c r="QHP33"/>
      <c r="QHQ33"/>
      <c r="QHR33"/>
      <c r="QHS33"/>
      <c r="QHT33"/>
      <c r="QHU33"/>
      <c r="QHV33"/>
      <c r="QHW33"/>
      <c r="QHX33"/>
      <c r="QHY33"/>
      <c r="QHZ33"/>
      <c r="QIA33"/>
      <c r="QIB33"/>
      <c r="QIC33"/>
      <c r="QID33"/>
      <c r="QIE33"/>
      <c r="QIF33"/>
      <c r="QIG33"/>
      <c r="QIH33"/>
      <c r="QII33"/>
      <c r="QIJ33"/>
      <c r="QIK33"/>
      <c r="QIL33"/>
      <c r="QIM33"/>
      <c r="QIN33"/>
      <c r="QIO33"/>
      <c r="QIP33"/>
      <c r="QIQ33"/>
      <c r="QIR33"/>
      <c r="QIS33"/>
      <c r="QIT33"/>
      <c r="QIU33"/>
      <c r="QIV33"/>
      <c r="QIW33"/>
      <c r="QIX33"/>
      <c r="QIY33"/>
      <c r="QIZ33"/>
      <c r="QJA33"/>
      <c r="QJB33"/>
      <c r="QJC33"/>
      <c r="QJD33"/>
      <c r="QJE33"/>
      <c r="QJF33"/>
      <c r="QJG33"/>
      <c r="QJH33"/>
      <c r="QJI33"/>
      <c r="QJJ33"/>
      <c r="QJK33"/>
      <c r="QJL33"/>
      <c r="QJM33"/>
      <c r="QJN33"/>
      <c r="QJO33"/>
      <c r="QJP33"/>
      <c r="QJQ33"/>
      <c r="QJR33"/>
      <c r="QJS33"/>
      <c r="QJT33"/>
      <c r="QJU33"/>
      <c r="QJV33"/>
      <c r="QJW33"/>
      <c r="QJX33"/>
      <c r="QJY33"/>
      <c r="QJZ33"/>
      <c r="QKA33"/>
      <c r="QKB33"/>
      <c r="QKC33"/>
      <c r="QKD33"/>
      <c r="QKE33"/>
      <c r="QKF33"/>
      <c r="QKG33"/>
      <c r="QKH33"/>
      <c r="QKI33"/>
      <c r="QKJ33"/>
      <c r="QKK33"/>
      <c r="QKL33"/>
      <c r="QKM33"/>
      <c r="QKN33"/>
      <c r="QKO33"/>
      <c r="QKP33"/>
      <c r="QKQ33"/>
      <c r="QKR33"/>
      <c r="QKS33"/>
      <c r="QKT33"/>
      <c r="QKU33"/>
      <c r="QKV33"/>
      <c r="QKW33"/>
      <c r="QKX33"/>
      <c r="QKY33"/>
      <c r="QKZ33"/>
      <c r="QLA33"/>
      <c r="QLB33"/>
      <c r="QLC33"/>
      <c r="QLD33"/>
      <c r="QLE33"/>
      <c r="QLF33"/>
      <c r="QLG33"/>
      <c r="QLH33"/>
      <c r="QLI33"/>
      <c r="QLJ33"/>
      <c r="QLK33"/>
      <c r="QLL33"/>
      <c r="QLM33"/>
      <c r="QLN33"/>
      <c r="QLO33"/>
      <c r="QLP33"/>
      <c r="QLQ33"/>
      <c r="QLR33"/>
      <c r="QLS33"/>
      <c r="QLT33"/>
      <c r="QLU33"/>
      <c r="QLV33"/>
      <c r="QLW33"/>
      <c r="QLX33"/>
      <c r="QLY33"/>
      <c r="QLZ33"/>
      <c r="QMA33"/>
      <c r="QMB33"/>
      <c r="QMC33"/>
      <c r="QMD33"/>
      <c r="QME33"/>
      <c r="QMF33"/>
      <c r="QMG33"/>
      <c r="QMH33"/>
      <c r="QMI33"/>
      <c r="QMJ33"/>
      <c r="QMK33"/>
      <c r="QML33"/>
      <c r="QMM33"/>
      <c r="QMN33"/>
      <c r="QMO33"/>
      <c r="QMP33"/>
      <c r="QMQ33"/>
      <c r="QMR33"/>
      <c r="QMS33"/>
      <c r="QMT33"/>
      <c r="QMU33"/>
      <c r="QMV33"/>
      <c r="QMW33"/>
      <c r="QMX33"/>
      <c r="QMY33"/>
      <c r="QMZ33"/>
      <c r="QNA33"/>
      <c r="QNB33"/>
      <c r="QNC33"/>
      <c r="QND33"/>
      <c r="QNE33"/>
      <c r="QNF33"/>
      <c r="QNG33"/>
      <c r="QNH33"/>
      <c r="QNI33"/>
      <c r="QNJ33"/>
      <c r="QNK33"/>
      <c r="QNL33"/>
      <c r="QNM33"/>
      <c r="QNN33"/>
      <c r="QNO33"/>
      <c r="QNP33"/>
      <c r="QNQ33"/>
      <c r="QNR33"/>
      <c r="QNS33"/>
      <c r="QNT33"/>
      <c r="QNU33"/>
      <c r="QNV33"/>
      <c r="QNW33"/>
      <c r="QNX33"/>
      <c r="QNY33"/>
      <c r="QNZ33"/>
      <c r="QOA33"/>
      <c r="QOB33"/>
      <c r="QOC33"/>
      <c r="QOD33"/>
      <c r="QOE33"/>
      <c r="QOF33"/>
      <c r="QOG33"/>
      <c r="QOH33"/>
      <c r="QOI33"/>
      <c r="QOJ33"/>
      <c r="QOK33"/>
      <c r="QOL33"/>
      <c r="QOM33"/>
      <c r="QON33"/>
      <c r="QOO33"/>
      <c r="QOP33"/>
      <c r="QOQ33"/>
      <c r="QOR33"/>
      <c r="QOS33"/>
      <c r="QOT33"/>
      <c r="QOU33"/>
      <c r="QOV33"/>
      <c r="QOW33"/>
      <c r="QOX33"/>
      <c r="QOY33"/>
      <c r="QOZ33"/>
      <c r="QPA33"/>
      <c r="QPB33"/>
      <c r="QPC33"/>
      <c r="QPD33"/>
      <c r="QPE33"/>
      <c r="QPF33"/>
      <c r="QPG33"/>
      <c r="QPH33"/>
      <c r="QPI33"/>
      <c r="QPJ33"/>
      <c r="QPK33"/>
      <c r="QPL33"/>
      <c r="QPM33"/>
      <c r="QPN33"/>
      <c r="QPO33"/>
      <c r="QPP33"/>
      <c r="QPQ33"/>
      <c r="QPR33"/>
      <c r="QPS33"/>
      <c r="QPT33"/>
      <c r="QPU33"/>
      <c r="QPV33"/>
      <c r="QPW33"/>
      <c r="QPX33"/>
      <c r="QPY33"/>
      <c r="QPZ33"/>
      <c r="QQA33"/>
      <c r="QQB33"/>
      <c r="QQC33"/>
      <c r="QQD33"/>
      <c r="QQE33"/>
      <c r="QQF33"/>
      <c r="QQG33"/>
      <c r="QQH33"/>
      <c r="QQI33"/>
      <c r="QQJ33"/>
      <c r="QQK33"/>
      <c r="QQL33"/>
      <c r="QQM33"/>
      <c r="QQN33"/>
      <c r="QQO33"/>
      <c r="QQP33"/>
      <c r="QQQ33"/>
      <c r="QQR33"/>
      <c r="QQS33"/>
      <c r="QQT33"/>
      <c r="QQU33"/>
      <c r="QQV33"/>
      <c r="QQW33"/>
      <c r="QQX33"/>
      <c r="QQY33"/>
      <c r="QQZ33"/>
      <c r="QRA33"/>
      <c r="QRB33"/>
      <c r="QRC33"/>
      <c r="QRD33"/>
      <c r="QRE33"/>
      <c r="QRF33"/>
      <c r="QRG33"/>
      <c r="QRH33"/>
      <c r="QRI33"/>
      <c r="QRJ33"/>
      <c r="QRK33"/>
      <c r="QRL33"/>
      <c r="QRM33"/>
      <c r="QRN33"/>
      <c r="QRO33"/>
      <c r="QRP33"/>
      <c r="QRQ33"/>
      <c r="QRR33"/>
      <c r="QRS33"/>
      <c r="QRT33"/>
      <c r="QRU33"/>
      <c r="QRV33"/>
      <c r="QRW33"/>
      <c r="QRX33"/>
      <c r="QRY33"/>
      <c r="QRZ33"/>
      <c r="QSA33"/>
      <c r="QSB33"/>
      <c r="QSC33"/>
      <c r="QSD33"/>
      <c r="QSE33"/>
      <c r="QSF33"/>
      <c r="QSG33"/>
      <c r="QSH33"/>
      <c r="QSI33"/>
      <c r="QSJ33"/>
      <c r="QSK33"/>
      <c r="QSL33"/>
      <c r="QSM33"/>
      <c r="QSN33"/>
      <c r="QSO33"/>
      <c r="QSP33"/>
      <c r="QSQ33"/>
      <c r="QSR33"/>
      <c r="QSS33"/>
      <c r="QST33"/>
      <c r="QSU33"/>
      <c r="QSV33"/>
      <c r="QSW33"/>
      <c r="QSX33"/>
      <c r="QSY33"/>
      <c r="QSZ33"/>
      <c r="QTA33"/>
      <c r="QTB33"/>
      <c r="QTC33"/>
      <c r="QTD33"/>
      <c r="QTE33"/>
      <c r="QTF33"/>
      <c r="QTG33"/>
      <c r="QTH33"/>
      <c r="QTI33"/>
      <c r="QTJ33"/>
      <c r="QTK33"/>
      <c r="QTL33"/>
      <c r="QTM33"/>
      <c r="QTN33"/>
      <c r="QTO33"/>
      <c r="QTP33"/>
      <c r="QTQ33"/>
      <c r="QTR33"/>
      <c r="QTS33"/>
      <c r="QTT33"/>
      <c r="QTU33"/>
      <c r="QTV33"/>
      <c r="QTW33"/>
      <c r="QTX33"/>
      <c r="QTY33"/>
      <c r="QTZ33"/>
      <c r="QUA33"/>
      <c r="QUB33"/>
      <c r="QUC33"/>
      <c r="QUD33"/>
      <c r="QUE33"/>
      <c r="QUF33"/>
      <c r="QUG33"/>
      <c r="QUH33"/>
      <c r="QUI33"/>
      <c r="QUJ33"/>
      <c r="QUK33"/>
      <c r="QUL33"/>
      <c r="QUM33"/>
      <c r="QUN33"/>
      <c r="QUO33"/>
      <c r="QUP33"/>
      <c r="QUQ33"/>
      <c r="QUR33"/>
      <c r="QUS33"/>
      <c r="QUT33"/>
      <c r="QUU33"/>
      <c r="QUV33"/>
      <c r="QUW33"/>
      <c r="QUX33"/>
      <c r="QUY33"/>
      <c r="QUZ33"/>
      <c r="QVA33"/>
      <c r="QVB33"/>
      <c r="QVC33"/>
      <c r="QVD33"/>
      <c r="QVE33"/>
      <c r="QVF33"/>
      <c r="QVG33"/>
      <c r="QVH33"/>
      <c r="QVI33"/>
      <c r="QVJ33"/>
      <c r="QVK33"/>
      <c r="QVL33"/>
      <c r="QVM33"/>
      <c r="QVN33"/>
      <c r="QVO33"/>
      <c r="QVP33"/>
      <c r="QVQ33"/>
      <c r="QVR33"/>
      <c r="QVS33"/>
      <c r="QVT33"/>
      <c r="QVU33"/>
      <c r="QVV33"/>
      <c r="QVW33"/>
      <c r="QVX33"/>
      <c r="QVY33"/>
      <c r="QVZ33"/>
      <c r="QWA33"/>
      <c r="QWB33"/>
      <c r="QWC33"/>
      <c r="QWD33"/>
      <c r="QWE33"/>
      <c r="QWF33"/>
      <c r="QWG33"/>
      <c r="QWH33"/>
      <c r="QWI33"/>
      <c r="QWJ33"/>
      <c r="QWK33"/>
      <c r="QWL33"/>
      <c r="QWM33"/>
      <c r="QWN33"/>
      <c r="QWO33"/>
      <c r="QWP33"/>
      <c r="QWQ33"/>
      <c r="QWR33"/>
      <c r="QWS33"/>
      <c r="QWT33"/>
      <c r="QWU33"/>
      <c r="QWV33"/>
      <c r="QWW33"/>
      <c r="QWX33"/>
      <c r="QWY33"/>
      <c r="QWZ33"/>
      <c r="QXA33"/>
      <c r="QXB33"/>
      <c r="QXC33"/>
      <c r="QXD33"/>
      <c r="QXE33"/>
      <c r="QXF33"/>
      <c r="QXG33"/>
      <c r="QXH33"/>
      <c r="QXI33"/>
      <c r="QXJ33"/>
      <c r="QXK33"/>
      <c r="QXL33"/>
      <c r="QXM33"/>
      <c r="QXN33"/>
      <c r="QXO33"/>
      <c r="QXP33"/>
      <c r="QXQ33"/>
      <c r="QXR33"/>
      <c r="QXS33"/>
      <c r="QXT33"/>
      <c r="QXU33"/>
      <c r="QXV33"/>
      <c r="QXW33"/>
      <c r="QXX33"/>
      <c r="QXY33"/>
      <c r="QXZ33"/>
      <c r="QYA33"/>
      <c r="QYB33"/>
      <c r="QYC33"/>
      <c r="QYD33"/>
      <c r="QYE33"/>
      <c r="QYF33"/>
      <c r="QYG33"/>
      <c r="QYH33"/>
      <c r="QYI33"/>
      <c r="QYJ33"/>
      <c r="QYK33"/>
      <c r="QYL33"/>
      <c r="QYM33"/>
      <c r="QYN33"/>
      <c r="QYO33"/>
      <c r="QYP33"/>
      <c r="QYQ33"/>
      <c r="QYR33"/>
      <c r="QYS33"/>
      <c r="QYT33"/>
      <c r="QYU33"/>
      <c r="QYV33"/>
      <c r="QYW33"/>
      <c r="QYX33"/>
      <c r="QYY33"/>
      <c r="QYZ33"/>
      <c r="QZA33"/>
      <c r="QZB33"/>
      <c r="QZC33"/>
      <c r="QZD33"/>
      <c r="QZE33"/>
      <c r="QZF33"/>
      <c r="QZG33"/>
      <c r="QZH33"/>
      <c r="QZI33"/>
      <c r="QZJ33"/>
      <c r="QZK33"/>
      <c r="QZL33"/>
      <c r="QZM33"/>
      <c r="QZN33"/>
      <c r="QZO33"/>
      <c r="QZP33"/>
      <c r="QZQ33"/>
      <c r="QZR33"/>
      <c r="QZS33"/>
      <c r="QZT33"/>
      <c r="QZU33"/>
      <c r="QZV33"/>
      <c r="QZW33"/>
      <c r="QZX33"/>
      <c r="QZY33"/>
      <c r="QZZ33"/>
      <c r="RAA33"/>
      <c r="RAB33"/>
      <c r="RAC33"/>
      <c r="RAD33"/>
      <c r="RAE33"/>
      <c r="RAF33"/>
      <c r="RAG33"/>
      <c r="RAH33"/>
      <c r="RAI33"/>
      <c r="RAJ33"/>
      <c r="RAK33"/>
      <c r="RAL33"/>
      <c r="RAM33"/>
      <c r="RAN33"/>
      <c r="RAO33"/>
      <c r="RAP33"/>
      <c r="RAQ33"/>
      <c r="RAR33"/>
      <c r="RAS33"/>
      <c r="RAT33"/>
      <c r="RAU33"/>
      <c r="RAV33"/>
      <c r="RAW33"/>
      <c r="RAX33"/>
      <c r="RAY33"/>
      <c r="RAZ33"/>
      <c r="RBA33"/>
      <c r="RBB33"/>
      <c r="RBC33"/>
      <c r="RBD33"/>
      <c r="RBE33"/>
      <c r="RBF33"/>
      <c r="RBG33"/>
      <c r="RBH33"/>
      <c r="RBI33"/>
      <c r="RBJ33"/>
      <c r="RBK33"/>
      <c r="RBL33"/>
      <c r="RBM33"/>
      <c r="RBN33"/>
      <c r="RBO33"/>
      <c r="RBP33"/>
      <c r="RBQ33"/>
      <c r="RBR33"/>
      <c r="RBS33"/>
      <c r="RBT33"/>
      <c r="RBU33"/>
      <c r="RBV33"/>
      <c r="RBW33"/>
      <c r="RBX33"/>
      <c r="RBY33"/>
      <c r="RBZ33"/>
      <c r="RCA33"/>
      <c r="RCB33"/>
      <c r="RCC33"/>
      <c r="RCD33"/>
      <c r="RCE33"/>
      <c r="RCF33"/>
      <c r="RCG33"/>
      <c r="RCH33"/>
      <c r="RCI33"/>
      <c r="RCJ33"/>
      <c r="RCK33"/>
      <c r="RCL33"/>
      <c r="RCM33"/>
      <c r="RCN33"/>
      <c r="RCO33"/>
      <c r="RCP33"/>
      <c r="RCQ33"/>
      <c r="RCR33"/>
      <c r="RCS33"/>
      <c r="RCT33"/>
      <c r="RCU33"/>
      <c r="RCV33"/>
      <c r="RCW33"/>
      <c r="RCX33"/>
      <c r="RCY33"/>
      <c r="RCZ33"/>
      <c r="RDA33"/>
      <c r="RDB33"/>
      <c r="RDC33"/>
      <c r="RDD33"/>
      <c r="RDE33"/>
      <c r="RDF33"/>
      <c r="RDG33"/>
      <c r="RDH33"/>
      <c r="RDI33"/>
      <c r="RDJ33"/>
      <c r="RDK33"/>
      <c r="RDL33"/>
      <c r="RDM33"/>
      <c r="RDN33"/>
      <c r="RDO33"/>
      <c r="RDP33"/>
      <c r="RDQ33"/>
      <c r="RDR33"/>
      <c r="RDS33"/>
      <c r="RDT33"/>
      <c r="RDU33"/>
      <c r="RDV33"/>
      <c r="RDW33"/>
      <c r="RDX33"/>
      <c r="RDY33"/>
      <c r="RDZ33"/>
      <c r="REA33"/>
      <c r="REB33"/>
      <c r="REC33"/>
      <c r="RED33"/>
      <c r="REE33"/>
      <c r="REF33"/>
      <c r="REG33"/>
      <c r="REH33"/>
      <c r="REI33"/>
      <c r="REJ33"/>
      <c r="REK33"/>
      <c r="REL33"/>
      <c r="REM33"/>
      <c r="REN33"/>
      <c r="REO33"/>
      <c r="REP33"/>
      <c r="REQ33"/>
      <c r="RER33"/>
      <c r="RES33"/>
      <c r="RET33"/>
      <c r="REU33"/>
      <c r="REV33"/>
      <c r="REW33"/>
      <c r="REX33"/>
      <c r="REY33"/>
      <c r="REZ33"/>
      <c r="RFA33"/>
      <c r="RFB33"/>
      <c r="RFC33"/>
      <c r="RFD33"/>
      <c r="RFE33"/>
      <c r="RFF33"/>
      <c r="RFG33"/>
      <c r="RFH33"/>
      <c r="RFI33"/>
      <c r="RFJ33"/>
      <c r="RFK33"/>
      <c r="RFL33"/>
      <c r="RFM33"/>
      <c r="RFN33"/>
      <c r="RFO33"/>
      <c r="RFP33"/>
      <c r="RFQ33"/>
      <c r="RFR33"/>
      <c r="RFS33"/>
      <c r="RFT33"/>
      <c r="RFU33"/>
      <c r="RFV33"/>
      <c r="RFW33"/>
      <c r="RFX33"/>
      <c r="RFY33"/>
      <c r="RFZ33"/>
      <c r="RGA33"/>
      <c r="RGB33"/>
      <c r="RGC33"/>
      <c r="RGD33"/>
      <c r="RGE33"/>
      <c r="RGF33"/>
      <c r="RGG33"/>
      <c r="RGH33"/>
      <c r="RGI33"/>
      <c r="RGJ33"/>
      <c r="RGK33"/>
      <c r="RGL33"/>
      <c r="RGM33"/>
      <c r="RGN33"/>
      <c r="RGO33"/>
      <c r="RGP33"/>
      <c r="RGQ33"/>
      <c r="RGR33"/>
      <c r="RGS33"/>
      <c r="RGT33"/>
      <c r="RGU33"/>
      <c r="RGV33"/>
      <c r="RGW33"/>
      <c r="RGX33"/>
      <c r="RGY33"/>
      <c r="RGZ33"/>
      <c r="RHA33"/>
      <c r="RHB33"/>
      <c r="RHC33"/>
      <c r="RHD33"/>
      <c r="RHE33"/>
      <c r="RHF33"/>
      <c r="RHG33"/>
      <c r="RHH33"/>
      <c r="RHI33"/>
      <c r="RHJ33"/>
      <c r="RHK33"/>
      <c r="RHL33"/>
      <c r="RHM33"/>
      <c r="RHN33"/>
      <c r="RHO33"/>
      <c r="RHP33"/>
      <c r="RHQ33"/>
      <c r="RHR33"/>
      <c r="RHS33"/>
      <c r="RHT33"/>
      <c r="RHU33"/>
      <c r="RHV33"/>
      <c r="RHW33"/>
      <c r="RHX33"/>
      <c r="RHY33"/>
      <c r="RHZ33"/>
      <c r="RIA33"/>
      <c r="RIB33"/>
      <c r="RIC33"/>
      <c r="RID33"/>
      <c r="RIE33"/>
      <c r="RIF33"/>
      <c r="RIG33"/>
      <c r="RIH33"/>
      <c r="RII33"/>
      <c r="RIJ33"/>
      <c r="RIK33"/>
      <c r="RIL33"/>
      <c r="RIM33"/>
      <c r="RIN33"/>
      <c r="RIO33"/>
      <c r="RIP33"/>
      <c r="RIQ33"/>
      <c r="RIR33"/>
      <c r="RIS33"/>
      <c r="RIT33"/>
      <c r="RIU33"/>
      <c r="RIV33"/>
      <c r="RIW33"/>
      <c r="RIX33"/>
      <c r="RIY33"/>
      <c r="RIZ33"/>
      <c r="RJA33"/>
      <c r="RJB33"/>
      <c r="RJC33"/>
      <c r="RJD33"/>
      <c r="RJE33"/>
      <c r="RJF33"/>
      <c r="RJG33"/>
      <c r="RJH33"/>
      <c r="RJI33"/>
      <c r="RJJ33"/>
      <c r="RJK33"/>
      <c r="RJL33"/>
      <c r="RJM33"/>
      <c r="RJN33"/>
      <c r="RJO33"/>
      <c r="RJP33"/>
      <c r="RJQ33"/>
      <c r="RJR33"/>
      <c r="RJS33"/>
      <c r="RJT33"/>
      <c r="RJU33"/>
      <c r="RJV33"/>
      <c r="RJW33"/>
      <c r="RJX33"/>
      <c r="RJY33"/>
      <c r="RJZ33"/>
      <c r="RKA33"/>
      <c r="RKB33"/>
      <c r="RKC33"/>
      <c r="RKD33"/>
      <c r="RKE33"/>
      <c r="RKF33"/>
      <c r="RKG33"/>
      <c r="RKH33"/>
      <c r="RKI33"/>
      <c r="RKJ33"/>
      <c r="RKK33"/>
      <c r="RKL33"/>
      <c r="RKM33"/>
      <c r="RKN33"/>
      <c r="RKO33"/>
      <c r="RKP33"/>
      <c r="RKQ33"/>
      <c r="RKR33"/>
      <c r="RKS33"/>
      <c r="RKT33"/>
      <c r="RKU33"/>
      <c r="RKV33"/>
      <c r="RKW33"/>
      <c r="RKX33"/>
      <c r="RKY33"/>
      <c r="RKZ33"/>
      <c r="RLA33"/>
      <c r="RLB33"/>
      <c r="RLC33"/>
      <c r="RLD33"/>
      <c r="RLE33"/>
      <c r="RLF33"/>
      <c r="RLG33"/>
      <c r="RLH33"/>
      <c r="RLI33"/>
      <c r="RLJ33"/>
      <c r="RLK33"/>
      <c r="RLL33"/>
      <c r="RLM33"/>
      <c r="RLN33"/>
      <c r="RLO33"/>
      <c r="RLP33"/>
      <c r="RLQ33"/>
      <c r="RLR33"/>
      <c r="RLS33"/>
      <c r="RLT33"/>
      <c r="RLU33"/>
      <c r="RLV33"/>
      <c r="RLW33"/>
      <c r="RLX33"/>
      <c r="RLY33"/>
      <c r="RLZ33"/>
      <c r="RMA33"/>
      <c r="RMB33"/>
      <c r="RMC33"/>
      <c r="RMD33"/>
      <c r="RME33"/>
      <c r="RMF33"/>
      <c r="RMG33"/>
      <c r="RMH33"/>
      <c r="RMI33"/>
      <c r="RMJ33"/>
      <c r="RMK33"/>
      <c r="RML33"/>
      <c r="RMM33"/>
      <c r="RMN33"/>
      <c r="RMO33"/>
      <c r="RMP33"/>
      <c r="RMQ33"/>
      <c r="RMR33"/>
      <c r="RMS33"/>
      <c r="RMT33"/>
      <c r="RMU33"/>
      <c r="RMV33"/>
      <c r="RMW33"/>
      <c r="RMX33"/>
      <c r="RMY33"/>
      <c r="RMZ33"/>
      <c r="RNA33"/>
      <c r="RNB33"/>
      <c r="RNC33"/>
      <c r="RND33"/>
      <c r="RNE33"/>
      <c r="RNF33"/>
      <c r="RNG33"/>
      <c r="RNH33"/>
      <c r="RNI33"/>
      <c r="RNJ33"/>
      <c r="RNK33"/>
      <c r="RNL33"/>
      <c r="RNM33"/>
      <c r="RNN33"/>
      <c r="RNO33"/>
      <c r="RNP33"/>
      <c r="RNQ33"/>
      <c r="RNR33"/>
      <c r="RNS33"/>
      <c r="RNT33"/>
      <c r="RNU33"/>
      <c r="RNV33"/>
      <c r="RNW33"/>
      <c r="RNX33"/>
      <c r="RNY33"/>
      <c r="RNZ33"/>
      <c r="ROA33"/>
      <c r="ROB33"/>
      <c r="ROC33"/>
      <c r="ROD33"/>
      <c r="ROE33"/>
      <c r="ROF33"/>
      <c r="ROG33"/>
      <c r="ROH33"/>
      <c r="ROI33"/>
      <c r="ROJ33"/>
      <c r="ROK33"/>
      <c r="ROL33"/>
      <c r="ROM33"/>
      <c r="RON33"/>
      <c r="ROO33"/>
      <c r="ROP33"/>
      <c r="ROQ33"/>
      <c r="ROR33"/>
      <c r="ROS33"/>
      <c r="ROT33"/>
      <c r="ROU33"/>
      <c r="ROV33"/>
      <c r="ROW33"/>
      <c r="ROX33"/>
      <c r="ROY33"/>
      <c r="ROZ33"/>
      <c r="RPA33"/>
      <c r="RPB33"/>
      <c r="RPC33"/>
      <c r="RPD33"/>
      <c r="RPE33"/>
      <c r="RPF33"/>
      <c r="RPG33"/>
      <c r="RPH33"/>
      <c r="RPI33"/>
      <c r="RPJ33"/>
      <c r="RPK33"/>
      <c r="RPL33"/>
      <c r="RPM33"/>
      <c r="RPN33"/>
      <c r="RPO33"/>
      <c r="RPP33"/>
      <c r="RPQ33"/>
      <c r="RPR33"/>
      <c r="RPS33"/>
      <c r="RPT33"/>
      <c r="RPU33"/>
      <c r="RPV33"/>
      <c r="RPW33"/>
      <c r="RPX33"/>
      <c r="RPY33"/>
      <c r="RPZ33"/>
      <c r="RQA33"/>
      <c r="RQB33"/>
      <c r="RQC33"/>
      <c r="RQD33"/>
      <c r="RQE33"/>
      <c r="RQF33"/>
      <c r="RQG33"/>
      <c r="RQH33"/>
      <c r="RQI33"/>
      <c r="RQJ33"/>
      <c r="RQK33"/>
      <c r="RQL33"/>
      <c r="RQM33"/>
      <c r="RQN33"/>
      <c r="RQO33"/>
      <c r="RQP33"/>
      <c r="RQQ33"/>
      <c r="RQR33"/>
      <c r="RQS33"/>
      <c r="RQT33"/>
      <c r="RQU33"/>
      <c r="RQV33"/>
      <c r="RQW33"/>
      <c r="RQX33"/>
      <c r="RQY33"/>
      <c r="RQZ33"/>
      <c r="RRA33"/>
      <c r="RRB33"/>
      <c r="RRC33"/>
      <c r="RRD33"/>
      <c r="RRE33"/>
      <c r="RRF33"/>
      <c r="RRG33"/>
      <c r="RRH33"/>
      <c r="RRI33"/>
      <c r="RRJ33"/>
      <c r="RRK33"/>
      <c r="RRL33"/>
      <c r="RRM33"/>
      <c r="RRN33"/>
      <c r="RRO33"/>
      <c r="RRP33"/>
      <c r="RRQ33"/>
      <c r="RRR33"/>
      <c r="RRS33"/>
      <c r="RRT33"/>
      <c r="RRU33"/>
      <c r="RRV33"/>
      <c r="RRW33"/>
      <c r="RRX33"/>
      <c r="RRY33"/>
      <c r="RRZ33"/>
      <c r="RSA33"/>
      <c r="RSB33"/>
      <c r="RSC33"/>
      <c r="RSD33"/>
      <c r="RSE33"/>
      <c r="RSF33"/>
      <c r="RSG33"/>
      <c r="RSH33"/>
      <c r="RSI33"/>
      <c r="RSJ33"/>
      <c r="RSK33"/>
      <c r="RSL33"/>
      <c r="RSM33"/>
      <c r="RSN33"/>
      <c r="RSO33"/>
      <c r="RSP33"/>
      <c r="RSQ33"/>
      <c r="RSR33"/>
      <c r="RSS33"/>
      <c r="RST33"/>
      <c r="RSU33"/>
      <c r="RSV33"/>
      <c r="RSW33"/>
      <c r="RSX33"/>
      <c r="RSY33"/>
      <c r="RSZ33"/>
      <c r="RTA33"/>
      <c r="RTB33"/>
      <c r="RTC33"/>
      <c r="RTD33"/>
      <c r="RTE33"/>
      <c r="RTF33"/>
      <c r="RTG33"/>
      <c r="RTH33"/>
      <c r="RTI33"/>
      <c r="RTJ33"/>
      <c r="RTK33"/>
      <c r="RTL33"/>
      <c r="RTM33"/>
      <c r="RTN33"/>
      <c r="RTO33"/>
      <c r="RTP33"/>
      <c r="RTQ33"/>
      <c r="RTR33"/>
      <c r="RTS33"/>
      <c r="RTT33"/>
      <c r="RTU33"/>
      <c r="RTV33"/>
      <c r="RTW33"/>
      <c r="RTX33"/>
      <c r="RTY33"/>
      <c r="RTZ33"/>
      <c r="RUA33"/>
      <c r="RUB33"/>
      <c r="RUC33"/>
      <c r="RUD33"/>
      <c r="RUE33"/>
      <c r="RUF33"/>
      <c r="RUG33"/>
      <c r="RUH33"/>
      <c r="RUI33"/>
      <c r="RUJ33"/>
      <c r="RUK33"/>
      <c r="RUL33"/>
      <c r="RUM33"/>
      <c r="RUN33"/>
      <c r="RUO33"/>
      <c r="RUP33"/>
      <c r="RUQ33"/>
      <c r="RUR33"/>
      <c r="RUS33"/>
      <c r="RUT33"/>
      <c r="RUU33"/>
      <c r="RUV33"/>
      <c r="RUW33"/>
      <c r="RUX33"/>
      <c r="RUY33"/>
      <c r="RUZ33"/>
      <c r="RVA33"/>
      <c r="RVB33"/>
      <c r="RVC33"/>
      <c r="RVD33"/>
      <c r="RVE33"/>
      <c r="RVF33"/>
      <c r="RVG33"/>
      <c r="RVH33"/>
      <c r="RVI33"/>
      <c r="RVJ33"/>
      <c r="RVK33"/>
      <c r="RVL33"/>
      <c r="RVM33"/>
      <c r="RVN33"/>
      <c r="RVO33"/>
      <c r="RVP33"/>
      <c r="RVQ33"/>
      <c r="RVR33"/>
      <c r="RVS33"/>
      <c r="RVT33"/>
      <c r="RVU33"/>
      <c r="RVV33"/>
      <c r="RVW33"/>
      <c r="RVX33"/>
      <c r="RVY33"/>
      <c r="RVZ33"/>
      <c r="RWA33"/>
      <c r="RWB33"/>
      <c r="RWC33"/>
      <c r="RWD33"/>
      <c r="RWE33"/>
      <c r="RWF33"/>
      <c r="RWG33"/>
      <c r="RWH33"/>
      <c r="RWI33"/>
      <c r="RWJ33"/>
      <c r="RWK33"/>
      <c r="RWL33"/>
      <c r="RWM33"/>
      <c r="RWN33"/>
      <c r="RWO33"/>
      <c r="RWP33"/>
      <c r="RWQ33"/>
      <c r="RWR33"/>
      <c r="RWS33"/>
      <c r="RWT33"/>
      <c r="RWU33"/>
      <c r="RWV33"/>
      <c r="RWW33"/>
      <c r="RWX33"/>
      <c r="RWY33"/>
      <c r="RWZ33"/>
      <c r="RXA33"/>
      <c r="RXB33"/>
      <c r="RXC33"/>
      <c r="RXD33"/>
      <c r="RXE33"/>
      <c r="RXF33"/>
      <c r="RXG33"/>
      <c r="RXH33"/>
      <c r="RXI33"/>
      <c r="RXJ33"/>
      <c r="RXK33"/>
      <c r="RXL33"/>
      <c r="RXM33"/>
      <c r="RXN33"/>
      <c r="RXO33"/>
      <c r="RXP33"/>
      <c r="RXQ33"/>
      <c r="RXR33"/>
      <c r="RXS33"/>
      <c r="RXT33"/>
      <c r="RXU33"/>
      <c r="RXV33"/>
      <c r="RXW33"/>
      <c r="RXX33"/>
      <c r="RXY33"/>
      <c r="RXZ33"/>
      <c r="RYA33"/>
      <c r="RYB33"/>
      <c r="RYC33"/>
      <c r="RYD33"/>
      <c r="RYE33"/>
      <c r="RYF33"/>
      <c r="RYG33"/>
      <c r="RYH33"/>
      <c r="RYI33"/>
      <c r="RYJ33"/>
      <c r="RYK33"/>
      <c r="RYL33"/>
      <c r="RYM33"/>
      <c r="RYN33"/>
      <c r="RYO33"/>
      <c r="RYP33"/>
      <c r="RYQ33"/>
      <c r="RYR33"/>
      <c r="RYS33"/>
      <c r="RYT33"/>
      <c r="RYU33"/>
      <c r="RYV33"/>
      <c r="RYW33"/>
      <c r="RYX33"/>
      <c r="RYY33"/>
      <c r="RYZ33"/>
      <c r="RZA33"/>
      <c r="RZB33"/>
      <c r="RZC33"/>
      <c r="RZD33"/>
      <c r="RZE33"/>
      <c r="RZF33"/>
      <c r="RZG33"/>
      <c r="RZH33"/>
      <c r="RZI33"/>
      <c r="RZJ33"/>
      <c r="RZK33"/>
      <c r="RZL33"/>
      <c r="RZM33"/>
      <c r="RZN33"/>
      <c r="RZO33"/>
      <c r="RZP33"/>
      <c r="RZQ33"/>
      <c r="RZR33"/>
      <c r="RZS33"/>
      <c r="RZT33"/>
      <c r="RZU33"/>
      <c r="RZV33"/>
      <c r="RZW33"/>
      <c r="RZX33"/>
      <c r="RZY33"/>
      <c r="RZZ33"/>
      <c r="SAA33"/>
      <c r="SAB33"/>
      <c r="SAC33"/>
      <c r="SAD33"/>
      <c r="SAE33"/>
      <c r="SAF33"/>
      <c r="SAG33"/>
      <c r="SAH33"/>
      <c r="SAI33"/>
      <c r="SAJ33"/>
      <c r="SAK33"/>
      <c r="SAL33"/>
      <c r="SAM33"/>
      <c r="SAN33"/>
      <c r="SAO33"/>
      <c r="SAP33"/>
      <c r="SAQ33"/>
      <c r="SAR33"/>
      <c r="SAS33"/>
      <c r="SAT33"/>
      <c r="SAU33"/>
      <c r="SAV33"/>
      <c r="SAW33"/>
      <c r="SAX33"/>
      <c r="SAY33"/>
      <c r="SAZ33"/>
      <c r="SBA33"/>
      <c r="SBB33"/>
      <c r="SBC33"/>
      <c r="SBD33"/>
      <c r="SBE33"/>
      <c r="SBF33"/>
      <c r="SBG33"/>
      <c r="SBH33"/>
      <c r="SBI33"/>
      <c r="SBJ33"/>
      <c r="SBK33"/>
      <c r="SBL33"/>
      <c r="SBM33"/>
      <c r="SBN33"/>
      <c r="SBO33"/>
      <c r="SBP33"/>
      <c r="SBQ33"/>
      <c r="SBR33"/>
      <c r="SBS33"/>
      <c r="SBT33"/>
      <c r="SBU33"/>
      <c r="SBV33"/>
      <c r="SBW33"/>
      <c r="SBX33"/>
      <c r="SBY33"/>
      <c r="SBZ33"/>
      <c r="SCA33"/>
      <c r="SCB33"/>
      <c r="SCC33"/>
      <c r="SCD33"/>
      <c r="SCE33"/>
      <c r="SCF33"/>
      <c r="SCG33"/>
      <c r="SCH33"/>
      <c r="SCI33"/>
      <c r="SCJ33"/>
      <c r="SCK33"/>
      <c r="SCL33"/>
      <c r="SCM33"/>
      <c r="SCN33"/>
      <c r="SCO33"/>
      <c r="SCP33"/>
      <c r="SCQ33"/>
      <c r="SCR33"/>
      <c r="SCS33"/>
      <c r="SCT33"/>
      <c r="SCU33"/>
      <c r="SCV33"/>
      <c r="SCW33"/>
      <c r="SCX33"/>
      <c r="SCY33"/>
      <c r="SCZ33"/>
      <c r="SDA33"/>
      <c r="SDB33"/>
      <c r="SDC33"/>
      <c r="SDD33"/>
      <c r="SDE33"/>
      <c r="SDF33"/>
      <c r="SDG33"/>
      <c r="SDH33"/>
      <c r="SDI33"/>
      <c r="SDJ33"/>
      <c r="SDK33"/>
      <c r="SDL33"/>
      <c r="SDM33"/>
      <c r="SDN33"/>
      <c r="SDO33"/>
      <c r="SDP33"/>
      <c r="SDQ33"/>
      <c r="SDR33"/>
      <c r="SDS33"/>
      <c r="SDT33"/>
      <c r="SDU33"/>
      <c r="SDV33"/>
      <c r="SDW33"/>
      <c r="SDX33"/>
      <c r="SDY33"/>
      <c r="SDZ33"/>
      <c r="SEA33"/>
      <c r="SEB33"/>
      <c r="SEC33"/>
      <c r="SED33"/>
      <c r="SEE33"/>
      <c r="SEF33"/>
      <c r="SEG33"/>
      <c r="SEH33"/>
      <c r="SEI33"/>
      <c r="SEJ33"/>
      <c r="SEK33"/>
      <c r="SEL33"/>
      <c r="SEM33"/>
      <c r="SEN33"/>
      <c r="SEO33"/>
      <c r="SEP33"/>
      <c r="SEQ33"/>
      <c r="SER33"/>
      <c r="SES33"/>
      <c r="SET33"/>
      <c r="SEU33"/>
      <c r="SEV33"/>
      <c r="SEW33"/>
      <c r="SEX33"/>
      <c r="SEY33"/>
      <c r="SEZ33"/>
      <c r="SFA33"/>
      <c r="SFB33"/>
      <c r="SFC33"/>
      <c r="SFD33"/>
      <c r="SFE33"/>
      <c r="SFF33"/>
      <c r="SFG33"/>
      <c r="SFH33"/>
      <c r="SFI33"/>
      <c r="SFJ33"/>
      <c r="SFK33"/>
      <c r="SFL33"/>
      <c r="SFM33"/>
      <c r="SFN33"/>
      <c r="SFO33"/>
      <c r="SFP33"/>
      <c r="SFQ33"/>
      <c r="SFR33"/>
      <c r="SFS33"/>
      <c r="SFT33"/>
      <c r="SFU33"/>
      <c r="SFV33"/>
      <c r="SFW33"/>
      <c r="SFX33"/>
      <c r="SFY33"/>
      <c r="SFZ33"/>
      <c r="SGA33"/>
      <c r="SGB33"/>
      <c r="SGC33"/>
      <c r="SGD33"/>
      <c r="SGE33"/>
      <c r="SGF33"/>
      <c r="SGG33"/>
      <c r="SGH33"/>
      <c r="SGI33"/>
      <c r="SGJ33"/>
      <c r="SGK33"/>
      <c r="SGL33"/>
      <c r="SGM33"/>
      <c r="SGN33"/>
      <c r="SGO33"/>
      <c r="SGP33"/>
      <c r="SGQ33"/>
      <c r="SGR33"/>
      <c r="SGS33"/>
      <c r="SGT33"/>
      <c r="SGU33"/>
      <c r="SGV33"/>
      <c r="SGW33"/>
      <c r="SGX33"/>
      <c r="SGY33"/>
      <c r="SGZ33"/>
      <c r="SHA33"/>
      <c r="SHB33"/>
      <c r="SHC33"/>
      <c r="SHD33"/>
      <c r="SHE33"/>
      <c r="SHF33"/>
      <c r="SHG33"/>
      <c r="SHH33"/>
      <c r="SHI33"/>
      <c r="SHJ33"/>
      <c r="SHK33"/>
      <c r="SHL33"/>
      <c r="SHM33"/>
      <c r="SHN33"/>
      <c r="SHO33"/>
      <c r="SHP33"/>
      <c r="SHQ33"/>
      <c r="SHR33"/>
      <c r="SHS33"/>
      <c r="SHT33"/>
      <c r="SHU33"/>
      <c r="SHV33"/>
      <c r="SHW33"/>
      <c r="SHX33"/>
      <c r="SHY33"/>
      <c r="SHZ33"/>
      <c r="SIA33"/>
      <c r="SIB33"/>
      <c r="SIC33"/>
      <c r="SID33"/>
      <c r="SIE33"/>
      <c r="SIF33"/>
      <c r="SIG33"/>
      <c r="SIH33"/>
      <c r="SII33"/>
      <c r="SIJ33"/>
      <c r="SIK33"/>
      <c r="SIL33"/>
      <c r="SIM33"/>
      <c r="SIN33"/>
      <c r="SIO33"/>
      <c r="SIP33"/>
      <c r="SIQ33"/>
      <c r="SIR33"/>
      <c r="SIS33"/>
      <c r="SIT33"/>
      <c r="SIU33"/>
      <c r="SIV33"/>
      <c r="SIW33"/>
      <c r="SIX33"/>
      <c r="SIY33"/>
      <c r="SIZ33"/>
      <c r="SJA33"/>
      <c r="SJB33"/>
      <c r="SJC33"/>
      <c r="SJD33"/>
      <c r="SJE33"/>
      <c r="SJF33"/>
      <c r="SJG33"/>
      <c r="SJH33"/>
      <c r="SJI33"/>
      <c r="SJJ33"/>
      <c r="SJK33"/>
      <c r="SJL33"/>
      <c r="SJM33"/>
      <c r="SJN33"/>
      <c r="SJO33"/>
      <c r="SJP33"/>
      <c r="SJQ33"/>
      <c r="SJR33"/>
      <c r="SJS33"/>
      <c r="SJT33"/>
      <c r="SJU33"/>
      <c r="SJV33"/>
      <c r="SJW33"/>
      <c r="SJX33"/>
      <c r="SJY33"/>
      <c r="SJZ33"/>
      <c r="SKA33"/>
      <c r="SKB33"/>
      <c r="SKC33"/>
      <c r="SKD33"/>
      <c r="SKE33"/>
      <c r="SKF33"/>
      <c r="SKG33"/>
      <c r="SKH33"/>
      <c r="SKI33"/>
      <c r="SKJ33"/>
      <c r="SKK33"/>
      <c r="SKL33"/>
      <c r="SKM33"/>
      <c r="SKN33"/>
      <c r="SKO33"/>
      <c r="SKP33"/>
      <c r="SKQ33"/>
      <c r="SKR33"/>
      <c r="SKS33"/>
      <c r="SKT33"/>
      <c r="SKU33"/>
      <c r="SKV33"/>
      <c r="SKW33"/>
      <c r="SKX33"/>
      <c r="SKY33"/>
      <c r="SKZ33"/>
      <c r="SLA33"/>
      <c r="SLB33"/>
      <c r="SLC33"/>
      <c r="SLD33"/>
      <c r="SLE33"/>
      <c r="SLF33"/>
      <c r="SLG33"/>
      <c r="SLH33"/>
      <c r="SLI33"/>
      <c r="SLJ33"/>
      <c r="SLK33"/>
      <c r="SLL33"/>
      <c r="SLM33"/>
      <c r="SLN33"/>
      <c r="SLO33"/>
      <c r="SLP33"/>
      <c r="SLQ33"/>
      <c r="SLR33"/>
      <c r="SLS33"/>
      <c r="SLT33"/>
      <c r="SLU33"/>
      <c r="SLV33"/>
      <c r="SLW33"/>
      <c r="SLX33"/>
      <c r="SLY33"/>
      <c r="SLZ33"/>
      <c r="SMA33"/>
      <c r="SMB33"/>
      <c r="SMC33"/>
      <c r="SMD33"/>
      <c r="SME33"/>
      <c r="SMF33"/>
      <c r="SMG33"/>
      <c r="SMH33"/>
      <c r="SMI33"/>
      <c r="SMJ33"/>
      <c r="SMK33"/>
      <c r="SML33"/>
      <c r="SMM33"/>
      <c r="SMN33"/>
      <c r="SMO33"/>
      <c r="SMP33"/>
      <c r="SMQ33"/>
      <c r="SMR33"/>
      <c r="SMS33"/>
      <c r="SMT33"/>
      <c r="SMU33"/>
      <c r="SMV33"/>
      <c r="SMW33"/>
      <c r="SMX33"/>
      <c r="SMY33"/>
      <c r="SMZ33"/>
      <c r="SNA33"/>
      <c r="SNB33"/>
      <c r="SNC33"/>
      <c r="SND33"/>
      <c r="SNE33"/>
      <c r="SNF33"/>
      <c r="SNG33"/>
      <c r="SNH33"/>
      <c r="SNI33"/>
      <c r="SNJ33"/>
      <c r="SNK33"/>
      <c r="SNL33"/>
      <c r="SNM33"/>
      <c r="SNN33"/>
      <c r="SNO33"/>
      <c r="SNP33"/>
      <c r="SNQ33"/>
      <c r="SNR33"/>
      <c r="SNS33"/>
      <c r="SNT33"/>
      <c r="SNU33"/>
      <c r="SNV33"/>
      <c r="SNW33"/>
      <c r="SNX33"/>
      <c r="SNY33"/>
      <c r="SNZ33"/>
      <c r="SOA33"/>
      <c r="SOB33"/>
      <c r="SOC33"/>
      <c r="SOD33"/>
      <c r="SOE33"/>
      <c r="SOF33"/>
      <c r="SOG33"/>
      <c r="SOH33"/>
      <c r="SOI33"/>
      <c r="SOJ33"/>
      <c r="SOK33"/>
      <c r="SOL33"/>
      <c r="SOM33"/>
      <c r="SON33"/>
      <c r="SOO33"/>
      <c r="SOP33"/>
      <c r="SOQ33"/>
      <c r="SOR33"/>
      <c r="SOS33"/>
      <c r="SOT33"/>
      <c r="SOU33"/>
      <c r="SOV33"/>
      <c r="SOW33"/>
      <c r="SOX33"/>
      <c r="SOY33"/>
      <c r="SOZ33"/>
      <c r="SPA33"/>
      <c r="SPB33"/>
      <c r="SPC33"/>
      <c r="SPD33"/>
      <c r="SPE33"/>
      <c r="SPF33"/>
      <c r="SPG33"/>
      <c r="SPH33"/>
      <c r="SPI33"/>
      <c r="SPJ33"/>
      <c r="SPK33"/>
      <c r="SPL33"/>
      <c r="SPM33"/>
      <c r="SPN33"/>
      <c r="SPO33"/>
      <c r="SPP33"/>
      <c r="SPQ33"/>
      <c r="SPR33"/>
      <c r="SPS33"/>
      <c r="SPT33"/>
      <c r="SPU33"/>
      <c r="SPV33"/>
      <c r="SPW33"/>
      <c r="SPX33"/>
      <c r="SPY33"/>
      <c r="SPZ33"/>
      <c r="SQA33"/>
      <c r="SQB33"/>
      <c r="SQC33"/>
      <c r="SQD33"/>
      <c r="SQE33"/>
      <c r="SQF33"/>
      <c r="SQG33"/>
      <c r="SQH33"/>
      <c r="SQI33"/>
      <c r="SQJ33"/>
      <c r="SQK33"/>
      <c r="SQL33"/>
      <c r="SQM33"/>
      <c r="SQN33"/>
      <c r="SQO33"/>
      <c r="SQP33"/>
      <c r="SQQ33"/>
      <c r="SQR33"/>
      <c r="SQS33"/>
      <c r="SQT33"/>
      <c r="SQU33"/>
      <c r="SQV33"/>
      <c r="SQW33"/>
      <c r="SQX33"/>
      <c r="SQY33"/>
      <c r="SQZ33"/>
      <c r="SRA33"/>
      <c r="SRB33"/>
      <c r="SRC33"/>
      <c r="SRD33"/>
      <c r="SRE33"/>
      <c r="SRF33"/>
      <c r="SRG33"/>
      <c r="SRH33"/>
      <c r="SRI33"/>
      <c r="SRJ33"/>
      <c r="SRK33"/>
      <c r="SRL33"/>
      <c r="SRM33"/>
      <c r="SRN33"/>
      <c r="SRO33"/>
      <c r="SRP33"/>
      <c r="SRQ33"/>
      <c r="SRR33"/>
      <c r="SRS33"/>
      <c r="SRT33"/>
      <c r="SRU33"/>
      <c r="SRV33"/>
      <c r="SRW33"/>
      <c r="SRX33"/>
      <c r="SRY33"/>
      <c r="SRZ33"/>
      <c r="SSA33"/>
      <c r="SSB33"/>
      <c r="SSC33"/>
      <c r="SSD33"/>
      <c r="SSE33"/>
      <c r="SSF33"/>
      <c r="SSG33"/>
      <c r="SSH33"/>
      <c r="SSI33"/>
      <c r="SSJ33"/>
      <c r="SSK33"/>
      <c r="SSL33"/>
      <c r="SSM33"/>
      <c r="SSN33"/>
      <c r="SSO33"/>
      <c r="SSP33"/>
      <c r="SSQ33"/>
      <c r="SSR33"/>
      <c r="SSS33"/>
      <c r="SST33"/>
      <c r="SSU33"/>
      <c r="SSV33"/>
      <c r="SSW33"/>
      <c r="SSX33"/>
      <c r="SSY33"/>
      <c r="SSZ33"/>
      <c r="STA33"/>
      <c r="STB33"/>
      <c r="STC33"/>
      <c r="STD33"/>
      <c r="STE33"/>
      <c r="STF33"/>
      <c r="STG33"/>
      <c r="STH33"/>
      <c r="STI33"/>
      <c r="STJ33"/>
      <c r="STK33"/>
      <c r="STL33"/>
      <c r="STM33"/>
      <c r="STN33"/>
      <c r="STO33"/>
      <c r="STP33"/>
      <c r="STQ33"/>
      <c r="STR33"/>
      <c r="STS33"/>
      <c r="STT33"/>
      <c r="STU33"/>
      <c r="STV33"/>
      <c r="STW33"/>
      <c r="STX33"/>
      <c r="STY33"/>
      <c r="STZ33"/>
      <c r="SUA33"/>
      <c r="SUB33"/>
      <c r="SUC33"/>
      <c r="SUD33"/>
      <c r="SUE33"/>
      <c r="SUF33"/>
      <c r="SUG33"/>
      <c r="SUH33"/>
      <c r="SUI33"/>
      <c r="SUJ33"/>
      <c r="SUK33"/>
      <c r="SUL33"/>
      <c r="SUM33"/>
      <c r="SUN33"/>
      <c r="SUO33"/>
      <c r="SUP33"/>
      <c r="SUQ33"/>
      <c r="SUR33"/>
      <c r="SUS33"/>
      <c r="SUT33"/>
      <c r="SUU33"/>
      <c r="SUV33"/>
      <c r="SUW33"/>
      <c r="SUX33"/>
      <c r="SUY33"/>
      <c r="SUZ33"/>
      <c r="SVA33"/>
      <c r="SVB33"/>
      <c r="SVC33"/>
      <c r="SVD33"/>
      <c r="SVE33"/>
      <c r="SVF33"/>
      <c r="SVG33"/>
      <c r="SVH33"/>
      <c r="SVI33"/>
      <c r="SVJ33"/>
      <c r="SVK33"/>
      <c r="SVL33"/>
      <c r="SVM33"/>
      <c r="SVN33"/>
      <c r="SVO33"/>
      <c r="SVP33"/>
      <c r="SVQ33"/>
      <c r="SVR33"/>
      <c r="SVS33"/>
      <c r="SVT33"/>
      <c r="SVU33"/>
      <c r="SVV33"/>
      <c r="SVW33"/>
      <c r="SVX33"/>
      <c r="SVY33"/>
      <c r="SVZ33"/>
      <c r="SWA33"/>
      <c r="SWB33"/>
      <c r="SWC33"/>
      <c r="SWD33"/>
      <c r="SWE33"/>
      <c r="SWF33"/>
      <c r="SWG33"/>
      <c r="SWH33"/>
      <c r="SWI33"/>
      <c r="SWJ33"/>
      <c r="SWK33"/>
      <c r="SWL33"/>
      <c r="SWM33"/>
      <c r="SWN33"/>
      <c r="SWO33"/>
      <c r="SWP33"/>
      <c r="SWQ33"/>
      <c r="SWR33"/>
      <c r="SWS33"/>
      <c r="SWT33"/>
      <c r="SWU33"/>
      <c r="SWV33"/>
      <c r="SWW33"/>
      <c r="SWX33"/>
      <c r="SWY33"/>
      <c r="SWZ33"/>
      <c r="SXA33"/>
      <c r="SXB33"/>
      <c r="SXC33"/>
      <c r="SXD33"/>
      <c r="SXE33"/>
      <c r="SXF33"/>
      <c r="SXG33"/>
      <c r="SXH33"/>
      <c r="SXI33"/>
      <c r="SXJ33"/>
      <c r="SXK33"/>
      <c r="SXL33"/>
      <c r="SXM33"/>
      <c r="SXN33"/>
      <c r="SXO33"/>
      <c r="SXP33"/>
      <c r="SXQ33"/>
      <c r="SXR33"/>
      <c r="SXS33"/>
      <c r="SXT33"/>
      <c r="SXU33"/>
      <c r="SXV33"/>
      <c r="SXW33"/>
      <c r="SXX33"/>
      <c r="SXY33"/>
      <c r="SXZ33"/>
      <c r="SYA33"/>
      <c r="SYB33"/>
      <c r="SYC33"/>
      <c r="SYD33"/>
      <c r="SYE33"/>
      <c r="SYF33"/>
      <c r="SYG33"/>
      <c r="SYH33"/>
      <c r="SYI33"/>
      <c r="SYJ33"/>
      <c r="SYK33"/>
      <c r="SYL33"/>
      <c r="SYM33"/>
      <c r="SYN33"/>
      <c r="SYO33"/>
      <c r="SYP33"/>
      <c r="SYQ33"/>
      <c r="SYR33"/>
      <c r="SYS33"/>
      <c r="SYT33"/>
      <c r="SYU33"/>
      <c r="SYV33"/>
      <c r="SYW33"/>
      <c r="SYX33"/>
      <c r="SYY33"/>
      <c r="SYZ33"/>
      <c r="SZA33"/>
      <c r="SZB33"/>
      <c r="SZC33"/>
      <c r="SZD33"/>
      <c r="SZE33"/>
      <c r="SZF33"/>
      <c r="SZG33"/>
      <c r="SZH33"/>
      <c r="SZI33"/>
      <c r="SZJ33"/>
      <c r="SZK33"/>
      <c r="SZL33"/>
      <c r="SZM33"/>
      <c r="SZN33"/>
      <c r="SZO33"/>
      <c r="SZP33"/>
      <c r="SZQ33"/>
      <c r="SZR33"/>
      <c r="SZS33"/>
      <c r="SZT33"/>
      <c r="SZU33"/>
      <c r="SZV33"/>
      <c r="SZW33"/>
      <c r="SZX33"/>
      <c r="SZY33"/>
      <c r="SZZ33"/>
      <c r="TAA33"/>
      <c r="TAB33"/>
      <c r="TAC33"/>
      <c r="TAD33"/>
      <c r="TAE33"/>
      <c r="TAF33"/>
      <c r="TAG33"/>
      <c r="TAH33"/>
      <c r="TAI33"/>
      <c r="TAJ33"/>
      <c r="TAK33"/>
      <c r="TAL33"/>
      <c r="TAM33"/>
      <c r="TAN33"/>
      <c r="TAO33"/>
      <c r="TAP33"/>
      <c r="TAQ33"/>
      <c r="TAR33"/>
      <c r="TAS33"/>
      <c r="TAT33"/>
      <c r="TAU33"/>
      <c r="TAV33"/>
      <c r="TAW33"/>
      <c r="TAX33"/>
      <c r="TAY33"/>
      <c r="TAZ33"/>
      <c r="TBA33"/>
      <c r="TBB33"/>
      <c r="TBC33"/>
      <c r="TBD33"/>
      <c r="TBE33"/>
      <c r="TBF33"/>
      <c r="TBG33"/>
      <c r="TBH33"/>
      <c r="TBI33"/>
      <c r="TBJ33"/>
      <c r="TBK33"/>
      <c r="TBL33"/>
      <c r="TBM33"/>
      <c r="TBN33"/>
      <c r="TBO33"/>
      <c r="TBP33"/>
      <c r="TBQ33"/>
      <c r="TBR33"/>
      <c r="TBS33"/>
      <c r="TBT33"/>
      <c r="TBU33"/>
      <c r="TBV33"/>
      <c r="TBW33"/>
      <c r="TBX33"/>
      <c r="TBY33"/>
      <c r="TBZ33"/>
      <c r="TCA33"/>
      <c r="TCB33"/>
      <c r="TCC33"/>
      <c r="TCD33"/>
      <c r="TCE33"/>
      <c r="TCF33"/>
      <c r="TCG33"/>
      <c r="TCH33"/>
      <c r="TCI33"/>
      <c r="TCJ33"/>
      <c r="TCK33"/>
      <c r="TCL33"/>
      <c r="TCM33"/>
      <c r="TCN33"/>
      <c r="TCO33"/>
      <c r="TCP33"/>
      <c r="TCQ33"/>
      <c r="TCR33"/>
      <c r="TCS33"/>
      <c r="TCT33"/>
      <c r="TCU33"/>
      <c r="TCV33"/>
      <c r="TCW33"/>
      <c r="TCX33"/>
      <c r="TCY33"/>
      <c r="TCZ33"/>
      <c r="TDA33"/>
      <c r="TDB33"/>
      <c r="TDC33"/>
      <c r="TDD33"/>
      <c r="TDE33"/>
      <c r="TDF33"/>
      <c r="TDG33"/>
      <c r="TDH33"/>
      <c r="TDI33"/>
      <c r="TDJ33"/>
      <c r="TDK33"/>
      <c r="TDL33"/>
      <c r="TDM33"/>
      <c r="TDN33"/>
      <c r="TDO33"/>
      <c r="TDP33"/>
      <c r="TDQ33"/>
      <c r="TDR33"/>
      <c r="TDS33"/>
      <c r="TDT33"/>
      <c r="TDU33"/>
      <c r="TDV33"/>
      <c r="TDW33"/>
      <c r="TDX33"/>
      <c r="TDY33"/>
      <c r="TDZ33"/>
      <c r="TEA33"/>
      <c r="TEB33"/>
      <c r="TEC33"/>
      <c r="TED33"/>
      <c r="TEE33"/>
      <c r="TEF33"/>
      <c r="TEG33"/>
      <c r="TEH33"/>
      <c r="TEI33"/>
      <c r="TEJ33"/>
      <c r="TEK33"/>
      <c r="TEL33"/>
      <c r="TEM33"/>
      <c r="TEN33"/>
      <c r="TEO33"/>
      <c r="TEP33"/>
      <c r="TEQ33"/>
      <c r="TER33"/>
      <c r="TES33"/>
      <c r="TET33"/>
      <c r="TEU33"/>
      <c r="TEV33"/>
      <c r="TEW33"/>
      <c r="TEX33"/>
      <c r="TEY33"/>
      <c r="TEZ33"/>
      <c r="TFA33"/>
      <c r="TFB33"/>
      <c r="TFC33"/>
      <c r="TFD33"/>
      <c r="TFE33"/>
      <c r="TFF33"/>
      <c r="TFG33"/>
      <c r="TFH33"/>
      <c r="TFI33"/>
      <c r="TFJ33"/>
      <c r="TFK33"/>
      <c r="TFL33"/>
      <c r="TFM33"/>
      <c r="TFN33"/>
      <c r="TFO33"/>
      <c r="TFP33"/>
      <c r="TFQ33"/>
      <c r="TFR33"/>
      <c r="TFS33"/>
      <c r="TFT33"/>
      <c r="TFU33"/>
      <c r="TFV33"/>
      <c r="TFW33"/>
      <c r="TFX33"/>
      <c r="TFY33"/>
      <c r="TFZ33"/>
      <c r="TGA33"/>
      <c r="TGB33"/>
      <c r="TGC33"/>
      <c r="TGD33"/>
      <c r="TGE33"/>
      <c r="TGF33"/>
      <c r="TGG33"/>
      <c r="TGH33"/>
      <c r="TGI33"/>
      <c r="TGJ33"/>
      <c r="TGK33"/>
      <c r="TGL33"/>
      <c r="TGM33"/>
      <c r="TGN33"/>
      <c r="TGO33"/>
      <c r="TGP33"/>
      <c r="TGQ33"/>
      <c r="TGR33"/>
      <c r="TGS33"/>
      <c r="TGT33"/>
      <c r="TGU33"/>
      <c r="TGV33"/>
      <c r="TGW33"/>
      <c r="TGX33"/>
      <c r="TGY33"/>
      <c r="TGZ33"/>
      <c r="THA33"/>
      <c r="THB33"/>
      <c r="THC33"/>
      <c r="THD33"/>
      <c r="THE33"/>
      <c r="THF33"/>
      <c r="THG33"/>
      <c r="THH33"/>
      <c r="THI33"/>
      <c r="THJ33"/>
      <c r="THK33"/>
      <c r="THL33"/>
      <c r="THM33"/>
      <c r="THN33"/>
      <c r="THO33"/>
      <c r="THP33"/>
      <c r="THQ33"/>
      <c r="THR33"/>
      <c r="THS33"/>
      <c r="THT33"/>
      <c r="THU33"/>
      <c r="THV33"/>
      <c r="THW33"/>
      <c r="THX33"/>
      <c r="THY33"/>
      <c r="THZ33"/>
      <c r="TIA33"/>
      <c r="TIB33"/>
      <c r="TIC33"/>
      <c r="TID33"/>
      <c r="TIE33"/>
      <c r="TIF33"/>
      <c r="TIG33"/>
      <c r="TIH33"/>
      <c r="TII33"/>
      <c r="TIJ33"/>
      <c r="TIK33"/>
      <c r="TIL33"/>
      <c r="TIM33"/>
      <c r="TIN33"/>
      <c r="TIO33"/>
      <c r="TIP33"/>
      <c r="TIQ33"/>
      <c r="TIR33"/>
      <c r="TIS33"/>
      <c r="TIT33"/>
      <c r="TIU33"/>
      <c r="TIV33"/>
      <c r="TIW33"/>
      <c r="TIX33"/>
      <c r="TIY33"/>
      <c r="TIZ33"/>
      <c r="TJA33"/>
      <c r="TJB33"/>
      <c r="TJC33"/>
      <c r="TJD33"/>
      <c r="TJE33"/>
      <c r="TJF33"/>
      <c r="TJG33"/>
      <c r="TJH33"/>
      <c r="TJI33"/>
      <c r="TJJ33"/>
      <c r="TJK33"/>
      <c r="TJL33"/>
      <c r="TJM33"/>
      <c r="TJN33"/>
      <c r="TJO33"/>
      <c r="TJP33"/>
      <c r="TJQ33"/>
      <c r="TJR33"/>
      <c r="TJS33"/>
      <c r="TJT33"/>
      <c r="TJU33"/>
      <c r="TJV33"/>
      <c r="TJW33"/>
      <c r="TJX33"/>
      <c r="TJY33"/>
      <c r="TJZ33"/>
      <c r="TKA33"/>
      <c r="TKB33"/>
      <c r="TKC33"/>
      <c r="TKD33"/>
      <c r="TKE33"/>
      <c r="TKF33"/>
      <c r="TKG33"/>
      <c r="TKH33"/>
      <c r="TKI33"/>
      <c r="TKJ33"/>
      <c r="TKK33"/>
      <c r="TKL33"/>
      <c r="TKM33"/>
      <c r="TKN33"/>
      <c r="TKO33"/>
      <c r="TKP33"/>
      <c r="TKQ33"/>
      <c r="TKR33"/>
      <c r="TKS33"/>
      <c r="TKT33"/>
      <c r="TKU33"/>
      <c r="TKV33"/>
      <c r="TKW33"/>
      <c r="TKX33"/>
      <c r="TKY33"/>
      <c r="TKZ33"/>
      <c r="TLA33"/>
      <c r="TLB33"/>
      <c r="TLC33"/>
      <c r="TLD33"/>
      <c r="TLE33"/>
      <c r="TLF33"/>
      <c r="TLG33"/>
      <c r="TLH33"/>
      <c r="TLI33"/>
      <c r="TLJ33"/>
      <c r="TLK33"/>
      <c r="TLL33"/>
      <c r="TLM33"/>
      <c r="TLN33"/>
      <c r="TLO33"/>
      <c r="TLP33"/>
      <c r="TLQ33"/>
      <c r="TLR33"/>
      <c r="TLS33"/>
      <c r="TLT33"/>
      <c r="TLU33"/>
      <c r="TLV33"/>
      <c r="TLW33"/>
      <c r="TLX33"/>
      <c r="TLY33"/>
      <c r="TLZ33"/>
      <c r="TMA33"/>
      <c r="TMB33"/>
      <c r="TMC33"/>
      <c r="TMD33"/>
      <c r="TME33"/>
      <c r="TMF33"/>
      <c r="TMG33"/>
      <c r="TMH33"/>
      <c r="TMI33"/>
      <c r="TMJ33"/>
      <c r="TMK33"/>
      <c r="TML33"/>
      <c r="TMM33"/>
      <c r="TMN33"/>
      <c r="TMO33"/>
      <c r="TMP33"/>
      <c r="TMQ33"/>
      <c r="TMR33"/>
      <c r="TMS33"/>
      <c r="TMT33"/>
      <c r="TMU33"/>
      <c r="TMV33"/>
      <c r="TMW33"/>
      <c r="TMX33"/>
      <c r="TMY33"/>
      <c r="TMZ33"/>
      <c r="TNA33"/>
      <c r="TNB33"/>
      <c r="TNC33"/>
      <c r="TND33"/>
      <c r="TNE33"/>
      <c r="TNF33"/>
      <c r="TNG33"/>
      <c r="TNH33"/>
      <c r="TNI33"/>
      <c r="TNJ33"/>
      <c r="TNK33"/>
      <c r="TNL33"/>
      <c r="TNM33"/>
      <c r="TNN33"/>
      <c r="TNO33"/>
      <c r="TNP33"/>
      <c r="TNQ33"/>
      <c r="TNR33"/>
      <c r="TNS33"/>
      <c r="TNT33"/>
      <c r="TNU33"/>
      <c r="TNV33"/>
      <c r="TNW33"/>
      <c r="TNX33"/>
      <c r="TNY33"/>
      <c r="TNZ33"/>
      <c r="TOA33"/>
      <c r="TOB33"/>
      <c r="TOC33"/>
      <c r="TOD33"/>
      <c r="TOE33"/>
      <c r="TOF33"/>
      <c r="TOG33"/>
      <c r="TOH33"/>
      <c r="TOI33"/>
      <c r="TOJ33"/>
      <c r="TOK33"/>
      <c r="TOL33"/>
      <c r="TOM33"/>
      <c r="TON33"/>
      <c r="TOO33"/>
      <c r="TOP33"/>
      <c r="TOQ33"/>
      <c r="TOR33"/>
      <c r="TOS33"/>
      <c r="TOT33"/>
      <c r="TOU33"/>
      <c r="TOV33"/>
      <c r="TOW33"/>
      <c r="TOX33"/>
      <c r="TOY33"/>
      <c r="TOZ33"/>
      <c r="TPA33"/>
      <c r="TPB33"/>
      <c r="TPC33"/>
      <c r="TPD33"/>
      <c r="TPE33"/>
      <c r="TPF33"/>
      <c r="TPG33"/>
      <c r="TPH33"/>
      <c r="TPI33"/>
      <c r="TPJ33"/>
      <c r="TPK33"/>
      <c r="TPL33"/>
      <c r="TPM33"/>
      <c r="TPN33"/>
      <c r="TPO33"/>
      <c r="TPP33"/>
      <c r="TPQ33"/>
      <c r="TPR33"/>
      <c r="TPS33"/>
      <c r="TPT33"/>
      <c r="TPU33"/>
      <c r="TPV33"/>
      <c r="TPW33"/>
      <c r="TPX33"/>
      <c r="TPY33"/>
      <c r="TPZ33"/>
      <c r="TQA33"/>
      <c r="TQB33"/>
      <c r="TQC33"/>
      <c r="TQD33"/>
      <c r="TQE33"/>
      <c r="TQF33"/>
      <c r="TQG33"/>
      <c r="TQH33"/>
      <c r="TQI33"/>
      <c r="TQJ33"/>
      <c r="TQK33"/>
      <c r="TQL33"/>
      <c r="TQM33"/>
      <c r="TQN33"/>
      <c r="TQO33"/>
      <c r="TQP33"/>
      <c r="TQQ33"/>
      <c r="TQR33"/>
      <c r="TQS33"/>
      <c r="TQT33"/>
      <c r="TQU33"/>
      <c r="TQV33"/>
      <c r="TQW33"/>
      <c r="TQX33"/>
      <c r="TQY33"/>
      <c r="TQZ33"/>
      <c r="TRA33"/>
      <c r="TRB33"/>
      <c r="TRC33"/>
      <c r="TRD33"/>
      <c r="TRE33"/>
      <c r="TRF33"/>
      <c r="TRG33"/>
      <c r="TRH33"/>
      <c r="TRI33"/>
      <c r="TRJ33"/>
      <c r="TRK33"/>
      <c r="TRL33"/>
      <c r="TRM33"/>
      <c r="TRN33"/>
      <c r="TRO33"/>
      <c r="TRP33"/>
      <c r="TRQ33"/>
      <c r="TRR33"/>
      <c r="TRS33"/>
      <c r="TRT33"/>
      <c r="TRU33"/>
      <c r="TRV33"/>
      <c r="TRW33"/>
      <c r="TRX33"/>
      <c r="TRY33"/>
      <c r="TRZ33"/>
      <c r="TSA33"/>
      <c r="TSB33"/>
      <c r="TSC33"/>
      <c r="TSD33"/>
      <c r="TSE33"/>
      <c r="TSF33"/>
      <c r="TSG33"/>
      <c r="TSH33"/>
      <c r="TSI33"/>
      <c r="TSJ33"/>
      <c r="TSK33"/>
      <c r="TSL33"/>
      <c r="TSM33"/>
      <c r="TSN33"/>
      <c r="TSO33"/>
      <c r="TSP33"/>
      <c r="TSQ33"/>
      <c r="TSR33"/>
      <c r="TSS33"/>
      <c r="TST33"/>
      <c r="TSU33"/>
      <c r="TSV33"/>
      <c r="TSW33"/>
      <c r="TSX33"/>
      <c r="TSY33"/>
      <c r="TSZ33"/>
      <c r="TTA33"/>
      <c r="TTB33"/>
      <c r="TTC33"/>
      <c r="TTD33"/>
      <c r="TTE33"/>
      <c r="TTF33"/>
      <c r="TTG33"/>
      <c r="TTH33"/>
      <c r="TTI33"/>
      <c r="TTJ33"/>
      <c r="TTK33"/>
      <c r="TTL33"/>
      <c r="TTM33"/>
      <c r="TTN33"/>
      <c r="TTO33"/>
      <c r="TTP33"/>
      <c r="TTQ33"/>
      <c r="TTR33"/>
      <c r="TTS33"/>
      <c r="TTT33"/>
      <c r="TTU33"/>
      <c r="TTV33"/>
      <c r="TTW33"/>
      <c r="TTX33"/>
      <c r="TTY33"/>
      <c r="TTZ33"/>
      <c r="TUA33"/>
      <c r="TUB33"/>
      <c r="TUC33"/>
      <c r="TUD33"/>
      <c r="TUE33"/>
      <c r="TUF33"/>
      <c r="TUG33"/>
      <c r="TUH33"/>
      <c r="TUI33"/>
      <c r="TUJ33"/>
      <c r="TUK33"/>
      <c r="TUL33"/>
      <c r="TUM33"/>
      <c r="TUN33"/>
      <c r="TUO33"/>
      <c r="TUP33"/>
      <c r="TUQ33"/>
      <c r="TUR33"/>
      <c r="TUS33"/>
      <c r="TUT33"/>
      <c r="TUU33"/>
      <c r="TUV33"/>
      <c r="TUW33"/>
      <c r="TUX33"/>
      <c r="TUY33"/>
      <c r="TUZ33"/>
      <c r="TVA33"/>
      <c r="TVB33"/>
      <c r="TVC33"/>
      <c r="TVD33"/>
      <c r="TVE33"/>
      <c r="TVF33"/>
      <c r="TVG33"/>
      <c r="TVH33"/>
      <c r="TVI33"/>
      <c r="TVJ33"/>
      <c r="TVK33"/>
      <c r="TVL33"/>
      <c r="TVM33"/>
      <c r="TVN33"/>
      <c r="TVO33"/>
      <c r="TVP33"/>
      <c r="TVQ33"/>
      <c r="TVR33"/>
      <c r="TVS33"/>
      <c r="TVT33"/>
      <c r="TVU33"/>
      <c r="TVV33"/>
      <c r="TVW33"/>
      <c r="TVX33"/>
      <c r="TVY33"/>
      <c r="TVZ33"/>
      <c r="TWA33"/>
      <c r="TWB33"/>
      <c r="TWC33"/>
      <c r="TWD33"/>
      <c r="TWE33"/>
      <c r="TWF33"/>
      <c r="TWG33"/>
      <c r="TWH33"/>
      <c r="TWI33"/>
      <c r="TWJ33"/>
      <c r="TWK33"/>
      <c r="TWL33"/>
      <c r="TWM33"/>
      <c r="TWN33"/>
      <c r="TWO33"/>
      <c r="TWP33"/>
      <c r="TWQ33"/>
      <c r="TWR33"/>
      <c r="TWS33"/>
      <c r="TWT33"/>
      <c r="TWU33"/>
      <c r="TWV33"/>
      <c r="TWW33"/>
      <c r="TWX33"/>
      <c r="TWY33"/>
      <c r="TWZ33"/>
      <c r="TXA33"/>
      <c r="TXB33"/>
      <c r="TXC33"/>
      <c r="TXD33"/>
      <c r="TXE33"/>
      <c r="TXF33"/>
      <c r="TXG33"/>
      <c r="TXH33"/>
      <c r="TXI33"/>
      <c r="TXJ33"/>
      <c r="TXK33"/>
      <c r="TXL33"/>
      <c r="TXM33"/>
      <c r="TXN33"/>
      <c r="TXO33"/>
      <c r="TXP33"/>
      <c r="TXQ33"/>
      <c r="TXR33"/>
      <c r="TXS33"/>
      <c r="TXT33"/>
      <c r="TXU33"/>
      <c r="TXV33"/>
      <c r="TXW33"/>
      <c r="TXX33"/>
      <c r="TXY33"/>
      <c r="TXZ33"/>
      <c r="TYA33"/>
      <c r="TYB33"/>
      <c r="TYC33"/>
      <c r="TYD33"/>
      <c r="TYE33"/>
      <c r="TYF33"/>
      <c r="TYG33"/>
      <c r="TYH33"/>
      <c r="TYI33"/>
      <c r="TYJ33"/>
      <c r="TYK33"/>
      <c r="TYL33"/>
      <c r="TYM33"/>
      <c r="TYN33"/>
      <c r="TYO33"/>
      <c r="TYP33"/>
      <c r="TYQ33"/>
      <c r="TYR33"/>
      <c r="TYS33"/>
      <c r="TYT33"/>
      <c r="TYU33"/>
      <c r="TYV33"/>
      <c r="TYW33"/>
      <c r="TYX33"/>
      <c r="TYY33"/>
      <c r="TYZ33"/>
      <c r="TZA33"/>
      <c r="TZB33"/>
      <c r="TZC33"/>
      <c r="TZD33"/>
      <c r="TZE33"/>
      <c r="TZF33"/>
      <c r="TZG33"/>
      <c r="TZH33"/>
      <c r="TZI33"/>
      <c r="TZJ33"/>
      <c r="TZK33"/>
      <c r="TZL33"/>
      <c r="TZM33"/>
      <c r="TZN33"/>
      <c r="TZO33"/>
      <c r="TZP33"/>
      <c r="TZQ33"/>
      <c r="TZR33"/>
      <c r="TZS33"/>
      <c r="TZT33"/>
      <c r="TZU33"/>
      <c r="TZV33"/>
      <c r="TZW33"/>
      <c r="TZX33"/>
      <c r="TZY33"/>
      <c r="TZZ33"/>
      <c r="UAA33"/>
      <c r="UAB33"/>
      <c r="UAC33"/>
      <c r="UAD33"/>
      <c r="UAE33"/>
      <c r="UAF33"/>
      <c r="UAG33"/>
      <c r="UAH33"/>
      <c r="UAI33"/>
      <c r="UAJ33"/>
      <c r="UAK33"/>
      <c r="UAL33"/>
      <c r="UAM33"/>
      <c r="UAN33"/>
      <c r="UAO33"/>
      <c r="UAP33"/>
      <c r="UAQ33"/>
      <c r="UAR33"/>
      <c r="UAS33"/>
      <c r="UAT33"/>
      <c r="UAU33"/>
      <c r="UAV33"/>
      <c r="UAW33"/>
      <c r="UAX33"/>
      <c r="UAY33"/>
      <c r="UAZ33"/>
      <c r="UBA33"/>
      <c r="UBB33"/>
      <c r="UBC33"/>
      <c r="UBD33"/>
      <c r="UBE33"/>
      <c r="UBF33"/>
      <c r="UBG33"/>
      <c r="UBH33"/>
      <c r="UBI33"/>
      <c r="UBJ33"/>
      <c r="UBK33"/>
      <c r="UBL33"/>
      <c r="UBM33"/>
      <c r="UBN33"/>
      <c r="UBO33"/>
      <c r="UBP33"/>
      <c r="UBQ33"/>
      <c r="UBR33"/>
      <c r="UBS33"/>
      <c r="UBT33"/>
      <c r="UBU33"/>
      <c r="UBV33"/>
      <c r="UBW33"/>
      <c r="UBX33"/>
      <c r="UBY33"/>
      <c r="UBZ33"/>
      <c r="UCA33"/>
      <c r="UCB33"/>
      <c r="UCC33"/>
      <c r="UCD33"/>
      <c r="UCE33"/>
      <c r="UCF33"/>
      <c r="UCG33"/>
      <c r="UCH33"/>
      <c r="UCI33"/>
      <c r="UCJ33"/>
      <c r="UCK33"/>
      <c r="UCL33"/>
      <c r="UCM33"/>
      <c r="UCN33"/>
      <c r="UCO33"/>
      <c r="UCP33"/>
      <c r="UCQ33"/>
      <c r="UCR33"/>
      <c r="UCS33"/>
      <c r="UCT33"/>
      <c r="UCU33"/>
      <c r="UCV33"/>
      <c r="UCW33"/>
      <c r="UCX33"/>
      <c r="UCY33"/>
      <c r="UCZ33"/>
      <c r="UDA33"/>
      <c r="UDB33"/>
      <c r="UDC33"/>
      <c r="UDD33"/>
      <c r="UDE33"/>
      <c r="UDF33"/>
      <c r="UDG33"/>
      <c r="UDH33"/>
      <c r="UDI33"/>
      <c r="UDJ33"/>
      <c r="UDK33"/>
      <c r="UDL33"/>
      <c r="UDM33"/>
      <c r="UDN33"/>
      <c r="UDO33"/>
      <c r="UDP33"/>
      <c r="UDQ33"/>
      <c r="UDR33"/>
      <c r="UDS33"/>
      <c r="UDT33"/>
      <c r="UDU33"/>
      <c r="UDV33"/>
      <c r="UDW33"/>
      <c r="UDX33"/>
      <c r="UDY33"/>
      <c r="UDZ33"/>
      <c r="UEA33"/>
      <c r="UEB33"/>
      <c r="UEC33"/>
      <c r="UED33"/>
      <c r="UEE33"/>
      <c r="UEF33"/>
      <c r="UEG33"/>
      <c r="UEH33"/>
      <c r="UEI33"/>
      <c r="UEJ33"/>
      <c r="UEK33"/>
      <c r="UEL33"/>
      <c r="UEM33"/>
      <c r="UEN33"/>
      <c r="UEO33"/>
      <c r="UEP33"/>
      <c r="UEQ33"/>
      <c r="UER33"/>
      <c r="UES33"/>
      <c r="UET33"/>
      <c r="UEU33"/>
      <c r="UEV33"/>
      <c r="UEW33"/>
      <c r="UEX33"/>
      <c r="UEY33"/>
      <c r="UEZ33"/>
      <c r="UFA33"/>
      <c r="UFB33"/>
      <c r="UFC33"/>
      <c r="UFD33"/>
      <c r="UFE33"/>
      <c r="UFF33"/>
      <c r="UFG33"/>
      <c r="UFH33"/>
      <c r="UFI33"/>
      <c r="UFJ33"/>
      <c r="UFK33"/>
      <c r="UFL33"/>
      <c r="UFM33"/>
      <c r="UFN33"/>
      <c r="UFO33"/>
      <c r="UFP33"/>
      <c r="UFQ33"/>
      <c r="UFR33"/>
      <c r="UFS33"/>
      <c r="UFT33"/>
      <c r="UFU33"/>
      <c r="UFV33"/>
      <c r="UFW33"/>
      <c r="UFX33"/>
      <c r="UFY33"/>
      <c r="UFZ33"/>
      <c r="UGA33"/>
      <c r="UGB33"/>
      <c r="UGC33"/>
      <c r="UGD33"/>
      <c r="UGE33"/>
      <c r="UGF33"/>
      <c r="UGG33"/>
      <c r="UGH33"/>
      <c r="UGI33"/>
      <c r="UGJ33"/>
      <c r="UGK33"/>
      <c r="UGL33"/>
      <c r="UGM33"/>
      <c r="UGN33"/>
      <c r="UGO33"/>
      <c r="UGP33"/>
      <c r="UGQ33"/>
      <c r="UGR33"/>
      <c r="UGS33"/>
      <c r="UGT33"/>
      <c r="UGU33"/>
      <c r="UGV33"/>
      <c r="UGW33"/>
      <c r="UGX33"/>
      <c r="UGY33"/>
      <c r="UGZ33"/>
      <c r="UHA33"/>
      <c r="UHB33"/>
      <c r="UHC33"/>
      <c r="UHD33"/>
      <c r="UHE33"/>
      <c r="UHF33"/>
      <c r="UHG33"/>
      <c r="UHH33"/>
      <c r="UHI33"/>
      <c r="UHJ33"/>
      <c r="UHK33"/>
      <c r="UHL33"/>
      <c r="UHM33"/>
      <c r="UHN33"/>
      <c r="UHO33"/>
      <c r="UHP33"/>
      <c r="UHQ33"/>
      <c r="UHR33"/>
      <c r="UHS33"/>
      <c r="UHT33"/>
      <c r="UHU33"/>
      <c r="UHV33"/>
      <c r="UHW33"/>
      <c r="UHX33"/>
      <c r="UHY33"/>
      <c r="UHZ33"/>
      <c r="UIA33"/>
      <c r="UIB33"/>
      <c r="UIC33"/>
      <c r="UID33"/>
      <c r="UIE33"/>
      <c r="UIF33"/>
      <c r="UIG33"/>
      <c r="UIH33"/>
      <c r="UII33"/>
      <c r="UIJ33"/>
      <c r="UIK33"/>
      <c r="UIL33"/>
      <c r="UIM33"/>
      <c r="UIN33"/>
      <c r="UIO33"/>
      <c r="UIP33"/>
      <c r="UIQ33"/>
      <c r="UIR33"/>
      <c r="UIS33"/>
      <c r="UIT33"/>
      <c r="UIU33"/>
      <c r="UIV33"/>
      <c r="UIW33"/>
      <c r="UIX33"/>
      <c r="UIY33"/>
      <c r="UIZ33"/>
      <c r="UJA33"/>
      <c r="UJB33"/>
      <c r="UJC33"/>
      <c r="UJD33"/>
      <c r="UJE33"/>
      <c r="UJF33"/>
      <c r="UJG33"/>
      <c r="UJH33"/>
      <c r="UJI33"/>
      <c r="UJJ33"/>
      <c r="UJK33"/>
      <c r="UJL33"/>
      <c r="UJM33"/>
      <c r="UJN33"/>
      <c r="UJO33"/>
      <c r="UJP33"/>
      <c r="UJQ33"/>
      <c r="UJR33"/>
      <c r="UJS33"/>
      <c r="UJT33"/>
      <c r="UJU33"/>
      <c r="UJV33"/>
      <c r="UJW33"/>
      <c r="UJX33"/>
      <c r="UJY33"/>
      <c r="UJZ33"/>
      <c r="UKA33"/>
      <c r="UKB33"/>
      <c r="UKC33"/>
      <c r="UKD33"/>
      <c r="UKE33"/>
      <c r="UKF33"/>
      <c r="UKG33"/>
      <c r="UKH33"/>
      <c r="UKI33"/>
      <c r="UKJ33"/>
      <c r="UKK33"/>
      <c r="UKL33"/>
      <c r="UKM33"/>
      <c r="UKN33"/>
      <c r="UKO33"/>
      <c r="UKP33"/>
      <c r="UKQ33"/>
      <c r="UKR33"/>
      <c r="UKS33"/>
      <c r="UKT33"/>
      <c r="UKU33"/>
      <c r="UKV33"/>
      <c r="UKW33"/>
      <c r="UKX33"/>
      <c r="UKY33"/>
      <c r="UKZ33"/>
      <c r="ULA33"/>
      <c r="ULB33"/>
      <c r="ULC33"/>
      <c r="ULD33"/>
      <c r="ULE33"/>
      <c r="ULF33"/>
      <c r="ULG33"/>
      <c r="ULH33"/>
      <c r="ULI33"/>
      <c r="ULJ33"/>
      <c r="ULK33"/>
      <c r="ULL33"/>
      <c r="ULM33"/>
      <c r="ULN33"/>
      <c r="ULO33"/>
      <c r="ULP33"/>
      <c r="ULQ33"/>
      <c r="ULR33"/>
      <c r="ULS33"/>
      <c r="ULT33"/>
      <c r="ULU33"/>
      <c r="ULV33"/>
      <c r="ULW33"/>
      <c r="ULX33"/>
      <c r="ULY33"/>
      <c r="ULZ33"/>
      <c r="UMA33"/>
      <c r="UMB33"/>
      <c r="UMC33"/>
      <c r="UMD33"/>
      <c r="UME33"/>
      <c r="UMF33"/>
      <c r="UMG33"/>
      <c r="UMH33"/>
      <c r="UMI33"/>
      <c r="UMJ33"/>
      <c r="UMK33"/>
      <c r="UML33"/>
      <c r="UMM33"/>
      <c r="UMN33"/>
      <c r="UMO33"/>
      <c r="UMP33"/>
      <c r="UMQ33"/>
      <c r="UMR33"/>
      <c r="UMS33"/>
      <c r="UMT33"/>
      <c r="UMU33"/>
      <c r="UMV33"/>
      <c r="UMW33"/>
      <c r="UMX33"/>
      <c r="UMY33"/>
      <c r="UMZ33"/>
      <c r="UNA33"/>
      <c r="UNB33"/>
      <c r="UNC33"/>
      <c r="UND33"/>
      <c r="UNE33"/>
      <c r="UNF33"/>
      <c r="UNG33"/>
      <c r="UNH33"/>
      <c r="UNI33"/>
      <c r="UNJ33"/>
      <c r="UNK33"/>
      <c r="UNL33"/>
      <c r="UNM33"/>
      <c r="UNN33"/>
      <c r="UNO33"/>
      <c r="UNP33"/>
      <c r="UNQ33"/>
      <c r="UNR33"/>
      <c r="UNS33"/>
      <c r="UNT33"/>
      <c r="UNU33"/>
      <c r="UNV33"/>
      <c r="UNW33"/>
      <c r="UNX33"/>
      <c r="UNY33"/>
      <c r="UNZ33"/>
      <c r="UOA33"/>
      <c r="UOB33"/>
      <c r="UOC33"/>
      <c r="UOD33"/>
      <c r="UOE33"/>
      <c r="UOF33"/>
      <c r="UOG33"/>
      <c r="UOH33"/>
      <c r="UOI33"/>
      <c r="UOJ33"/>
      <c r="UOK33"/>
      <c r="UOL33"/>
      <c r="UOM33"/>
      <c r="UON33"/>
      <c r="UOO33"/>
      <c r="UOP33"/>
      <c r="UOQ33"/>
      <c r="UOR33"/>
      <c r="UOS33"/>
      <c r="UOT33"/>
      <c r="UOU33"/>
      <c r="UOV33"/>
      <c r="UOW33"/>
      <c r="UOX33"/>
      <c r="UOY33"/>
      <c r="UOZ33"/>
      <c r="UPA33"/>
      <c r="UPB33"/>
      <c r="UPC33"/>
      <c r="UPD33"/>
      <c r="UPE33"/>
      <c r="UPF33"/>
      <c r="UPG33"/>
      <c r="UPH33"/>
      <c r="UPI33"/>
      <c r="UPJ33"/>
      <c r="UPK33"/>
      <c r="UPL33"/>
      <c r="UPM33"/>
      <c r="UPN33"/>
      <c r="UPO33"/>
      <c r="UPP33"/>
      <c r="UPQ33"/>
      <c r="UPR33"/>
      <c r="UPS33"/>
      <c r="UPT33"/>
      <c r="UPU33"/>
      <c r="UPV33"/>
      <c r="UPW33"/>
      <c r="UPX33"/>
      <c r="UPY33"/>
      <c r="UPZ33"/>
      <c r="UQA33"/>
      <c r="UQB33"/>
      <c r="UQC33"/>
      <c r="UQD33"/>
      <c r="UQE33"/>
      <c r="UQF33"/>
      <c r="UQG33"/>
      <c r="UQH33"/>
      <c r="UQI33"/>
      <c r="UQJ33"/>
      <c r="UQK33"/>
      <c r="UQL33"/>
      <c r="UQM33"/>
      <c r="UQN33"/>
      <c r="UQO33"/>
      <c r="UQP33"/>
      <c r="UQQ33"/>
      <c r="UQR33"/>
      <c r="UQS33"/>
      <c r="UQT33"/>
      <c r="UQU33"/>
      <c r="UQV33"/>
      <c r="UQW33"/>
      <c r="UQX33"/>
      <c r="UQY33"/>
      <c r="UQZ33"/>
      <c r="URA33"/>
      <c r="URB33"/>
      <c r="URC33"/>
      <c r="URD33"/>
      <c r="URE33"/>
      <c r="URF33"/>
      <c r="URG33"/>
      <c r="URH33"/>
      <c r="URI33"/>
      <c r="URJ33"/>
      <c r="URK33"/>
      <c r="URL33"/>
      <c r="URM33"/>
      <c r="URN33"/>
      <c r="URO33"/>
      <c r="URP33"/>
      <c r="URQ33"/>
      <c r="URR33"/>
      <c r="URS33"/>
      <c r="URT33"/>
      <c r="URU33"/>
      <c r="URV33"/>
      <c r="URW33"/>
      <c r="URX33"/>
      <c r="URY33"/>
      <c r="URZ33"/>
      <c r="USA33"/>
      <c r="USB33"/>
      <c r="USC33"/>
      <c r="USD33"/>
      <c r="USE33"/>
      <c r="USF33"/>
      <c r="USG33"/>
      <c r="USH33"/>
      <c r="USI33"/>
      <c r="USJ33"/>
      <c r="USK33"/>
      <c r="USL33"/>
      <c r="USM33"/>
      <c r="USN33"/>
      <c r="USO33"/>
      <c r="USP33"/>
      <c r="USQ33"/>
      <c r="USR33"/>
      <c r="USS33"/>
      <c r="UST33"/>
      <c r="USU33"/>
      <c r="USV33"/>
      <c r="USW33"/>
      <c r="USX33"/>
      <c r="USY33"/>
      <c r="USZ33"/>
      <c r="UTA33"/>
      <c r="UTB33"/>
      <c r="UTC33"/>
      <c r="UTD33"/>
      <c r="UTE33"/>
      <c r="UTF33"/>
      <c r="UTG33"/>
      <c r="UTH33"/>
      <c r="UTI33"/>
      <c r="UTJ33"/>
      <c r="UTK33"/>
      <c r="UTL33"/>
      <c r="UTM33"/>
      <c r="UTN33"/>
      <c r="UTO33"/>
      <c r="UTP33"/>
      <c r="UTQ33"/>
      <c r="UTR33"/>
      <c r="UTS33"/>
      <c r="UTT33"/>
      <c r="UTU33"/>
      <c r="UTV33"/>
      <c r="UTW33"/>
      <c r="UTX33"/>
      <c r="UTY33"/>
      <c r="UTZ33"/>
      <c r="UUA33"/>
      <c r="UUB33"/>
      <c r="UUC33"/>
      <c r="UUD33"/>
      <c r="UUE33"/>
      <c r="UUF33"/>
      <c r="UUG33"/>
      <c r="UUH33"/>
      <c r="UUI33"/>
      <c r="UUJ33"/>
      <c r="UUK33"/>
      <c r="UUL33"/>
      <c r="UUM33"/>
      <c r="UUN33"/>
      <c r="UUO33"/>
      <c r="UUP33"/>
      <c r="UUQ33"/>
      <c r="UUR33"/>
      <c r="UUS33"/>
      <c r="UUT33"/>
      <c r="UUU33"/>
      <c r="UUV33"/>
      <c r="UUW33"/>
      <c r="UUX33"/>
      <c r="UUY33"/>
      <c r="UUZ33"/>
      <c r="UVA33"/>
      <c r="UVB33"/>
      <c r="UVC33"/>
      <c r="UVD33"/>
      <c r="UVE33"/>
      <c r="UVF33"/>
      <c r="UVG33"/>
      <c r="UVH33"/>
      <c r="UVI33"/>
      <c r="UVJ33"/>
      <c r="UVK33"/>
      <c r="UVL33"/>
      <c r="UVM33"/>
      <c r="UVN33"/>
      <c r="UVO33"/>
      <c r="UVP33"/>
      <c r="UVQ33"/>
      <c r="UVR33"/>
      <c r="UVS33"/>
      <c r="UVT33"/>
      <c r="UVU33"/>
      <c r="UVV33"/>
      <c r="UVW33"/>
      <c r="UVX33"/>
      <c r="UVY33"/>
      <c r="UVZ33"/>
      <c r="UWA33"/>
      <c r="UWB33"/>
      <c r="UWC33"/>
      <c r="UWD33"/>
      <c r="UWE33"/>
      <c r="UWF33"/>
      <c r="UWG33"/>
      <c r="UWH33"/>
      <c r="UWI33"/>
      <c r="UWJ33"/>
      <c r="UWK33"/>
      <c r="UWL33"/>
      <c r="UWM33"/>
      <c r="UWN33"/>
      <c r="UWO33"/>
      <c r="UWP33"/>
      <c r="UWQ33"/>
      <c r="UWR33"/>
      <c r="UWS33"/>
      <c r="UWT33"/>
      <c r="UWU33"/>
      <c r="UWV33"/>
      <c r="UWW33"/>
      <c r="UWX33"/>
      <c r="UWY33"/>
      <c r="UWZ33"/>
      <c r="UXA33"/>
      <c r="UXB33"/>
      <c r="UXC33"/>
      <c r="UXD33"/>
      <c r="UXE33"/>
      <c r="UXF33"/>
      <c r="UXG33"/>
      <c r="UXH33"/>
      <c r="UXI33"/>
      <c r="UXJ33"/>
      <c r="UXK33"/>
      <c r="UXL33"/>
      <c r="UXM33"/>
      <c r="UXN33"/>
      <c r="UXO33"/>
      <c r="UXP33"/>
      <c r="UXQ33"/>
      <c r="UXR33"/>
      <c r="UXS33"/>
      <c r="UXT33"/>
      <c r="UXU33"/>
      <c r="UXV33"/>
      <c r="UXW33"/>
      <c r="UXX33"/>
      <c r="UXY33"/>
      <c r="UXZ33"/>
      <c r="UYA33"/>
      <c r="UYB33"/>
      <c r="UYC33"/>
      <c r="UYD33"/>
      <c r="UYE33"/>
      <c r="UYF33"/>
      <c r="UYG33"/>
      <c r="UYH33"/>
      <c r="UYI33"/>
      <c r="UYJ33"/>
      <c r="UYK33"/>
      <c r="UYL33"/>
      <c r="UYM33"/>
      <c r="UYN33"/>
      <c r="UYO33"/>
      <c r="UYP33"/>
      <c r="UYQ33"/>
      <c r="UYR33"/>
      <c r="UYS33"/>
      <c r="UYT33"/>
      <c r="UYU33"/>
      <c r="UYV33"/>
      <c r="UYW33"/>
      <c r="UYX33"/>
      <c r="UYY33"/>
      <c r="UYZ33"/>
      <c r="UZA33"/>
      <c r="UZB33"/>
      <c r="UZC33"/>
      <c r="UZD33"/>
      <c r="UZE33"/>
      <c r="UZF33"/>
      <c r="UZG33"/>
      <c r="UZH33"/>
      <c r="UZI33"/>
      <c r="UZJ33"/>
      <c r="UZK33"/>
      <c r="UZL33"/>
      <c r="UZM33"/>
      <c r="UZN33"/>
      <c r="UZO33"/>
      <c r="UZP33"/>
      <c r="UZQ33"/>
      <c r="UZR33"/>
      <c r="UZS33"/>
      <c r="UZT33"/>
      <c r="UZU33"/>
      <c r="UZV33"/>
      <c r="UZW33"/>
      <c r="UZX33"/>
      <c r="UZY33"/>
      <c r="UZZ33"/>
      <c r="VAA33"/>
      <c r="VAB33"/>
      <c r="VAC33"/>
      <c r="VAD33"/>
      <c r="VAE33"/>
      <c r="VAF33"/>
      <c r="VAG33"/>
      <c r="VAH33"/>
      <c r="VAI33"/>
      <c r="VAJ33"/>
      <c r="VAK33"/>
      <c r="VAL33"/>
      <c r="VAM33"/>
      <c r="VAN33"/>
      <c r="VAO33"/>
      <c r="VAP33"/>
      <c r="VAQ33"/>
      <c r="VAR33"/>
      <c r="VAS33"/>
      <c r="VAT33"/>
      <c r="VAU33"/>
      <c r="VAV33"/>
      <c r="VAW33"/>
      <c r="VAX33"/>
      <c r="VAY33"/>
      <c r="VAZ33"/>
      <c r="VBA33"/>
      <c r="VBB33"/>
      <c r="VBC33"/>
      <c r="VBD33"/>
      <c r="VBE33"/>
      <c r="VBF33"/>
      <c r="VBG33"/>
      <c r="VBH33"/>
      <c r="VBI33"/>
      <c r="VBJ33"/>
      <c r="VBK33"/>
      <c r="VBL33"/>
      <c r="VBM33"/>
      <c r="VBN33"/>
      <c r="VBO33"/>
      <c r="VBP33"/>
      <c r="VBQ33"/>
      <c r="VBR33"/>
      <c r="VBS33"/>
      <c r="VBT33"/>
      <c r="VBU33"/>
      <c r="VBV33"/>
      <c r="VBW33"/>
      <c r="VBX33"/>
      <c r="VBY33"/>
      <c r="VBZ33"/>
      <c r="VCA33"/>
      <c r="VCB33"/>
      <c r="VCC33"/>
      <c r="VCD33"/>
      <c r="VCE33"/>
      <c r="VCF33"/>
      <c r="VCG33"/>
      <c r="VCH33"/>
      <c r="VCI33"/>
      <c r="VCJ33"/>
      <c r="VCK33"/>
      <c r="VCL33"/>
      <c r="VCM33"/>
      <c r="VCN33"/>
      <c r="VCO33"/>
      <c r="VCP33"/>
      <c r="VCQ33"/>
      <c r="VCR33"/>
      <c r="VCS33"/>
      <c r="VCT33"/>
      <c r="VCU33"/>
      <c r="VCV33"/>
      <c r="VCW33"/>
      <c r="VCX33"/>
      <c r="VCY33"/>
      <c r="VCZ33"/>
      <c r="VDA33"/>
      <c r="VDB33"/>
      <c r="VDC33"/>
      <c r="VDD33"/>
      <c r="VDE33"/>
      <c r="VDF33"/>
      <c r="VDG33"/>
      <c r="VDH33"/>
      <c r="VDI33"/>
      <c r="VDJ33"/>
      <c r="VDK33"/>
      <c r="VDL33"/>
      <c r="VDM33"/>
      <c r="VDN33"/>
      <c r="VDO33"/>
      <c r="VDP33"/>
      <c r="VDQ33"/>
      <c r="VDR33"/>
      <c r="VDS33"/>
      <c r="VDT33"/>
      <c r="VDU33"/>
      <c r="VDV33"/>
      <c r="VDW33"/>
      <c r="VDX33"/>
      <c r="VDY33"/>
      <c r="VDZ33"/>
      <c r="VEA33"/>
      <c r="VEB33"/>
      <c r="VEC33"/>
      <c r="VED33"/>
      <c r="VEE33"/>
      <c r="VEF33"/>
      <c r="VEG33"/>
      <c r="VEH33"/>
      <c r="VEI33"/>
      <c r="VEJ33"/>
      <c r="VEK33"/>
      <c r="VEL33"/>
      <c r="VEM33"/>
      <c r="VEN33"/>
      <c r="VEO33"/>
      <c r="VEP33"/>
      <c r="VEQ33"/>
      <c r="VER33"/>
      <c r="VES33"/>
      <c r="VET33"/>
      <c r="VEU33"/>
      <c r="VEV33"/>
      <c r="VEW33"/>
      <c r="VEX33"/>
      <c r="VEY33"/>
      <c r="VEZ33"/>
      <c r="VFA33"/>
      <c r="VFB33"/>
      <c r="VFC33"/>
      <c r="VFD33"/>
      <c r="VFE33"/>
      <c r="VFF33"/>
      <c r="VFG33"/>
      <c r="VFH33"/>
      <c r="VFI33"/>
      <c r="VFJ33"/>
      <c r="VFK33"/>
      <c r="VFL33"/>
      <c r="VFM33"/>
      <c r="VFN33"/>
      <c r="VFO33"/>
      <c r="VFP33"/>
      <c r="VFQ33"/>
      <c r="VFR33"/>
      <c r="VFS33"/>
      <c r="VFT33"/>
      <c r="VFU33"/>
      <c r="VFV33"/>
      <c r="VFW33"/>
      <c r="VFX33"/>
      <c r="VFY33"/>
      <c r="VFZ33"/>
      <c r="VGA33"/>
      <c r="VGB33"/>
      <c r="VGC33"/>
      <c r="VGD33"/>
      <c r="VGE33"/>
      <c r="VGF33"/>
      <c r="VGG33"/>
      <c r="VGH33"/>
      <c r="VGI33"/>
      <c r="VGJ33"/>
      <c r="VGK33"/>
      <c r="VGL33"/>
      <c r="VGM33"/>
      <c r="VGN33"/>
      <c r="VGO33"/>
      <c r="VGP33"/>
      <c r="VGQ33"/>
      <c r="VGR33"/>
      <c r="VGS33"/>
      <c r="VGT33"/>
      <c r="VGU33"/>
      <c r="VGV33"/>
      <c r="VGW33"/>
      <c r="VGX33"/>
      <c r="VGY33"/>
      <c r="VGZ33"/>
      <c r="VHA33"/>
      <c r="VHB33"/>
      <c r="VHC33"/>
      <c r="VHD33"/>
      <c r="VHE33"/>
      <c r="VHF33"/>
      <c r="VHG33"/>
      <c r="VHH33"/>
      <c r="VHI33"/>
      <c r="VHJ33"/>
      <c r="VHK33"/>
      <c r="VHL33"/>
      <c r="VHM33"/>
      <c r="VHN33"/>
      <c r="VHO33"/>
      <c r="VHP33"/>
      <c r="VHQ33"/>
      <c r="VHR33"/>
      <c r="VHS33"/>
      <c r="VHT33"/>
      <c r="VHU33"/>
      <c r="VHV33"/>
      <c r="VHW33"/>
      <c r="VHX33"/>
      <c r="VHY33"/>
      <c r="VHZ33"/>
      <c r="VIA33"/>
      <c r="VIB33"/>
      <c r="VIC33"/>
      <c r="VID33"/>
      <c r="VIE33"/>
      <c r="VIF33"/>
      <c r="VIG33"/>
      <c r="VIH33"/>
      <c r="VII33"/>
      <c r="VIJ33"/>
      <c r="VIK33"/>
      <c r="VIL33"/>
      <c r="VIM33"/>
      <c r="VIN33"/>
      <c r="VIO33"/>
      <c r="VIP33"/>
      <c r="VIQ33"/>
      <c r="VIR33"/>
      <c r="VIS33"/>
      <c r="VIT33"/>
      <c r="VIU33"/>
      <c r="VIV33"/>
      <c r="VIW33"/>
      <c r="VIX33"/>
      <c r="VIY33"/>
      <c r="VIZ33"/>
      <c r="VJA33"/>
      <c r="VJB33"/>
      <c r="VJC33"/>
      <c r="VJD33"/>
      <c r="VJE33"/>
      <c r="VJF33"/>
      <c r="VJG33"/>
      <c r="VJH33"/>
      <c r="VJI33"/>
      <c r="VJJ33"/>
      <c r="VJK33"/>
      <c r="VJL33"/>
      <c r="VJM33"/>
      <c r="VJN33"/>
      <c r="VJO33"/>
      <c r="VJP33"/>
      <c r="VJQ33"/>
      <c r="VJR33"/>
      <c r="VJS33"/>
      <c r="VJT33"/>
      <c r="VJU33"/>
      <c r="VJV33"/>
      <c r="VJW33"/>
      <c r="VJX33"/>
      <c r="VJY33"/>
      <c r="VJZ33"/>
      <c r="VKA33"/>
      <c r="VKB33"/>
      <c r="VKC33"/>
      <c r="VKD33"/>
      <c r="VKE33"/>
      <c r="VKF33"/>
      <c r="VKG33"/>
      <c r="VKH33"/>
      <c r="VKI33"/>
      <c r="VKJ33"/>
      <c r="VKK33"/>
      <c r="VKL33"/>
      <c r="VKM33"/>
      <c r="VKN33"/>
      <c r="VKO33"/>
      <c r="VKP33"/>
      <c r="VKQ33"/>
      <c r="VKR33"/>
      <c r="VKS33"/>
      <c r="VKT33"/>
      <c r="VKU33"/>
      <c r="VKV33"/>
      <c r="VKW33"/>
      <c r="VKX33"/>
      <c r="VKY33"/>
      <c r="VKZ33"/>
      <c r="VLA33"/>
      <c r="VLB33"/>
      <c r="VLC33"/>
      <c r="VLD33"/>
      <c r="VLE33"/>
      <c r="VLF33"/>
      <c r="VLG33"/>
      <c r="VLH33"/>
      <c r="VLI33"/>
      <c r="VLJ33"/>
      <c r="VLK33"/>
      <c r="VLL33"/>
      <c r="VLM33"/>
      <c r="VLN33"/>
      <c r="VLO33"/>
      <c r="VLP33"/>
      <c r="VLQ33"/>
      <c r="VLR33"/>
      <c r="VLS33"/>
      <c r="VLT33"/>
      <c r="VLU33"/>
      <c r="VLV33"/>
      <c r="VLW33"/>
      <c r="VLX33"/>
      <c r="VLY33"/>
      <c r="VLZ33"/>
      <c r="VMA33"/>
      <c r="VMB33"/>
      <c r="VMC33"/>
      <c r="VMD33"/>
      <c r="VME33"/>
      <c r="VMF33"/>
      <c r="VMG33"/>
      <c r="VMH33"/>
      <c r="VMI33"/>
      <c r="VMJ33"/>
      <c r="VMK33"/>
      <c r="VML33"/>
      <c r="VMM33"/>
      <c r="VMN33"/>
      <c r="VMO33"/>
      <c r="VMP33"/>
      <c r="VMQ33"/>
      <c r="VMR33"/>
      <c r="VMS33"/>
      <c r="VMT33"/>
      <c r="VMU33"/>
      <c r="VMV33"/>
      <c r="VMW33"/>
      <c r="VMX33"/>
      <c r="VMY33"/>
      <c r="VMZ33"/>
      <c r="VNA33"/>
      <c r="VNB33"/>
      <c r="VNC33"/>
      <c r="VND33"/>
      <c r="VNE33"/>
      <c r="VNF33"/>
      <c r="VNG33"/>
      <c r="VNH33"/>
      <c r="VNI33"/>
      <c r="VNJ33"/>
      <c r="VNK33"/>
      <c r="VNL33"/>
      <c r="VNM33"/>
      <c r="VNN33"/>
      <c r="VNO33"/>
      <c r="VNP33"/>
      <c r="VNQ33"/>
      <c r="VNR33"/>
      <c r="VNS33"/>
      <c r="VNT33"/>
      <c r="VNU33"/>
      <c r="VNV33"/>
      <c r="VNW33"/>
      <c r="VNX33"/>
      <c r="VNY33"/>
      <c r="VNZ33"/>
      <c r="VOA33"/>
      <c r="VOB33"/>
      <c r="VOC33"/>
      <c r="VOD33"/>
      <c r="VOE33"/>
      <c r="VOF33"/>
      <c r="VOG33"/>
      <c r="VOH33"/>
      <c r="VOI33"/>
      <c r="VOJ33"/>
      <c r="VOK33"/>
      <c r="VOL33"/>
      <c r="VOM33"/>
      <c r="VON33"/>
      <c r="VOO33"/>
      <c r="VOP33"/>
      <c r="VOQ33"/>
      <c r="VOR33"/>
      <c r="VOS33"/>
      <c r="VOT33"/>
      <c r="VOU33"/>
      <c r="VOV33"/>
      <c r="VOW33"/>
      <c r="VOX33"/>
      <c r="VOY33"/>
      <c r="VOZ33"/>
      <c r="VPA33"/>
      <c r="VPB33"/>
      <c r="VPC33"/>
      <c r="VPD33"/>
      <c r="VPE33"/>
      <c r="VPF33"/>
      <c r="VPG33"/>
      <c r="VPH33"/>
      <c r="VPI33"/>
      <c r="VPJ33"/>
      <c r="VPK33"/>
      <c r="VPL33"/>
      <c r="VPM33"/>
      <c r="VPN33"/>
      <c r="VPO33"/>
      <c r="VPP33"/>
      <c r="VPQ33"/>
      <c r="VPR33"/>
      <c r="VPS33"/>
      <c r="VPT33"/>
      <c r="VPU33"/>
      <c r="VPV33"/>
      <c r="VPW33"/>
      <c r="VPX33"/>
      <c r="VPY33"/>
      <c r="VPZ33"/>
      <c r="VQA33"/>
      <c r="VQB33"/>
      <c r="VQC33"/>
      <c r="VQD33"/>
      <c r="VQE33"/>
      <c r="VQF33"/>
      <c r="VQG33"/>
      <c r="VQH33"/>
      <c r="VQI33"/>
      <c r="VQJ33"/>
      <c r="VQK33"/>
      <c r="VQL33"/>
      <c r="VQM33"/>
      <c r="VQN33"/>
      <c r="VQO33"/>
      <c r="VQP33"/>
      <c r="VQQ33"/>
      <c r="VQR33"/>
      <c r="VQS33"/>
      <c r="VQT33"/>
      <c r="VQU33"/>
      <c r="VQV33"/>
      <c r="VQW33"/>
      <c r="VQX33"/>
      <c r="VQY33"/>
      <c r="VQZ33"/>
      <c r="VRA33"/>
      <c r="VRB33"/>
      <c r="VRC33"/>
      <c r="VRD33"/>
      <c r="VRE33"/>
      <c r="VRF33"/>
      <c r="VRG33"/>
      <c r="VRH33"/>
      <c r="VRI33"/>
      <c r="VRJ33"/>
      <c r="VRK33"/>
      <c r="VRL33"/>
      <c r="VRM33"/>
      <c r="VRN33"/>
      <c r="VRO33"/>
      <c r="VRP33"/>
      <c r="VRQ33"/>
      <c r="VRR33"/>
      <c r="VRS33"/>
      <c r="VRT33"/>
      <c r="VRU33"/>
      <c r="VRV33"/>
      <c r="VRW33"/>
      <c r="VRX33"/>
      <c r="VRY33"/>
      <c r="VRZ33"/>
      <c r="VSA33"/>
      <c r="VSB33"/>
      <c r="VSC33"/>
      <c r="VSD33"/>
      <c r="VSE33"/>
      <c r="VSF33"/>
      <c r="VSG33"/>
      <c r="VSH33"/>
      <c r="VSI33"/>
      <c r="VSJ33"/>
      <c r="VSK33"/>
      <c r="VSL33"/>
      <c r="VSM33"/>
      <c r="VSN33"/>
      <c r="VSO33"/>
      <c r="VSP33"/>
      <c r="VSQ33"/>
      <c r="VSR33"/>
      <c r="VSS33"/>
      <c r="VST33"/>
      <c r="VSU33"/>
      <c r="VSV33"/>
      <c r="VSW33"/>
      <c r="VSX33"/>
      <c r="VSY33"/>
      <c r="VSZ33"/>
      <c r="VTA33"/>
      <c r="VTB33"/>
      <c r="VTC33"/>
      <c r="VTD33"/>
      <c r="VTE33"/>
      <c r="VTF33"/>
      <c r="VTG33"/>
      <c r="VTH33"/>
      <c r="VTI33"/>
      <c r="VTJ33"/>
      <c r="VTK33"/>
      <c r="VTL33"/>
      <c r="VTM33"/>
      <c r="VTN33"/>
      <c r="VTO33"/>
      <c r="VTP33"/>
      <c r="VTQ33"/>
      <c r="VTR33"/>
      <c r="VTS33"/>
      <c r="VTT33"/>
      <c r="VTU33"/>
      <c r="VTV33"/>
      <c r="VTW33"/>
      <c r="VTX33"/>
      <c r="VTY33"/>
      <c r="VTZ33"/>
      <c r="VUA33"/>
      <c r="VUB33"/>
      <c r="VUC33"/>
      <c r="VUD33"/>
      <c r="VUE33"/>
      <c r="VUF33"/>
      <c r="VUG33"/>
      <c r="VUH33"/>
      <c r="VUI33"/>
      <c r="VUJ33"/>
      <c r="VUK33"/>
      <c r="VUL33"/>
      <c r="VUM33"/>
      <c r="VUN33"/>
      <c r="VUO33"/>
      <c r="VUP33"/>
      <c r="VUQ33"/>
      <c r="VUR33"/>
      <c r="VUS33"/>
      <c r="VUT33"/>
      <c r="VUU33"/>
      <c r="VUV33"/>
      <c r="VUW33"/>
      <c r="VUX33"/>
      <c r="VUY33"/>
      <c r="VUZ33"/>
      <c r="VVA33"/>
      <c r="VVB33"/>
      <c r="VVC33"/>
      <c r="VVD33"/>
      <c r="VVE33"/>
      <c r="VVF33"/>
      <c r="VVG33"/>
      <c r="VVH33"/>
      <c r="VVI33"/>
      <c r="VVJ33"/>
      <c r="VVK33"/>
      <c r="VVL33"/>
      <c r="VVM33"/>
      <c r="VVN33"/>
      <c r="VVO33"/>
      <c r="VVP33"/>
      <c r="VVQ33"/>
      <c r="VVR33"/>
      <c r="VVS33"/>
      <c r="VVT33"/>
      <c r="VVU33"/>
      <c r="VVV33"/>
      <c r="VVW33"/>
      <c r="VVX33"/>
      <c r="VVY33"/>
      <c r="VVZ33"/>
      <c r="VWA33"/>
      <c r="VWB33"/>
      <c r="VWC33"/>
      <c r="VWD33"/>
      <c r="VWE33"/>
      <c r="VWF33"/>
      <c r="VWG33"/>
      <c r="VWH33"/>
      <c r="VWI33"/>
      <c r="VWJ33"/>
      <c r="VWK33"/>
      <c r="VWL33"/>
      <c r="VWM33"/>
      <c r="VWN33"/>
      <c r="VWO33"/>
      <c r="VWP33"/>
      <c r="VWQ33"/>
      <c r="VWR33"/>
      <c r="VWS33"/>
      <c r="VWT33"/>
      <c r="VWU33"/>
      <c r="VWV33"/>
      <c r="VWW33"/>
      <c r="VWX33"/>
      <c r="VWY33"/>
      <c r="VWZ33"/>
      <c r="VXA33"/>
      <c r="VXB33"/>
      <c r="VXC33"/>
      <c r="VXD33"/>
      <c r="VXE33"/>
      <c r="VXF33"/>
      <c r="VXG33"/>
      <c r="VXH33"/>
      <c r="VXI33"/>
      <c r="VXJ33"/>
      <c r="VXK33"/>
      <c r="VXL33"/>
      <c r="VXM33"/>
      <c r="VXN33"/>
      <c r="VXO33"/>
      <c r="VXP33"/>
      <c r="VXQ33"/>
      <c r="VXR33"/>
      <c r="VXS33"/>
      <c r="VXT33"/>
      <c r="VXU33"/>
      <c r="VXV33"/>
      <c r="VXW33"/>
      <c r="VXX33"/>
      <c r="VXY33"/>
      <c r="VXZ33"/>
      <c r="VYA33"/>
      <c r="VYB33"/>
      <c r="VYC33"/>
      <c r="VYD33"/>
      <c r="VYE33"/>
      <c r="VYF33"/>
      <c r="VYG33"/>
      <c r="VYH33"/>
      <c r="VYI33"/>
      <c r="VYJ33"/>
      <c r="VYK33"/>
      <c r="VYL33"/>
      <c r="VYM33"/>
      <c r="VYN33"/>
      <c r="VYO33"/>
      <c r="VYP33"/>
      <c r="VYQ33"/>
      <c r="VYR33"/>
      <c r="VYS33"/>
      <c r="VYT33"/>
      <c r="VYU33"/>
      <c r="VYV33"/>
      <c r="VYW33"/>
      <c r="VYX33"/>
      <c r="VYY33"/>
      <c r="VYZ33"/>
      <c r="VZA33"/>
      <c r="VZB33"/>
      <c r="VZC33"/>
      <c r="VZD33"/>
      <c r="VZE33"/>
      <c r="VZF33"/>
      <c r="VZG33"/>
      <c r="VZH33"/>
      <c r="VZI33"/>
      <c r="VZJ33"/>
      <c r="VZK33"/>
      <c r="VZL33"/>
      <c r="VZM33"/>
      <c r="VZN33"/>
      <c r="VZO33"/>
      <c r="VZP33"/>
      <c r="VZQ33"/>
      <c r="VZR33"/>
      <c r="VZS33"/>
      <c r="VZT33"/>
      <c r="VZU33"/>
      <c r="VZV33"/>
      <c r="VZW33"/>
      <c r="VZX33"/>
      <c r="VZY33"/>
      <c r="VZZ33"/>
      <c r="WAA33"/>
      <c r="WAB33"/>
      <c r="WAC33"/>
      <c r="WAD33"/>
      <c r="WAE33"/>
      <c r="WAF33"/>
      <c r="WAG33"/>
      <c r="WAH33"/>
      <c r="WAI33"/>
      <c r="WAJ33"/>
      <c r="WAK33"/>
      <c r="WAL33"/>
      <c r="WAM33"/>
      <c r="WAN33"/>
      <c r="WAO33"/>
      <c r="WAP33"/>
      <c r="WAQ33"/>
      <c r="WAR33"/>
      <c r="WAS33"/>
      <c r="WAT33"/>
      <c r="WAU33"/>
      <c r="WAV33"/>
      <c r="WAW33"/>
      <c r="WAX33"/>
      <c r="WAY33"/>
      <c r="WAZ33"/>
      <c r="WBA33"/>
      <c r="WBB33"/>
      <c r="WBC33"/>
      <c r="WBD33"/>
      <c r="WBE33"/>
      <c r="WBF33"/>
      <c r="WBG33"/>
      <c r="WBH33"/>
      <c r="WBI33"/>
      <c r="WBJ33"/>
      <c r="WBK33"/>
      <c r="WBL33"/>
      <c r="WBM33"/>
      <c r="WBN33"/>
      <c r="WBO33"/>
      <c r="WBP33"/>
      <c r="WBQ33"/>
      <c r="WBR33"/>
      <c r="WBS33"/>
      <c r="WBT33"/>
      <c r="WBU33"/>
      <c r="WBV33"/>
      <c r="WBW33"/>
      <c r="WBX33"/>
      <c r="WBY33"/>
      <c r="WBZ33"/>
      <c r="WCA33"/>
      <c r="WCB33"/>
      <c r="WCC33"/>
      <c r="WCD33"/>
      <c r="WCE33"/>
      <c r="WCF33"/>
      <c r="WCG33"/>
      <c r="WCH33"/>
      <c r="WCI33"/>
      <c r="WCJ33"/>
      <c r="WCK33"/>
      <c r="WCL33"/>
      <c r="WCM33"/>
      <c r="WCN33"/>
      <c r="WCO33"/>
      <c r="WCP33"/>
      <c r="WCQ33"/>
      <c r="WCR33"/>
      <c r="WCS33"/>
      <c r="WCT33"/>
      <c r="WCU33"/>
      <c r="WCV33"/>
      <c r="WCW33"/>
      <c r="WCX33"/>
      <c r="WCY33"/>
      <c r="WCZ33"/>
      <c r="WDA33"/>
      <c r="WDB33"/>
      <c r="WDC33"/>
      <c r="WDD33"/>
      <c r="WDE33"/>
      <c r="WDF33"/>
      <c r="WDG33"/>
      <c r="WDH33"/>
      <c r="WDI33"/>
      <c r="WDJ33"/>
      <c r="WDK33"/>
      <c r="WDL33"/>
      <c r="WDM33"/>
      <c r="WDN33"/>
      <c r="WDO33"/>
      <c r="WDP33"/>
      <c r="WDQ33"/>
      <c r="WDR33"/>
      <c r="WDS33"/>
      <c r="WDT33"/>
      <c r="WDU33"/>
      <c r="WDV33"/>
      <c r="WDW33"/>
      <c r="WDX33"/>
      <c r="WDY33"/>
      <c r="WDZ33"/>
      <c r="WEA33"/>
      <c r="WEB33"/>
      <c r="WEC33"/>
      <c r="WED33"/>
      <c r="WEE33"/>
      <c r="WEF33"/>
      <c r="WEG33"/>
      <c r="WEH33"/>
      <c r="WEI33"/>
      <c r="WEJ33"/>
      <c r="WEK33"/>
      <c r="WEL33"/>
      <c r="WEM33"/>
      <c r="WEN33"/>
      <c r="WEO33"/>
      <c r="WEP33"/>
      <c r="WEQ33"/>
      <c r="WER33"/>
      <c r="WES33"/>
      <c r="WET33"/>
      <c r="WEU33"/>
      <c r="WEV33"/>
      <c r="WEW33"/>
      <c r="WEX33"/>
      <c r="WEY33"/>
      <c r="WEZ33"/>
      <c r="WFA33"/>
      <c r="WFB33"/>
      <c r="WFC33"/>
      <c r="WFD33"/>
      <c r="WFE33"/>
      <c r="WFF33"/>
      <c r="WFG33"/>
      <c r="WFH33"/>
      <c r="WFI33"/>
      <c r="WFJ33"/>
      <c r="WFK33"/>
      <c r="WFL33"/>
      <c r="WFM33"/>
      <c r="WFN33"/>
      <c r="WFO33"/>
      <c r="WFP33"/>
      <c r="WFQ33"/>
      <c r="WFR33"/>
      <c r="WFS33"/>
      <c r="WFT33"/>
      <c r="WFU33"/>
      <c r="WFV33"/>
      <c r="WFW33"/>
      <c r="WFX33"/>
      <c r="WFY33"/>
      <c r="WFZ33"/>
      <c r="WGA33"/>
      <c r="WGB33"/>
      <c r="WGC33"/>
      <c r="WGD33"/>
      <c r="WGE33"/>
      <c r="WGF33"/>
      <c r="WGG33"/>
      <c r="WGH33"/>
      <c r="WGI33"/>
      <c r="WGJ33"/>
      <c r="WGK33"/>
      <c r="WGL33"/>
      <c r="WGM33"/>
      <c r="WGN33"/>
      <c r="WGO33"/>
      <c r="WGP33"/>
      <c r="WGQ33"/>
      <c r="WGR33"/>
      <c r="WGS33"/>
      <c r="WGT33"/>
      <c r="WGU33"/>
      <c r="WGV33"/>
      <c r="WGW33"/>
      <c r="WGX33"/>
      <c r="WGY33"/>
      <c r="WGZ33"/>
      <c r="WHA33"/>
      <c r="WHB33"/>
      <c r="WHC33"/>
      <c r="WHD33"/>
      <c r="WHE33"/>
      <c r="WHF33"/>
      <c r="WHG33"/>
      <c r="WHH33"/>
      <c r="WHI33"/>
      <c r="WHJ33"/>
      <c r="WHK33"/>
      <c r="WHL33"/>
      <c r="WHM33"/>
      <c r="WHN33"/>
      <c r="WHO33"/>
      <c r="WHP33"/>
      <c r="WHQ33"/>
      <c r="WHR33"/>
      <c r="WHS33"/>
      <c r="WHT33"/>
      <c r="WHU33"/>
      <c r="WHV33"/>
      <c r="WHW33"/>
      <c r="WHX33"/>
      <c r="WHY33"/>
      <c r="WHZ33"/>
      <c r="WIA33"/>
      <c r="WIB33"/>
      <c r="WIC33"/>
      <c r="WID33"/>
      <c r="WIE33"/>
      <c r="WIF33"/>
      <c r="WIG33"/>
      <c r="WIH33"/>
      <c r="WII33"/>
      <c r="WIJ33"/>
      <c r="WIK33"/>
      <c r="WIL33"/>
      <c r="WIM33"/>
      <c r="WIN33"/>
      <c r="WIO33"/>
      <c r="WIP33"/>
      <c r="WIQ33"/>
      <c r="WIR33"/>
      <c r="WIS33"/>
      <c r="WIT33"/>
      <c r="WIU33"/>
      <c r="WIV33"/>
      <c r="WIW33"/>
      <c r="WIX33"/>
      <c r="WIY33"/>
      <c r="WIZ33"/>
      <c r="WJA33"/>
      <c r="WJB33"/>
      <c r="WJC33"/>
      <c r="WJD33"/>
      <c r="WJE33"/>
      <c r="WJF33"/>
      <c r="WJG33"/>
      <c r="WJH33"/>
      <c r="WJI33"/>
      <c r="WJJ33"/>
      <c r="WJK33"/>
      <c r="WJL33"/>
      <c r="WJM33"/>
      <c r="WJN33"/>
      <c r="WJO33"/>
      <c r="WJP33"/>
      <c r="WJQ33"/>
      <c r="WJR33"/>
      <c r="WJS33"/>
      <c r="WJT33"/>
      <c r="WJU33"/>
      <c r="WJV33"/>
      <c r="WJW33"/>
      <c r="WJX33"/>
      <c r="WJY33"/>
      <c r="WJZ33"/>
      <c r="WKA33"/>
      <c r="WKB33"/>
      <c r="WKC33"/>
      <c r="WKD33"/>
      <c r="WKE33"/>
      <c r="WKF33"/>
      <c r="WKG33"/>
      <c r="WKH33"/>
      <c r="WKI33"/>
      <c r="WKJ33"/>
      <c r="WKK33"/>
      <c r="WKL33"/>
      <c r="WKM33"/>
      <c r="WKN33"/>
      <c r="WKO33"/>
      <c r="WKP33"/>
      <c r="WKQ33"/>
      <c r="WKR33"/>
      <c r="WKS33"/>
      <c r="WKT33"/>
      <c r="WKU33"/>
      <c r="WKV33"/>
      <c r="WKW33"/>
      <c r="WKX33"/>
      <c r="WKY33"/>
      <c r="WKZ33"/>
      <c r="WLA33"/>
      <c r="WLB33"/>
      <c r="WLC33"/>
      <c r="WLD33"/>
      <c r="WLE33"/>
      <c r="WLF33"/>
      <c r="WLG33"/>
      <c r="WLH33"/>
      <c r="WLI33"/>
      <c r="WLJ33"/>
      <c r="WLK33"/>
      <c r="WLL33"/>
      <c r="WLM33"/>
      <c r="WLN33"/>
      <c r="WLO33"/>
      <c r="WLP33"/>
      <c r="WLQ33"/>
      <c r="WLR33"/>
      <c r="WLS33"/>
      <c r="WLT33"/>
      <c r="WLU33"/>
      <c r="WLV33"/>
      <c r="WLW33"/>
      <c r="WLX33"/>
      <c r="WLY33"/>
      <c r="WLZ33"/>
      <c r="WMA33"/>
      <c r="WMB33"/>
      <c r="WMC33"/>
      <c r="WMD33"/>
      <c r="WME33"/>
      <c r="WMF33"/>
      <c r="WMG33"/>
      <c r="WMH33"/>
      <c r="WMI33"/>
      <c r="WMJ33"/>
      <c r="WMK33"/>
      <c r="WML33"/>
      <c r="WMM33"/>
      <c r="WMN33"/>
      <c r="WMO33"/>
      <c r="WMP33"/>
      <c r="WMQ33"/>
      <c r="WMR33"/>
      <c r="WMS33"/>
      <c r="WMT33"/>
      <c r="WMU33"/>
      <c r="WMV33"/>
      <c r="WMW33"/>
      <c r="WMX33"/>
      <c r="WMY33"/>
      <c r="WMZ33"/>
      <c r="WNA33"/>
      <c r="WNB33"/>
      <c r="WNC33"/>
      <c r="WND33"/>
      <c r="WNE33"/>
      <c r="WNF33"/>
      <c r="WNG33"/>
      <c r="WNH33"/>
      <c r="WNI33"/>
      <c r="WNJ33"/>
      <c r="WNK33"/>
      <c r="WNL33"/>
      <c r="WNM33"/>
      <c r="WNN33"/>
      <c r="WNO33"/>
      <c r="WNP33"/>
      <c r="WNQ33"/>
      <c r="WNR33"/>
      <c r="WNS33"/>
      <c r="WNT33"/>
      <c r="WNU33"/>
      <c r="WNV33"/>
      <c r="WNW33"/>
      <c r="WNX33"/>
      <c r="WNY33"/>
      <c r="WNZ33"/>
      <c r="WOA33"/>
      <c r="WOB33"/>
      <c r="WOC33"/>
      <c r="WOD33"/>
      <c r="WOE33"/>
      <c r="WOF33"/>
      <c r="WOG33"/>
      <c r="WOH33"/>
      <c r="WOI33"/>
      <c r="WOJ33"/>
      <c r="WOK33"/>
      <c r="WOL33"/>
      <c r="WOM33"/>
      <c r="WON33"/>
      <c r="WOO33"/>
      <c r="WOP33"/>
      <c r="WOQ33"/>
      <c r="WOR33"/>
      <c r="WOS33"/>
      <c r="WOT33"/>
      <c r="WOU33"/>
      <c r="WOV33"/>
      <c r="WOW33"/>
      <c r="WOX33"/>
      <c r="WOY33"/>
      <c r="WOZ33"/>
      <c r="WPA33"/>
      <c r="WPB33"/>
      <c r="WPC33"/>
      <c r="WPD33"/>
      <c r="WPE33"/>
      <c r="WPF33"/>
      <c r="WPG33"/>
      <c r="WPH33"/>
      <c r="WPI33"/>
      <c r="WPJ33"/>
      <c r="WPK33"/>
      <c r="WPL33"/>
      <c r="WPM33"/>
      <c r="WPN33"/>
      <c r="WPO33"/>
      <c r="WPP33"/>
      <c r="WPQ33"/>
      <c r="WPR33"/>
      <c r="WPS33"/>
      <c r="WPT33"/>
      <c r="WPU33"/>
      <c r="WPV33"/>
      <c r="WPW33"/>
      <c r="WPX33"/>
      <c r="WPY33"/>
      <c r="WPZ33"/>
      <c r="WQA33"/>
      <c r="WQB33"/>
      <c r="WQC33"/>
      <c r="WQD33"/>
      <c r="WQE33"/>
      <c r="WQF33"/>
      <c r="WQG33"/>
      <c r="WQH33"/>
      <c r="WQI33"/>
      <c r="WQJ33"/>
      <c r="WQK33"/>
      <c r="WQL33"/>
      <c r="WQM33"/>
      <c r="WQN33"/>
      <c r="WQO33"/>
      <c r="WQP33"/>
      <c r="WQQ33"/>
      <c r="WQR33"/>
      <c r="WQS33"/>
      <c r="WQT33"/>
      <c r="WQU33"/>
      <c r="WQV33"/>
      <c r="WQW33"/>
      <c r="WQX33"/>
      <c r="WQY33"/>
      <c r="WQZ33"/>
      <c r="WRA33"/>
      <c r="WRB33"/>
      <c r="WRC33"/>
      <c r="WRD33"/>
      <c r="WRE33"/>
      <c r="WRF33"/>
      <c r="WRG33"/>
      <c r="WRH33"/>
      <c r="WRI33"/>
      <c r="WRJ33"/>
      <c r="WRK33"/>
      <c r="WRL33"/>
      <c r="WRM33"/>
      <c r="WRN33"/>
      <c r="WRO33"/>
      <c r="WRP33"/>
      <c r="WRQ33"/>
      <c r="WRR33"/>
      <c r="WRS33"/>
      <c r="WRT33"/>
      <c r="WRU33"/>
      <c r="WRV33"/>
      <c r="WRW33"/>
      <c r="WRX33"/>
      <c r="WRY33"/>
      <c r="WRZ33"/>
      <c r="WSA33"/>
      <c r="WSB33"/>
      <c r="WSC33"/>
      <c r="WSD33"/>
      <c r="WSE33"/>
      <c r="WSF33"/>
      <c r="WSG33"/>
      <c r="WSH33"/>
      <c r="WSI33"/>
      <c r="WSJ33"/>
      <c r="WSK33"/>
      <c r="WSL33"/>
      <c r="WSM33"/>
      <c r="WSN33"/>
      <c r="WSO33"/>
      <c r="WSP33"/>
      <c r="WSQ33"/>
      <c r="WSR33"/>
      <c r="WSS33"/>
      <c r="WST33"/>
      <c r="WSU33"/>
      <c r="WSV33"/>
      <c r="WSW33"/>
      <c r="WSX33"/>
      <c r="WSY33"/>
      <c r="WSZ33"/>
      <c r="WTA33"/>
      <c r="WTB33"/>
      <c r="WTC33"/>
      <c r="WTD33"/>
      <c r="WTE33"/>
      <c r="WTF33"/>
      <c r="WTG33"/>
      <c r="WTH33"/>
      <c r="WTI33"/>
      <c r="WTJ33"/>
      <c r="WTK33"/>
      <c r="WTL33"/>
      <c r="WTM33"/>
      <c r="WTN33"/>
      <c r="WTO33"/>
      <c r="WTP33"/>
      <c r="WTQ33"/>
      <c r="WTR33"/>
      <c r="WTS33"/>
      <c r="WTT33"/>
      <c r="WTU33"/>
      <c r="WTV33"/>
      <c r="WTW33"/>
      <c r="WTX33"/>
      <c r="WTY33"/>
      <c r="WTZ33"/>
      <c r="WUA33"/>
      <c r="WUB33"/>
      <c r="WUC33"/>
      <c r="WUD33"/>
      <c r="WUE33"/>
      <c r="WUF33"/>
      <c r="WUG33"/>
      <c r="WUH33"/>
      <c r="WUI33"/>
      <c r="WUJ33"/>
      <c r="WUK33"/>
      <c r="WUL33"/>
      <c r="WUM33"/>
      <c r="WUN33"/>
      <c r="WUO33"/>
      <c r="WUP33"/>
      <c r="WUQ33"/>
      <c r="WUR33"/>
      <c r="WUS33"/>
      <c r="WUT33"/>
      <c r="WUU33"/>
      <c r="WUV33"/>
      <c r="WUW33"/>
      <c r="WUX33"/>
      <c r="WUY33"/>
      <c r="WUZ33"/>
      <c r="WVA33"/>
      <c r="WVB33"/>
      <c r="WVC33"/>
      <c r="WVD33"/>
      <c r="WVE33"/>
      <c r="WVF33"/>
      <c r="WVG33"/>
      <c r="WVH33"/>
      <c r="WVI33"/>
      <c r="WVJ33"/>
      <c r="WVK33"/>
      <c r="WVL33"/>
      <c r="WVM33"/>
      <c r="WVN33"/>
      <c r="WVO33"/>
      <c r="WVP33"/>
      <c r="WVQ33"/>
      <c r="WVR33"/>
      <c r="WVS33"/>
      <c r="WVT33"/>
      <c r="WVU33"/>
      <c r="WVV33"/>
      <c r="WVW33"/>
      <c r="WVX33"/>
      <c r="WVY33"/>
      <c r="WVZ33"/>
      <c r="WWA33"/>
      <c r="WWB33"/>
      <c r="WWC33"/>
      <c r="WWD33"/>
      <c r="WWE33"/>
      <c r="WWF33"/>
      <c r="WWG33"/>
      <c r="WWH33"/>
      <c r="WWI33"/>
      <c r="WWJ33"/>
      <c r="WWK33"/>
      <c r="WWL33"/>
      <c r="WWM33"/>
      <c r="WWN33"/>
      <c r="WWO33"/>
      <c r="WWP33"/>
      <c r="WWQ33"/>
      <c r="WWR33"/>
      <c r="WWS33"/>
      <c r="WWT33"/>
      <c r="WWU33"/>
      <c r="WWV33"/>
      <c r="WWW33"/>
      <c r="WWX33"/>
      <c r="WWY33"/>
      <c r="WWZ33"/>
      <c r="WXA33"/>
      <c r="WXB33"/>
      <c r="WXC33"/>
      <c r="WXD33"/>
      <c r="WXE33"/>
      <c r="WXF33"/>
      <c r="WXG33"/>
      <c r="WXH33"/>
      <c r="WXI33"/>
      <c r="WXJ33"/>
      <c r="WXK33"/>
      <c r="WXL33"/>
      <c r="WXM33"/>
      <c r="WXN33"/>
      <c r="WXO33"/>
      <c r="WXP33"/>
      <c r="WXQ33"/>
      <c r="WXR33"/>
      <c r="WXS33"/>
      <c r="WXT33"/>
      <c r="WXU33"/>
      <c r="WXV33"/>
      <c r="WXW33"/>
      <c r="WXX33"/>
      <c r="WXY33"/>
      <c r="WXZ33"/>
      <c r="WYA33"/>
      <c r="WYB33"/>
      <c r="WYC33"/>
      <c r="WYD33"/>
      <c r="WYE33"/>
      <c r="WYF33"/>
      <c r="WYG33"/>
      <c r="WYH33"/>
      <c r="WYI33"/>
      <c r="WYJ33"/>
      <c r="WYK33"/>
      <c r="WYL33"/>
      <c r="WYM33"/>
      <c r="WYN33"/>
      <c r="WYO33"/>
      <c r="WYP33"/>
      <c r="WYQ33"/>
      <c r="WYR33"/>
      <c r="WYS33"/>
      <c r="WYT33"/>
      <c r="WYU33"/>
      <c r="WYV33"/>
      <c r="WYW33"/>
      <c r="WYX33"/>
      <c r="WYY33"/>
      <c r="WYZ33"/>
      <c r="WZA33"/>
      <c r="WZB33"/>
      <c r="WZC33"/>
      <c r="WZD33"/>
      <c r="WZE33"/>
      <c r="WZF33"/>
      <c r="WZG33"/>
      <c r="WZH33"/>
      <c r="WZI33"/>
      <c r="WZJ33"/>
      <c r="WZK33"/>
      <c r="WZL33"/>
      <c r="WZM33"/>
      <c r="WZN33"/>
      <c r="WZO33"/>
      <c r="WZP33"/>
      <c r="WZQ33"/>
      <c r="WZR33"/>
      <c r="WZS33"/>
      <c r="WZT33"/>
      <c r="WZU33"/>
      <c r="WZV33"/>
      <c r="WZW33"/>
      <c r="WZX33"/>
      <c r="WZY33"/>
      <c r="WZZ33"/>
      <c r="XAA33"/>
      <c r="XAB33"/>
      <c r="XAC33"/>
      <c r="XAD33"/>
      <c r="XAE33"/>
      <c r="XAF33"/>
      <c r="XAG33"/>
      <c r="XAH33"/>
      <c r="XAI33"/>
      <c r="XAJ33"/>
      <c r="XAK33"/>
      <c r="XAL33"/>
      <c r="XAM33"/>
      <c r="XAN33"/>
      <c r="XAO33"/>
      <c r="XAP33"/>
      <c r="XAQ33"/>
      <c r="XAR33"/>
      <c r="XAS33"/>
      <c r="XAT33"/>
      <c r="XAU33"/>
      <c r="XAV33"/>
      <c r="XAW33"/>
      <c r="XAX33"/>
      <c r="XAY33"/>
      <c r="XAZ33"/>
      <c r="XBA33"/>
      <c r="XBB33"/>
      <c r="XBC33"/>
      <c r="XBD33"/>
      <c r="XBE33"/>
      <c r="XBF33"/>
      <c r="XBG33"/>
      <c r="XBH33"/>
      <c r="XBI33"/>
      <c r="XBJ33"/>
      <c r="XBK33"/>
      <c r="XBL33"/>
      <c r="XBM33"/>
      <c r="XBN33"/>
      <c r="XBO33"/>
      <c r="XBP33"/>
      <c r="XBQ33"/>
      <c r="XBR33"/>
      <c r="XBS33"/>
      <c r="XBT33"/>
      <c r="XBU33"/>
      <c r="XBV33"/>
      <c r="XBW33"/>
      <c r="XBX33"/>
      <c r="XBY33"/>
      <c r="XBZ33"/>
      <c r="XCA33"/>
      <c r="XCB33"/>
      <c r="XCC33"/>
      <c r="XCD33"/>
      <c r="XCE33"/>
      <c r="XCF33"/>
      <c r="XCG33"/>
      <c r="XCH33"/>
      <c r="XCI33"/>
      <c r="XCJ33"/>
      <c r="XCK33"/>
      <c r="XCL33"/>
      <c r="XCM33"/>
      <c r="XCN33"/>
      <c r="XCO33"/>
      <c r="XCP33"/>
      <c r="XCQ33"/>
      <c r="XCR33"/>
      <c r="XCS33"/>
      <c r="XCT33"/>
      <c r="XCU33"/>
      <c r="XCV33"/>
      <c r="XCW33"/>
      <c r="XCX33"/>
      <c r="XCY33"/>
      <c r="XCZ33"/>
      <c r="XDA33"/>
      <c r="XDB33"/>
      <c r="XDC33"/>
      <c r="XDD33"/>
      <c r="XDE33"/>
      <c r="XDF33"/>
      <c r="XDG33"/>
      <c r="XDH33"/>
      <c r="XDI33"/>
      <c r="XDJ33"/>
      <c r="XDK33"/>
      <c r="XDL33"/>
      <c r="XDM33"/>
      <c r="XDN33"/>
      <c r="XDO33"/>
      <c r="XDP33"/>
      <c r="XDQ33"/>
      <c r="XDR33"/>
      <c r="XDS33"/>
      <c r="XDT33"/>
      <c r="XDU33"/>
      <c r="XDV33"/>
      <c r="XDW33"/>
      <c r="XDX33"/>
      <c r="XDY33"/>
      <c r="XDZ33"/>
      <c r="XEA33"/>
      <c r="XEB33"/>
      <c r="XEC33"/>
      <c r="XED33"/>
      <c r="XEE33"/>
    </row>
    <row r="34" spans="1:16359" ht="13.5" thickTop="1" x14ac:dyDescent="0.2">
      <c r="A34" s="210">
        <f t="shared" si="11"/>
        <v>39959</v>
      </c>
      <c r="B34" s="36">
        <v>25</v>
      </c>
      <c r="C34" s="161">
        <f t="shared" si="0"/>
        <v>4</v>
      </c>
      <c r="D34" s="209">
        <f t="shared" ca="1" si="1"/>
        <v>2.2999999999999998</v>
      </c>
      <c r="E34" s="93">
        <f t="shared" si="2"/>
        <v>18</v>
      </c>
      <c r="F34" s="94">
        <f t="shared" si="3"/>
        <v>1</v>
      </c>
      <c r="G34" s="19">
        <f t="shared" ca="1" si="7"/>
        <v>2.2999999999999998</v>
      </c>
      <c r="H34" s="202">
        <v>0</v>
      </c>
      <c r="I34" s="216"/>
      <c r="J34" s="19">
        <f t="shared" ca="1" si="8"/>
        <v>14.600000000000001</v>
      </c>
      <c r="K34" s="12">
        <f t="shared" ca="1" si="12"/>
        <v>0.21008633685076061</v>
      </c>
      <c r="L34" s="13"/>
      <c r="M34" s="19">
        <f t="shared" ca="1" si="9"/>
        <v>0</v>
      </c>
      <c r="N34" s="14">
        <f t="shared" si="4"/>
        <v>544.47619047619048</v>
      </c>
      <c r="O34" s="19">
        <f t="shared" si="5"/>
        <v>69.495238095238093</v>
      </c>
      <c r="P34" s="19">
        <f t="shared" ca="1" si="10"/>
        <v>25.000000000000004</v>
      </c>
      <c r="Q34" s="19">
        <f t="shared" si="15"/>
        <v>15.3</v>
      </c>
      <c r="R34" s="19">
        <f t="shared" si="15"/>
        <v>0</v>
      </c>
      <c r="S34" s="19">
        <f t="shared" ca="1" si="14"/>
        <v>3.3999999999999995</v>
      </c>
      <c r="T34" s="161"/>
      <c r="U34" s="251">
        <f t="shared" si="6"/>
        <v>0.5</v>
      </c>
      <c r="Y34" s="161"/>
      <c r="Z34" s="161"/>
      <c r="AA34" s="161"/>
      <c r="AB34" s="161"/>
      <c r="AC34" s="161"/>
      <c r="AD34" s="161"/>
      <c r="AE34" s="161"/>
      <c r="AF34" s="161"/>
      <c r="AG34" s="161"/>
      <c r="AH34" s="161"/>
      <c r="AI34" s="161"/>
      <c r="AJ34" s="161"/>
      <c r="AK34" s="161"/>
      <c r="AL34" s="161"/>
      <c r="AM34" s="161"/>
      <c r="AN34" s="161"/>
      <c r="AO34" s="161"/>
      <c r="AP34" s="161"/>
      <c r="AQ34" s="161"/>
    </row>
    <row r="35" spans="1:16359" x14ac:dyDescent="0.2">
      <c r="A35" s="210">
        <f t="shared" si="11"/>
        <v>39960</v>
      </c>
      <c r="B35" s="36">
        <v>30</v>
      </c>
      <c r="C35" s="161">
        <f t="shared" si="0"/>
        <v>4</v>
      </c>
      <c r="D35" s="209">
        <f t="shared" ca="1" si="1"/>
        <v>2.8</v>
      </c>
      <c r="E35" s="93">
        <f t="shared" si="2"/>
        <v>19</v>
      </c>
      <c r="F35" s="94">
        <f t="shared" si="3"/>
        <v>1</v>
      </c>
      <c r="G35" s="19">
        <f t="shared" ca="1" si="7"/>
        <v>2.8</v>
      </c>
      <c r="H35" s="202">
        <v>32</v>
      </c>
      <c r="I35" s="216"/>
      <c r="J35" s="19">
        <f t="shared" ca="1" si="8"/>
        <v>0</v>
      </c>
      <c r="K35" s="12">
        <f t="shared" ca="1" si="12"/>
        <v>0</v>
      </c>
      <c r="L35" s="13"/>
      <c r="M35" s="19">
        <f t="shared" ca="1" si="9"/>
        <v>14.599999999999998</v>
      </c>
      <c r="N35" s="14">
        <f t="shared" si="4"/>
        <v>563.71428571428567</v>
      </c>
      <c r="O35" s="19">
        <f t="shared" si="5"/>
        <v>73.342857142857127</v>
      </c>
      <c r="P35" s="19">
        <f t="shared" ca="1" si="10"/>
        <v>27.800000000000004</v>
      </c>
      <c r="Q35" s="19">
        <f t="shared" si="15"/>
        <v>47.3</v>
      </c>
      <c r="R35" s="19">
        <f t="shared" si="15"/>
        <v>0</v>
      </c>
      <c r="S35" s="19">
        <f t="shared" ca="1" si="14"/>
        <v>17.999999999999996</v>
      </c>
      <c r="T35" s="161"/>
      <c r="U35" s="251">
        <f t="shared" si="6"/>
        <v>0.5</v>
      </c>
      <c r="Y35" s="161"/>
      <c r="Z35" s="161"/>
      <c r="AA35" s="161"/>
      <c r="AB35" s="161"/>
      <c r="AC35" s="161"/>
      <c r="AD35" s="161"/>
      <c r="AE35" s="161"/>
      <c r="AF35" s="161"/>
      <c r="AG35" s="161"/>
      <c r="AH35" s="161"/>
      <c r="AI35" s="161"/>
      <c r="AJ35" s="161"/>
      <c r="AK35" s="161"/>
      <c r="AL35" s="161"/>
      <c r="AM35" s="161"/>
      <c r="AN35" s="161"/>
      <c r="AO35" s="161"/>
      <c r="AP35" s="161"/>
      <c r="AQ35" s="161"/>
    </row>
    <row r="36" spans="1:16359" x14ac:dyDescent="0.2">
      <c r="A36" s="210">
        <f t="shared" si="11"/>
        <v>39961</v>
      </c>
      <c r="B36" s="36">
        <v>31</v>
      </c>
      <c r="C36" s="161">
        <f t="shared" si="0"/>
        <v>4</v>
      </c>
      <c r="D36" s="209">
        <f t="shared" ca="1" si="1"/>
        <v>2.8</v>
      </c>
      <c r="E36" s="93">
        <f t="shared" si="2"/>
        <v>20</v>
      </c>
      <c r="F36" s="94">
        <f t="shared" si="3"/>
        <v>1</v>
      </c>
      <c r="G36" s="19">
        <f t="shared" ca="1" si="7"/>
        <v>2.8</v>
      </c>
      <c r="H36" s="202">
        <v>0</v>
      </c>
      <c r="I36" s="216"/>
      <c r="J36" s="19">
        <f t="shared" ca="1" si="8"/>
        <v>2.8</v>
      </c>
      <c r="K36" s="12">
        <f t="shared" ca="1" si="12"/>
        <v>3.627390499691549E-2</v>
      </c>
      <c r="L36" s="13"/>
      <c r="M36" s="19">
        <f t="shared" ca="1" si="9"/>
        <v>0</v>
      </c>
      <c r="N36" s="14">
        <f t="shared" si="4"/>
        <v>582.95238095238085</v>
      </c>
      <c r="O36" s="19">
        <f t="shared" si="5"/>
        <v>77.190476190476176</v>
      </c>
      <c r="P36" s="19">
        <f t="shared" ca="1" si="10"/>
        <v>30.600000000000005</v>
      </c>
      <c r="Q36" s="19">
        <f t="shared" si="15"/>
        <v>47.3</v>
      </c>
      <c r="R36" s="19">
        <f t="shared" si="15"/>
        <v>0</v>
      </c>
      <c r="S36" s="19">
        <f t="shared" ca="1" si="14"/>
        <v>17.999999999999996</v>
      </c>
      <c r="T36" s="161"/>
      <c r="U36" s="251">
        <f t="shared" si="6"/>
        <v>0.5</v>
      </c>
      <c r="X36" s="161"/>
      <c r="Y36" s="161"/>
      <c r="Z36" s="161"/>
      <c r="AA36" s="161"/>
      <c r="AB36" s="161"/>
      <c r="AC36" s="161"/>
      <c r="AD36" s="161"/>
      <c r="AE36" s="161"/>
      <c r="AF36" s="161"/>
      <c r="AG36" s="161"/>
      <c r="AH36" s="161"/>
      <c r="AI36" s="161"/>
      <c r="AJ36" s="161"/>
      <c r="AK36" s="161"/>
      <c r="AL36" s="161"/>
      <c r="AM36" s="161"/>
      <c r="AN36" s="161"/>
      <c r="AO36" s="161"/>
      <c r="AP36" s="161"/>
      <c r="AQ36" s="161"/>
    </row>
    <row r="37" spans="1:16359" x14ac:dyDescent="0.2">
      <c r="A37" s="210">
        <f t="shared" si="11"/>
        <v>39962</v>
      </c>
      <c r="B37" s="36">
        <v>21</v>
      </c>
      <c r="C37" s="161">
        <f t="shared" si="0"/>
        <v>4</v>
      </c>
      <c r="D37" s="209">
        <f t="shared" ca="1" si="1"/>
        <v>1.5</v>
      </c>
      <c r="E37" s="93">
        <f t="shared" si="2"/>
        <v>21</v>
      </c>
      <c r="F37" s="94">
        <f t="shared" si="3"/>
        <v>1</v>
      </c>
      <c r="G37" s="19">
        <f t="shared" ca="1" si="7"/>
        <v>1.5</v>
      </c>
      <c r="H37" s="202">
        <v>1</v>
      </c>
      <c r="I37" s="216"/>
      <c r="J37" s="19">
        <f t="shared" ca="1" si="8"/>
        <v>3.3</v>
      </c>
      <c r="K37" s="12">
        <f t="shared" ca="1" si="12"/>
        <v>4.0721588905864393E-2</v>
      </c>
      <c r="L37" s="13"/>
      <c r="M37" s="19">
        <f t="shared" ca="1" si="9"/>
        <v>0</v>
      </c>
      <c r="N37" s="14">
        <f t="shared" si="4"/>
        <v>602.19047619047603</v>
      </c>
      <c r="O37" s="19">
        <f t="shared" si="5"/>
        <v>81.03809523809521</v>
      </c>
      <c r="P37" s="19">
        <f t="shared" ca="1" si="10"/>
        <v>32.100000000000009</v>
      </c>
      <c r="Q37" s="19">
        <f t="shared" si="15"/>
        <v>48.3</v>
      </c>
      <c r="R37" s="19">
        <f t="shared" si="15"/>
        <v>0</v>
      </c>
      <c r="S37" s="19">
        <f t="shared" ca="1" si="14"/>
        <v>17.999999999999996</v>
      </c>
      <c r="T37" s="161"/>
      <c r="U37" s="251">
        <f t="shared" si="6"/>
        <v>0.5</v>
      </c>
      <c r="X37" s="161"/>
      <c r="Y37" s="161"/>
      <c r="Z37" s="161"/>
      <c r="AA37" s="161"/>
      <c r="AB37" s="161"/>
      <c r="AC37" s="161"/>
      <c r="AD37" s="161"/>
      <c r="AE37" s="161"/>
      <c r="AF37" s="161"/>
      <c r="AG37" s="161"/>
      <c r="AH37" s="161"/>
      <c r="AI37" s="161"/>
      <c r="AJ37" s="161"/>
      <c r="AK37" s="161"/>
      <c r="AL37" s="161"/>
      <c r="AM37" s="161"/>
      <c r="AN37" s="161"/>
      <c r="AO37" s="161"/>
      <c r="AP37" s="161"/>
      <c r="AQ37" s="161"/>
    </row>
    <row r="38" spans="1:16359" x14ac:dyDescent="0.2">
      <c r="A38" s="210">
        <f>A37+1</f>
        <v>39963</v>
      </c>
      <c r="B38" s="36">
        <v>22</v>
      </c>
      <c r="C38" s="161">
        <f t="shared" si="0"/>
        <v>4</v>
      </c>
      <c r="D38" s="209">
        <f t="shared" ca="1" si="1"/>
        <v>2.2999999999999998</v>
      </c>
      <c r="E38" s="93">
        <f t="shared" si="2"/>
        <v>22</v>
      </c>
      <c r="F38" s="94">
        <f t="shared" si="3"/>
        <v>1</v>
      </c>
      <c r="G38" s="19">
        <f t="shared" ca="1" si="7"/>
        <v>2.2999999999999998</v>
      </c>
      <c r="H38" s="202">
        <v>0</v>
      </c>
      <c r="I38" s="216"/>
      <c r="J38" s="19">
        <f t="shared" ca="1" si="8"/>
        <v>5.6</v>
      </c>
      <c r="K38" s="12">
        <f t="shared" ca="1" si="12"/>
        <v>6.597105351733426E-2</v>
      </c>
      <c r="L38" s="13"/>
      <c r="M38" s="19">
        <f t="shared" ca="1" si="9"/>
        <v>0</v>
      </c>
      <c r="N38" s="14">
        <f t="shared" si="4"/>
        <v>621.42857142857122</v>
      </c>
      <c r="O38" s="19">
        <f t="shared" si="5"/>
        <v>84.885714285714243</v>
      </c>
      <c r="P38" s="19">
        <f t="shared" ca="1" si="10"/>
        <v>34.400000000000006</v>
      </c>
      <c r="Q38" s="19">
        <f t="shared" si="15"/>
        <v>48.3</v>
      </c>
      <c r="R38" s="19">
        <f t="shared" si="15"/>
        <v>0</v>
      </c>
      <c r="S38" s="19">
        <f t="shared" ca="1" si="14"/>
        <v>17.999999999999996</v>
      </c>
      <c r="T38" s="161"/>
      <c r="U38" s="251">
        <f t="shared" si="6"/>
        <v>0.5</v>
      </c>
      <c r="X38" s="161"/>
      <c r="Y38" s="161"/>
      <c r="Z38" s="161"/>
      <c r="AA38" s="161"/>
      <c r="AB38" s="161"/>
      <c r="AC38" s="161"/>
      <c r="AD38" s="161"/>
      <c r="AE38" s="161"/>
      <c r="AF38" s="161"/>
      <c r="AG38" s="161"/>
      <c r="AH38" s="161"/>
      <c r="AI38" s="161"/>
      <c r="AJ38" s="161"/>
      <c r="AK38" s="161"/>
      <c r="AL38" s="161"/>
      <c r="AM38" s="161"/>
      <c r="AN38" s="161"/>
      <c r="AO38" s="161"/>
      <c r="AP38" s="161"/>
      <c r="AQ38" s="161"/>
    </row>
    <row r="39" spans="1:16359" x14ac:dyDescent="0.2">
      <c r="A39" s="210">
        <f t="shared" si="11"/>
        <v>39964</v>
      </c>
      <c r="B39" s="36">
        <v>21</v>
      </c>
      <c r="C39" s="161">
        <f t="shared" si="0"/>
        <v>5</v>
      </c>
      <c r="D39" s="209">
        <f t="shared" ca="1" si="1"/>
        <v>2</v>
      </c>
      <c r="E39" s="93">
        <f t="shared" si="2"/>
        <v>23</v>
      </c>
      <c r="F39" s="94">
        <f t="shared" si="3"/>
        <v>1</v>
      </c>
      <c r="G39" s="19">
        <f t="shared" ca="1" si="7"/>
        <v>2</v>
      </c>
      <c r="H39" s="202">
        <v>0</v>
      </c>
      <c r="I39" s="216"/>
      <c r="J39" s="19">
        <f t="shared" ca="1" si="8"/>
        <v>7.6</v>
      </c>
      <c r="K39" s="12">
        <f t="shared" ca="1" si="12"/>
        <v>8.564988730277992E-2</v>
      </c>
      <c r="L39" s="13"/>
      <c r="M39" s="19">
        <f t="shared" ca="1" si="9"/>
        <v>0</v>
      </c>
      <c r="N39" s="14">
        <f t="shared" si="4"/>
        <v>640.6666666666664</v>
      </c>
      <c r="O39" s="19">
        <f t="shared" si="5"/>
        <v>88.733333333333277</v>
      </c>
      <c r="P39" s="19">
        <f t="shared" ca="1" si="10"/>
        <v>36.400000000000006</v>
      </c>
      <c r="Q39" s="19">
        <f t="shared" si="15"/>
        <v>48.3</v>
      </c>
      <c r="R39" s="19">
        <f t="shared" si="15"/>
        <v>0</v>
      </c>
      <c r="S39" s="19">
        <f t="shared" ca="1" si="14"/>
        <v>17.999999999999996</v>
      </c>
      <c r="T39" s="161"/>
      <c r="U39" s="251">
        <f t="shared" si="6"/>
        <v>0.5</v>
      </c>
      <c r="X39" s="161"/>
      <c r="Y39" s="161"/>
      <c r="Z39" s="161"/>
      <c r="AA39" s="161"/>
      <c r="AB39" s="161"/>
      <c r="AC39" s="161"/>
      <c r="AD39" s="161"/>
      <c r="AE39" s="161"/>
      <c r="AF39" s="161"/>
      <c r="AG39" s="161"/>
      <c r="AH39" s="161"/>
      <c r="AI39" s="161"/>
      <c r="AJ39" s="161"/>
      <c r="AK39" s="161"/>
      <c r="AL39" s="161"/>
      <c r="AM39" s="161"/>
      <c r="AN39" s="161"/>
      <c r="AO39" s="161"/>
      <c r="AP39" s="161"/>
      <c r="AQ39" s="161"/>
    </row>
    <row r="40" spans="1:16359" x14ac:dyDescent="0.2">
      <c r="A40" s="210">
        <f t="shared" si="11"/>
        <v>39965</v>
      </c>
      <c r="B40" s="36">
        <v>26</v>
      </c>
      <c r="C40" s="161">
        <f t="shared" ref="C40:C71" si="16">IF(A40&lt;Emergence,0,INT((A40-Emergence)/7)+1)</f>
        <v>5</v>
      </c>
      <c r="D40" s="209">
        <f t="shared" ref="D40:D71" ca="1" si="17">IF(C40&gt;0,IF(K39&lt;=SWDPcritical,1,((1-K39)/(1-SWDPcritical)))*VLOOKUP(B40,INDIRECT(Crop),C40+1),0)</f>
        <v>3</v>
      </c>
      <c r="E40" s="93">
        <f t="shared" ref="E40:E71" si="18">IF(A40&lt;Alfalfa_Cut_1,"Uncut",A40-INDEX(Alfalfa_Cuts,1,MATCH(A40,Alfalfa_Cuts,1)))</f>
        <v>24</v>
      </c>
      <c r="F40" s="94">
        <f t="shared" ref="F40:F71" si="19">IF(AND(Crop="Alfalfa",AND(E40&gt;=0,E40&lt;=tacr)),((1-Kacr0)*(E40/tacr)+Kacr0),1)</f>
        <v>1</v>
      </c>
      <c r="G40" s="19">
        <f t="shared" ca="1" si="7"/>
        <v>3</v>
      </c>
      <c r="H40" s="202">
        <v>1.5</v>
      </c>
      <c r="I40" s="216"/>
      <c r="J40" s="19">
        <f t="shared" ca="1" si="8"/>
        <v>9.1</v>
      </c>
      <c r="K40" s="12">
        <f t="shared" ca="1" si="12"/>
        <v>9.8292356753420504E-2</v>
      </c>
      <c r="L40" s="13"/>
      <c r="M40" s="19">
        <f t="shared" ca="1" si="9"/>
        <v>0</v>
      </c>
      <c r="N40" s="14">
        <f t="shared" ref="N40:N71" si="20">IF(VLOOKUP(Crop,CropInfo,4,FALSE)=1,VLOOKUP(Crop,CropInfo,3,FALSE),IF(A40&lt;=Emergence,RZinitial,IF(AND(A40&gt;Emergence,C40&lt;VLOOKUP(Crop,CropInfo,4,FALSE)),N39+(VLOOKUP(Crop,CropInfo,3,FALSE)-RZinitial)/((VLOOKUP(Crop,CropInfo,4,FALSE)-1)*7),VLOOKUP(Crop,CropInfo,3,FALSE))))</f>
        <v>659.90476190476159</v>
      </c>
      <c r="O40" s="19">
        <f t="shared" ref="O40:O71" si="21">IF(N40=MAX(Zbj),VLOOKUP(N40,AWHCsite,6),((N40-VLOOKUP((MATCH(N40,Zbj,1)-1),SoilProp,3))/(VLOOKUP(MATCH(N40,Zbj,1),SoilProp,3)-VLOOKUP((MATCH(N40,Zbj,1)-1),SoilProp,3)))*(VLOOKUP(MATCH(N40,Zbj,1),SoilProp,8)-VLOOKUP((MATCH(N40,Zbj,1)-1),SoilProp,8))+VLOOKUP((MATCH(N40,Zbj,1)-1),SoilProp,8))</f>
        <v>92.580952380952311</v>
      </c>
      <c r="P40" s="19">
        <f t="shared" ca="1" si="10"/>
        <v>39.400000000000006</v>
      </c>
      <c r="Q40" s="19">
        <f t="shared" si="15"/>
        <v>49.8</v>
      </c>
      <c r="R40" s="19">
        <f t="shared" si="15"/>
        <v>0</v>
      </c>
      <c r="S40" s="19">
        <f t="shared" ca="1" si="14"/>
        <v>17.999999999999996</v>
      </c>
      <c r="T40" s="161"/>
      <c r="U40" s="251">
        <f t="shared" ref="U40:U71" si="22">MAD</f>
        <v>0.5</v>
      </c>
      <c r="X40" s="161"/>
      <c r="Y40" s="161"/>
      <c r="Z40" s="161"/>
      <c r="AA40" s="161"/>
      <c r="AB40" s="161"/>
      <c r="AC40" s="161"/>
      <c r="AD40" s="161"/>
      <c r="AE40" s="161"/>
      <c r="AF40" s="161"/>
      <c r="AG40" s="161"/>
      <c r="AH40" s="161"/>
      <c r="AI40" s="161"/>
      <c r="AJ40" s="161"/>
      <c r="AK40" s="161"/>
      <c r="AL40" s="161"/>
      <c r="AM40" s="161"/>
      <c r="AN40" s="161"/>
      <c r="AO40" s="161"/>
      <c r="AP40" s="161"/>
      <c r="AQ40" s="161"/>
    </row>
    <row r="41" spans="1:16359" x14ac:dyDescent="0.2">
      <c r="A41" s="210">
        <f t="shared" si="11"/>
        <v>39966</v>
      </c>
      <c r="B41" s="36">
        <v>29</v>
      </c>
      <c r="C41" s="161">
        <f t="shared" si="16"/>
        <v>5</v>
      </c>
      <c r="D41" s="209">
        <f t="shared" ca="1" si="17"/>
        <v>3.8</v>
      </c>
      <c r="E41" s="93">
        <f t="shared" si="18"/>
        <v>25</v>
      </c>
      <c r="F41" s="94">
        <f t="shared" si="19"/>
        <v>1</v>
      </c>
      <c r="G41" s="19">
        <f t="shared" ca="1" si="7"/>
        <v>3.8</v>
      </c>
      <c r="H41" s="202">
        <v>0</v>
      </c>
      <c r="I41" s="216"/>
      <c r="J41" s="19">
        <f t="shared" ref="J41:J72" ca="1" si="23">IF(L41&lt;&gt;"",L41*O41,J40+IF(Crop="Alfalfa",G41,D41)+M41-H41-I41)</f>
        <v>12.899999999999999</v>
      </c>
      <c r="K41" s="12">
        <f t="shared" ca="1" si="12"/>
        <v>0.13377777777777786</v>
      </c>
      <c r="L41" s="13"/>
      <c r="M41" s="19">
        <f t="shared" ref="M41:M72" ca="1" si="24">IF((J40+IF(Crop="Alfalfa",G41,D41)-H41-I41)&lt;0,-J40-IF(Crop="Alfalfa",G41,D41)+H41+I41,0)</f>
        <v>0</v>
      </c>
      <c r="N41" s="14">
        <f t="shared" si="20"/>
        <v>679.14285714285677</v>
      </c>
      <c r="O41" s="19">
        <f t="shared" si="21"/>
        <v>96.42857142857136</v>
      </c>
      <c r="P41" s="19">
        <f t="shared" ref="P41:P72" ca="1" si="25">P40+IF(Crop="Alfalfa",G41,D41)</f>
        <v>43.2</v>
      </c>
      <c r="Q41" s="19">
        <f t="shared" si="15"/>
        <v>49.8</v>
      </c>
      <c r="R41" s="19">
        <f t="shared" si="15"/>
        <v>0</v>
      </c>
      <c r="S41" s="19">
        <f t="shared" ca="1" si="14"/>
        <v>17.999999999999996</v>
      </c>
      <c r="T41" s="161"/>
      <c r="U41" s="251">
        <f t="shared" si="22"/>
        <v>0.5</v>
      </c>
      <c r="X41" s="161"/>
      <c r="Y41" s="161"/>
      <c r="Z41" s="161"/>
      <c r="AA41" s="161"/>
      <c r="AB41" s="161"/>
      <c r="AC41" s="161"/>
      <c r="AD41" s="161"/>
      <c r="AE41" s="161"/>
      <c r="AF41" s="161"/>
      <c r="AG41" s="161"/>
      <c r="AH41" s="161"/>
      <c r="AI41" s="161"/>
      <c r="AJ41" s="161"/>
      <c r="AK41" s="161"/>
      <c r="AL41" s="161"/>
      <c r="AM41" s="161"/>
      <c r="AN41" s="161"/>
      <c r="AO41" s="161"/>
      <c r="AP41" s="161"/>
      <c r="AQ41" s="161"/>
    </row>
    <row r="42" spans="1:16359" x14ac:dyDescent="0.2">
      <c r="A42" s="210">
        <f t="shared" si="11"/>
        <v>39967</v>
      </c>
      <c r="B42" s="36">
        <v>31</v>
      </c>
      <c r="C42" s="161">
        <f t="shared" si="16"/>
        <v>5</v>
      </c>
      <c r="D42" s="209">
        <f t="shared" ca="1" si="17"/>
        <v>3.8</v>
      </c>
      <c r="E42" s="93">
        <f t="shared" si="18"/>
        <v>26</v>
      </c>
      <c r="F42" s="94">
        <f t="shared" si="19"/>
        <v>1</v>
      </c>
      <c r="G42" s="19">
        <f t="shared" ca="1" si="7"/>
        <v>3.8</v>
      </c>
      <c r="H42" s="202">
        <v>0</v>
      </c>
      <c r="I42" s="216"/>
      <c r="J42" s="19">
        <f t="shared" ca="1" si="23"/>
        <v>16.7</v>
      </c>
      <c r="K42" s="12">
        <f t="shared" ca="1" si="12"/>
        <v>0.16654003229176575</v>
      </c>
      <c r="L42" s="13"/>
      <c r="M42" s="19">
        <f t="shared" ca="1" si="24"/>
        <v>0</v>
      </c>
      <c r="N42" s="14">
        <f t="shared" si="20"/>
        <v>698.38095238095195</v>
      </c>
      <c r="O42" s="19">
        <f t="shared" si="21"/>
        <v>100.27619047619038</v>
      </c>
      <c r="P42" s="19">
        <f t="shared" ca="1" si="25"/>
        <v>47</v>
      </c>
      <c r="Q42" s="19">
        <f t="shared" ref="Q42:R57" si="26">Q41+H42</f>
        <v>49.8</v>
      </c>
      <c r="R42" s="19">
        <f t="shared" si="26"/>
        <v>0</v>
      </c>
      <c r="S42" s="19">
        <f t="shared" ca="1" si="14"/>
        <v>17.999999999999996</v>
      </c>
      <c r="T42" s="161"/>
      <c r="U42" s="251">
        <f t="shared" si="22"/>
        <v>0.5</v>
      </c>
      <c r="X42" s="161"/>
      <c r="Y42" s="161"/>
      <c r="Z42" s="161"/>
      <c r="AA42" s="161"/>
      <c r="AB42" s="161"/>
      <c r="AC42" s="161"/>
      <c r="AD42" s="161"/>
      <c r="AE42" s="161"/>
      <c r="AF42" s="161"/>
      <c r="AG42" s="161"/>
      <c r="AH42" s="161"/>
      <c r="AI42" s="161"/>
      <c r="AJ42" s="161"/>
      <c r="AK42" s="161"/>
      <c r="AL42" s="161"/>
      <c r="AM42" s="161"/>
      <c r="AN42" s="161"/>
      <c r="AO42" s="161"/>
      <c r="AP42" s="161"/>
      <c r="AQ42" s="161"/>
    </row>
    <row r="43" spans="1:16359" x14ac:dyDescent="0.2">
      <c r="A43" s="210">
        <f t="shared" si="11"/>
        <v>39968</v>
      </c>
      <c r="B43" s="36">
        <v>28</v>
      </c>
      <c r="C43" s="161">
        <f t="shared" si="16"/>
        <v>5</v>
      </c>
      <c r="D43" s="209">
        <f t="shared" ca="1" si="17"/>
        <v>3.8</v>
      </c>
      <c r="E43" s="93">
        <f t="shared" si="18"/>
        <v>27</v>
      </c>
      <c r="F43" s="94">
        <f t="shared" si="19"/>
        <v>1</v>
      </c>
      <c r="G43" s="19">
        <f t="shared" ca="1" si="7"/>
        <v>3.8</v>
      </c>
      <c r="H43" s="202">
        <v>1</v>
      </c>
      <c r="I43" s="216"/>
      <c r="J43" s="19">
        <f t="shared" ca="1" si="23"/>
        <v>19.5</v>
      </c>
      <c r="K43" s="12">
        <f t="shared" ca="1" si="12"/>
        <v>0.18755152514427056</v>
      </c>
      <c r="L43" s="13"/>
      <c r="M43" s="19">
        <f t="shared" ca="1" si="24"/>
        <v>0</v>
      </c>
      <c r="N43" s="14">
        <f t="shared" si="20"/>
        <v>717.61904761904714</v>
      </c>
      <c r="O43" s="19">
        <f t="shared" si="21"/>
        <v>103.97142857142848</v>
      </c>
      <c r="P43" s="19">
        <f t="shared" ca="1" si="25"/>
        <v>50.8</v>
      </c>
      <c r="Q43" s="19">
        <f t="shared" si="26"/>
        <v>50.8</v>
      </c>
      <c r="R43" s="19">
        <f t="shared" si="26"/>
        <v>0</v>
      </c>
      <c r="S43" s="19">
        <f t="shared" ca="1" si="14"/>
        <v>17.999999999999996</v>
      </c>
      <c r="T43" s="161"/>
      <c r="U43" s="251">
        <f t="shared" si="22"/>
        <v>0.5</v>
      </c>
      <c r="X43" s="161"/>
      <c r="Y43" s="161"/>
      <c r="Z43" s="161"/>
      <c r="AA43" s="161"/>
      <c r="AB43" s="161"/>
      <c r="AC43" s="161"/>
      <c r="AD43" s="161"/>
      <c r="AE43" s="161"/>
      <c r="AF43" s="161"/>
      <c r="AG43" s="161"/>
      <c r="AH43" s="161"/>
      <c r="AI43" s="161"/>
      <c r="AJ43" s="161"/>
      <c r="AK43" s="161"/>
      <c r="AL43" s="161"/>
      <c r="AM43" s="161"/>
      <c r="AN43" s="161"/>
    </row>
    <row r="44" spans="1:16359" x14ac:dyDescent="0.2">
      <c r="A44" s="210">
        <f t="shared" si="11"/>
        <v>39969</v>
      </c>
      <c r="B44" s="36">
        <v>25</v>
      </c>
      <c r="C44" s="161">
        <f t="shared" si="16"/>
        <v>5</v>
      </c>
      <c r="D44" s="209">
        <f t="shared" ca="1" si="17"/>
        <v>3</v>
      </c>
      <c r="E44" s="93">
        <f t="shared" si="18"/>
        <v>28</v>
      </c>
      <c r="F44" s="94">
        <f t="shared" si="19"/>
        <v>1</v>
      </c>
      <c r="G44" s="19">
        <f t="shared" ca="1" si="7"/>
        <v>3</v>
      </c>
      <c r="H44" s="202">
        <v>6.6</v>
      </c>
      <c r="I44" s="216"/>
      <c r="J44" s="19">
        <f t="shared" ca="1" si="23"/>
        <v>15.9</v>
      </c>
      <c r="K44" s="12">
        <f t="shared" ca="1" si="12"/>
        <v>0.14799744694431163</v>
      </c>
      <c r="L44" s="13"/>
      <c r="M44" s="19">
        <f t="shared" ca="1" si="24"/>
        <v>0</v>
      </c>
      <c r="N44" s="14">
        <f t="shared" si="20"/>
        <v>736.85714285714232</v>
      </c>
      <c r="O44" s="19">
        <f t="shared" si="21"/>
        <v>107.43428571428561</v>
      </c>
      <c r="P44" s="19">
        <f t="shared" ca="1" si="25"/>
        <v>53.8</v>
      </c>
      <c r="Q44" s="19">
        <f t="shared" si="26"/>
        <v>57.4</v>
      </c>
      <c r="R44" s="19">
        <f t="shared" si="26"/>
        <v>0</v>
      </c>
      <c r="S44" s="19">
        <f t="shared" ca="1" si="14"/>
        <v>17.999999999999996</v>
      </c>
      <c r="T44" s="161"/>
      <c r="U44" s="251">
        <f t="shared" si="22"/>
        <v>0.5</v>
      </c>
      <c r="X44" s="161"/>
      <c r="Y44" s="161"/>
      <c r="Z44" s="161"/>
      <c r="AA44" s="161"/>
      <c r="AB44" s="161"/>
      <c r="AC44" s="161"/>
      <c r="AD44" s="161"/>
      <c r="AE44" s="161"/>
      <c r="AF44" s="161"/>
      <c r="AG44" s="161"/>
      <c r="AH44" s="161"/>
      <c r="AI44" s="161"/>
      <c r="AJ44" s="161"/>
      <c r="AK44" s="161"/>
      <c r="AL44" s="161"/>
      <c r="AM44" s="161"/>
      <c r="AN44" s="161"/>
    </row>
    <row r="45" spans="1:16359" ht="13.5" customHeight="1" x14ac:dyDescent="0.2">
      <c r="A45" s="210">
        <f t="shared" si="11"/>
        <v>39970</v>
      </c>
      <c r="B45" s="36">
        <v>28</v>
      </c>
      <c r="C45" s="161">
        <f t="shared" si="16"/>
        <v>5</v>
      </c>
      <c r="D45" s="209">
        <f t="shared" ca="1" si="17"/>
        <v>3.8</v>
      </c>
      <c r="E45" s="93">
        <f t="shared" si="18"/>
        <v>29</v>
      </c>
      <c r="F45" s="94">
        <f t="shared" si="19"/>
        <v>1</v>
      </c>
      <c r="G45" s="19">
        <f t="shared" ca="1" si="7"/>
        <v>3.8</v>
      </c>
      <c r="H45" s="202">
        <v>0</v>
      </c>
      <c r="I45" s="216"/>
      <c r="J45" s="19">
        <f t="shared" si="23"/>
        <v>33.269142857142818</v>
      </c>
      <c r="K45" s="12">
        <f t="shared" si="12"/>
        <v>0.3</v>
      </c>
      <c r="L45" s="13">
        <v>0.3</v>
      </c>
      <c r="M45" s="19">
        <f t="shared" ca="1" si="24"/>
        <v>0</v>
      </c>
      <c r="N45" s="14">
        <f t="shared" si="20"/>
        <v>756.09523809523751</v>
      </c>
      <c r="O45" s="19">
        <f t="shared" si="21"/>
        <v>110.89714285714274</v>
      </c>
      <c r="P45" s="19">
        <f t="shared" ca="1" si="25"/>
        <v>57.599999999999994</v>
      </c>
      <c r="Q45" s="19">
        <f t="shared" si="26"/>
        <v>57.4</v>
      </c>
      <c r="R45" s="19">
        <f t="shared" si="26"/>
        <v>0</v>
      </c>
      <c r="S45" s="19">
        <f t="shared" ca="1" si="14"/>
        <v>17.999999999999996</v>
      </c>
      <c r="U45" s="251">
        <f t="shared" si="22"/>
        <v>0.5</v>
      </c>
      <c r="X45" s="161"/>
      <c r="Y45" s="161"/>
      <c r="Z45" s="161"/>
      <c r="AA45" s="161"/>
      <c r="AB45" s="161"/>
      <c r="AC45" s="161"/>
      <c r="AD45" s="161"/>
      <c r="AE45" s="161"/>
      <c r="AF45" s="161"/>
      <c r="AG45" s="161"/>
      <c r="AH45" s="161"/>
      <c r="AI45" s="161"/>
      <c r="AJ45" s="161"/>
      <c r="AK45" s="161"/>
      <c r="AL45" s="161"/>
    </row>
    <row r="46" spans="1:16359" x14ac:dyDescent="0.2">
      <c r="A46" s="210">
        <f t="shared" si="11"/>
        <v>39971</v>
      </c>
      <c r="B46" s="36">
        <v>22</v>
      </c>
      <c r="C46" s="161">
        <f t="shared" si="16"/>
        <v>6</v>
      </c>
      <c r="D46" s="209">
        <f t="shared" ca="1" si="17"/>
        <v>3.6</v>
      </c>
      <c r="E46" s="93">
        <f t="shared" si="18"/>
        <v>30</v>
      </c>
      <c r="F46" s="94">
        <f t="shared" si="19"/>
        <v>1</v>
      </c>
      <c r="G46" s="19">
        <f t="shared" ca="1" si="7"/>
        <v>3.6</v>
      </c>
      <c r="H46" s="202">
        <v>0</v>
      </c>
      <c r="I46" s="216"/>
      <c r="J46" s="19">
        <f t="shared" ca="1" si="23"/>
        <v>36.869142857142819</v>
      </c>
      <c r="K46" s="12">
        <f t="shared" ca="1" si="12"/>
        <v>0.32239544296207467</v>
      </c>
      <c r="L46" s="13"/>
      <c r="M46" s="19">
        <f t="shared" ca="1" si="24"/>
        <v>0</v>
      </c>
      <c r="N46" s="14">
        <f t="shared" si="20"/>
        <v>775.33333333333269</v>
      </c>
      <c r="O46" s="19">
        <f t="shared" si="21"/>
        <v>114.35999999999987</v>
      </c>
      <c r="P46" s="19">
        <f t="shared" ca="1" si="25"/>
        <v>61.199999999999996</v>
      </c>
      <c r="Q46" s="19">
        <f t="shared" si="26"/>
        <v>57.4</v>
      </c>
      <c r="R46" s="19">
        <f t="shared" si="26"/>
        <v>0</v>
      </c>
      <c r="S46" s="19">
        <f t="shared" ca="1" si="14"/>
        <v>17.999999999999996</v>
      </c>
      <c r="U46" s="251">
        <f t="shared" si="22"/>
        <v>0.5</v>
      </c>
      <c r="X46" s="161"/>
      <c r="Y46" s="161"/>
      <c r="Z46" s="161"/>
      <c r="AA46" s="161"/>
      <c r="AB46" s="161"/>
      <c r="AC46" s="161"/>
      <c r="AD46" s="161"/>
      <c r="AE46" s="161"/>
      <c r="AF46" s="161"/>
      <c r="AG46" s="161"/>
      <c r="AH46" s="161"/>
      <c r="AI46" s="161"/>
      <c r="AJ46" s="161"/>
      <c r="AK46" s="161"/>
      <c r="AL46" s="161"/>
    </row>
    <row r="47" spans="1:16359" x14ac:dyDescent="0.2">
      <c r="A47" s="210">
        <f t="shared" si="11"/>
        <v>39972</v>
      </c>
      <c r="B47" s="36">
        <v>22</v>
      </c>
      <c r="C47" s="161">
        <f t="shared" si="16"/>
        <v>6</v>
      </c>
      <c r="D47" s="209">
        <f t="shared" ca="1" si="17"/>
        <v>3.6</v>
      </c>
      <c r="E47" s="93">
        <f t="shared" si="18"/>
        <v>31</v>
      </c>
      <c r="F47" s="94">
        <f t="shared" si="19"/>
        <v>1</v>
      </c>
      <c r="G47" s="19">
        <f t="shared" ca="1" si="7"/>
        <v>3.6</v>
      </c>
      <c r="H47" s="202">
        <v>0</v>
      </c>
      <c r="I47" s="216"/>
      <c r="J47" s="19">
        <f t="shared" ca="1" si="23"/>
        <v>40.46914285714282</v>
      </c>
      <c r="K47" s="12">
        <f t="shared" ca="1" si="12"/>
        <v>0.34347446529899611</v>
      </c>
      <c r="L47" s="13"/>
      <c r="M47" s="19">
        <f t="shared" ca="1" si="24"/>
        <v>0</v>
      </c>
      <c r="N47" s="14">
        <f t="shared" si="20"/>
        <v>794.57142857142787</v>
      </c>
      <c r="O47" s="19">
        <f t="shared" si="21"/>
        <v>117.82285714285702</v>
      </c>
      <c r="P47" s="19">
        <f t="shared" ca="1" si="25"/>
        <v>64.8</v>
      </c>
      <c r="Q47" s="19">
        <f t="shared" si="26"/>
        <v>57.4</v>
      </c>
      <c r="R47" s="19">
        <f t="shared" si="26"/>
        <v>0</v>
      </c>
      <c r="S47" s="19">
        <f t="shared" ca="1" si="14"/>
        <v>17.999999999999996</v>
      </c>
      <c r="T47" s="161"/>
      <c r="U47" s="251">
        <f t="shared" si="22"/>
        <v>0.5</v>
      </c>
      <c r="X47" s="161"/>
      <c r="Y47" s="161"/>
      <c r="Z47" s="161"/>
      <c r="AA47" s="161"/>
      <c r="AB47" s="161"/>
      <c r="AC47" s="161"/>
      <c r="AD47" s="161"/>
      <c r="AE47" s="161"/>
      <c r="AF47" s="161"/>
      <c r="AG47" s="161"/>
      <c r="AH47" s="161"/>
      <c r="AI47" s="161"/>
      <c r="AJ47" s="161"/>
      <c r="AK47" s="161"/>
      <c r="AL47" s="161"/>
      <c r="AM47" s="161"/>
      <c r="AN47" s="161"/>
    </row>
    <row r="48" spans="1:16359" ht="12.75" customHeight="1" x14ac:dyDescent="0.2">
      <c r="A48" s="210">
        <f t="shared" si="11"/>
        <v>39973</v>
      </c>
      <c r="B48" s="36">
        <v>22</v>
      </c>
      <c r="C48" s="161">
        <f t="shared" si="16"/>
        <v>6</v>
      </c>
      <c r="D48" s="209">
        <f t="shared" ca="1" si="17"/>
        <v>3.6</v>
      </c>
      <c r="E48" s="93">
        <f t="shared" si="18"/>
        <v>32</v>
      </c>
      <c r="F48" s="94">
        <f t="shared" si="19"/>
        <v>1</v>
      </c>
      <c r="G48" s="19">
        <f t="shared" ca="1" si="7"/>
        <v>3.6</v>
      </c>
      <c r="H48" s="202">
        <v>0</v>
      </c>
      <c r="I48" s="216"/>
      <c r="J48" s="19">
        <f t="shared" ca="1" si="23"/>
        <v>44.069142857142822</v>
      </c>
      <c r="K48" s="12">
        <f t="shared" ca="1" si="12"/>
        <v>0.36334982332155491</v>
      </c>
      <c r="L48" s="13"/>
      <c r="M48" s="19">
        <f t="shared" ca="1" si="24"/>
        <v>0</v>
      </c>
      <c r="N48" s="14">
        <f t="shared" si="20"/>
        <v>813.80952380952306</v>
      </c>
      <c r="O48" s="19">
        <f t="shared" si="21"/>
        <v>121.28571428571415</v>
      </c>
      <c r="P48" s="19">
        <f t="shared" ca="1" si="25"/>
        <v>68.399999999999991</v>
      </c>
      <c r="Q48" s="19">
        <f t="shared" si="26"/>
        <v>57.4</v>
      </c>
      <c r="R48" s="19">
        <f t="shared" si="26"/>
        <v>0</v>
      </c>
      <c r="S48" s="19">
        <f t="shared" ca="1" si="14"/>
        <v>17.999999999999996</v>
      </c>
      <c r="U48" s="251">
        <f t="shared" si="22"/>
        <v>0.5</v>
      </c>
      <c r="X48" s="161"/>
      <c r="Y48" s="161"/>
      <c r="Z48" s="161"/>
      <c r="AA48" s="161"/>
      <c r="AB48" s="161"/>
      <c r="AC48" s="161"/>
      <c r="AD48" s="161"/>
      <c r="AE48" s="161"/>
      <c r="AF48" s="161"/>
      <c r="AG48" s="161"/>
      <c r="AH48" s="161"/>
      <c r="AI48" s="161"/>
      <c r="AJ48" s="161"/>
      <c r="AK48" s="161"/>
      <c r="AL48" s="161"/>
    </row>
    <row r="49" spans="1:16359" ht="13.5" customHeight="1" x14ac:dyDescent="0.2">
      <c r="A49" s="210">
        <f t="shared" si="11"/>
        <v>39974</v>
      </c>
      <c r="B49" s="36">
        <v>22</v>
      </c>
      <c r="C49" s="161">
        <f t="shared" si="16"/>
        <v>6</v>
      </c>
      <c r="D49" s="209">
        <f t="shared" ca="1" si="17"/>
        <v>3.6</v>
      </c>
      <c r="E49" s="93">
        <f t="shared" si="18"/>
        <v>33</v>
      </c>
      <c r="F49" s="94">
        <f t="shared" si="19"/>
        <v>1</v>
      </c>
      <c r="G49" s="19">
        <f t="shared" ca="1" si="7"/>
        <v>3.6</v>
      </c>
      <c r="H49" s="202">
        <v>0</v>
      </c>
      <c r="I49" s="216"/>
      <c r="J49" s="19">
        <f t="shared" ca="1" si="23"/>
        <v>47.669142857142823</v>
      </c>
      <c r="K49" s="12">
        <f t="shared" ca="1" si="12"/>
        <v>0.38212175346983662</v>
      </c>
      <c r="L49" s="13"/>
      <c r="M49" s="19">
        <f t="shared" ca="1" si="24"/>
        <v>0</v>
      </c>
      <c r="N49" s="14">
        <f t="shared" si="20"/>
        <v>833.04761904761824</v>
      </c>
      <c r="O49" s="19">
        <f t="shared" si="21"/>
        <v>124.74857142857128</v>
      </c>
      <c r="P49" s="19">
        <f t="shared" ca="1" si="25"/>
        <v>71.999999999999986</v>
      </c>
      <c r="Q49" s="19">
        <f t="shared" si="26"/>
        <v>57.4</v>
      </c>
      <c r="R49" s="19">
        <f t="shared" si="26"/>
        <v>0</v>
      </c>
      <c r="S49" s="19">
        <f t="shared" ca="1" si="14"/>
        <v>17.999999999999996</v>
      </c>
      <c r="U49" s="251">
        <f t="shared" si="22"/>
        <v>0.5</v>
      </c>
      <c r="Y49" s="161"/>
      <c r="Z49" s="161"/>
      <c r="AA49" s="161"/>
      <c r="AB49" s="161"/>
      <c r="AC49" s="161"/>
      <c r="AD49" s="161"/>
      <c r="AE49" s="161"/>
      <c r="AF49" s="161"/>
      <c r="AG49" s="161"/>
      <c r="AH49" s="161"/>
      <c r="AI49" s="161"/>
      <c r="AJ49" s="161"/>
      <c r="AK49" s="161"/>
      <c r="AL49" s="161"/>
    </row>
    <row r="50" spans="1:16359" ht="13.5" thickBot="1" x14ac:dyDescent="0.25">
      <c r="A50" s="210">
        <f t="shared" si="11"/>
        <v>39975</v>
      </c>
      <c r="B50" s="36">
        <v>22</v>
      </c>
      <c r="C50" s="161">
        <f t="shared" si="16"/>
        <v>6</v>
      </c>
      <c r="D50" s="209">
        <f t="shared" ca="1" si="17"/>
        <v>3.6</v>
      </c>
      <c r="E50" s="93">
        <f t="shared" si="18"/>
        <v>34</v>
      </c>
      <c r="F50" s="94">
        <f t="shared" si="19"/>
        <v>1</v>
      </c>
      <c r="G50" s="19">
        <f t="shared" ca="1" si="7"/>
        <v>3.6</v>
      </c>
      <c r="H50" s="202">
        <v>0</v>
      </c>
      <c r="I50" s="216"/>
      <c r="J50" s="19">
        <f t="shared" ca="1" si="23"/>
        <v>51.269142857142825</v>
      </c>
      <c r="K50" s="12">
        <f t="shared" ca="1" si="12"/>
        <v>0.39987966305655864</v>
      </c>
      <c r="L50" s="13"/>
      <c r="M50" s="19">
        <f t="shared" ca="1" si="24"/>
        <v>0</v>
      </c>
      <c r="N50" s="14">
        <f t="shared" si="20"/>
        <v>852.28571428571342</v>
      </c>
      <c r="O50" s="19">
        <f t="shared" si="21"/>
        <v>128.2114285714284</v>
      </c>
      <c r="P50" s="19">
        <f t="shared" ca="1" si="25"/>
        <v>75.59999999999998</v>
      </c>
      <c r="Q50" s="19">
        <f t="shared" si="26"/>
        <v>57.4</v>
      </c>
      <c r="R50" s="19">
        <f t="shared" si="26"/>
        <v>0</v>
      </c>
      <c r="S50" s="19">
        <f t="shared" ca="1" si="14"/>
        <v>17.999999999999996</v>
      </c>
      <c r="U50" s="251">
        <f t="shared" si="22"/>
        <v>0.5</v>
      </c>
      <c r="Y50" s="161"/>
      <c r="Z50" s="161"/>
      <c r="AA50" s="161"/>
      <c r="AB50" s="161"/>
      <c r="AC50" s="161"/>
      <c r="AD50" s="161"/>
      <c r="AE50" s="161"/>
      <c r="AF50" s="161"/>
      <c r="AG50" s="161"/>
      <c r="AH50" s="161"/>
      <c r="AI50" s="161"/>
      <c r="AJ50" s="161"/>
      <c r="AK50" s="161"/>
      <c r="AL50" s="161"/>
    </row>
    <row r="51" spans="1:16359" s="76" customFormat="1" ht="14.25" thickTop="1" thickBot="1" x14ac:dyDescent="0.25">
      <c r="A51" s="210">
        <f t="shared" si="11"/>
        <v>39976</v>
      </c>
      <c r="B51" s="36">
        <v>22</v>
      </c>
      <c r="C51" s="161">
        <f t="shared" si="16"/>
        <v>6</v>
      </c>
      <c r="D51" s="209">
        <f t="shared" ca="1" si="17"/>
        <v>3.6</v>
      </c>
      <c r="E51" s="93">
        <f t="shared" si="18"/>
        <v>35</v>
      </c>
      <c r="F51" s="94">
        <f t="shared" si="19"/>
        <v>1</v>
      </c>
      <c r="G51" s="19">
        <f t="shared" ca="1" si="7"/>
        <v>3.6</v>
      </c>
      <c r="H51" s="202">
        <v>0</v>
      </c>
      <c r="I51" s="216"/>
      <c r="J51" s="19">
        <f t="shared" ca="1" si="23"/>
        <v>54.869142857142826</v>
      </c>
      <c r="K51" s="12">
        <f t="shared" ca="1" si="12"/>
        <v>0.41670355422471067</v>
      </c>
      <c r="L51" s="13"/>
      <c r="M51" s="19">
        <f t="shared" ca="1" si="24"/>
        <v>0</v>
      </c>
      <c r="N51" s="14">
        <f t="shared" si="20"/>
        <v>871.52380952380861</v>
      </c>
      <c r="O51" s="19">
        <f t="shared" si="21"/>
        <v>131.67428571428553</v>
      </c>
      <c r="P51" s="19">
        <f t="shared" ca="1" si="25"/>
        <v>79.199999999999974</v>
      </c>
      <c r="Q51" s="19">
        <f t="shared" si="26"/>
        <v>57.4</v>
      </c>
      <c r="R51" s="19">
        <f t="shared" si="26"/>
        <v>0</v>
      </c>
      <c r="S51" s="19">
        <f t="shared" ca="1" si="14"/>
        <v>17.999999999999996</v>
      </c>
      <c r="T51"/>
      <c r="U51" s="251">
        <f t="shared" si="22"/>
        <v>0.5</v>
      </c>
      <c r="V51"/>
      <c r="W51"/>
      <c r="X51"/>
      <c r="Y51" s="161"/>
      <c r="Z51" s="161"/>
      <c r="AA51" s="161"/>
      <c r="AB51" s="161"/>
      <c r="AC51" s="161"/>
      <c r="AD51" s="161"/>
      <c r="AE51" s="161"/>
      <c r="AF51" s="161"/>
      <c r="AG51" s="161"/>
      <c r="AH51" s="16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c r="EYW51"/>
      <c r="EYX51"/>
      <c r="EYY51"/>
      <c r="EYZ51"/>
      <c r="EZA51"/>
      <c r="EZB51"/>
      <c r="EZC51"/>
      <c r="EZD51"/>
      <c r="EZE51"/>
      <c r="EZF51"/>
      <c r="EZG51"/>
      <c r="EZH51"/>
      <c r="EZI51"/>
      <c r="EZJ51"/>
      <c r="EZK51"/>
      <c r="EZL51"/>
      <c r="EZM51"/>
      <c r="EZN51"/>
      <c r="EZO51"/>
      <c r="EZP51"/>
      <c r="EZQ51"/>
      <c r="EZR51"/>
      <c r="EZS51"/>
      <c r="EZT51"/>
      <c r="EZU51"/>
      <c r="EZV51"/>
      <c r="EZW51"/>
      <c r="EZX51"/>
      <c r="EZY51"/>
      <c r="EZZ51"/>
      <c r="FAA51"/>
      <c r="FAB51"/>
      <c r="FAC51"/>
      <c r="FAD51"/>
      <c r="FAE51"/>
      <c r="FAF51"/>
      <c r="FAG51"/>
      <c r="FAH51"/>
      <c r="FAI51"/>
      <c r="FAJ51"/>
      <c r="FAK51"/>
      <c r="FAL51"/>
      <c r="FAM51"/>
      <c r="FAN51"/>
      <c r="FAO51"/>
      <c r="FAP51"/>
      <c r="FAQ51"/>
      <c r="FAR51"/>
      <c r="FAS51"/>
      <c r="FAT51"/>
      <c r="FAU51"/>
      <c r="FAV51"/>
      <c r="FAW51"/>
      <c r="FAX51"/>
      <c r="FAY51"/>
      <c r="FAZ51"/>
      <c r="FBA51"/>
      <c r="FBB51"/>
      <c r="FBC51"/>
      <c r="FBD51"/>
      <c r="FBE51"/>
      <c r="FBF51"/>
      <c r="FBG51"/>
      <c r="FBH51"/>
      <c r="FBI51"/>
      <c r="FBJ51"/>
      <c r="FBK51"/>
      <c r="FBL51"/>
      <c r="FBM51"/>
      <c r="FBN51"/>
      <c r="FBO51"/>
      <c r="FBP51"/>
      <c r="FBQ51"/>
      <c r="FBR51"/>
      <c r="FBS51"/>
      <c r="FBT51"/>
      <c r="FBU51"/>
      <c r="FBV51"/>
      <c r="FBW51"/>
      <c r="FBX51"/>
      <c r="FBY51"/>
      <c r="FBZ51"/>
      <c r="FCA51"/>
      <c r="FCB51"/>
      <c r="FCC51"/>
      <c r="FCD51"/>
      <c r="FCE51"/>
      <c r="FCF51"/>
      <c r="FCG51"/>
      <c r="FCH51"/>
      <c r="FCI51"/>
      <c r="FCJ51"/>
      <c r="FCK51"/>
      <c r="FCL51"/>
      <c r="FCM51"/>
      <c r="FCN51"/>
      <c r="FCO51"/>
      <c r="FCP51"/>
      <c r="FCQ51"/>
      <c r="FCR51"/>
      <c r="FCS51"/>
      <c r="FCT51"/>
      <c r="FCU51"/>
      <c r="FCV51"/>
      <c r="FCW51"/>
      <c r="FCX51"/>
      <c r="FCY51"/>
      <c r="FCZ51"/>
      <c r="FDA51"/>
      <c r="FDB51"/>
      <c r="FDC51"/>
      <c r="FDD51"/>
      <c r="FDE51"/>
      <c r="FDF51"/>
      <c r="FDG51"/>
      <c r="FDH51"/>
      <c r="FDI51"/>
      <c r="FDJ51"/>
      <c r="FDK51"/>
      <c r="FDL51"/>
      <c r="FDM51"/>
      <c r="FDN51"/>
      <c r="FDO51"/>
      <c r="FDP51"/>
      <c r="FDQ51"/>
      <c r="FDR51"/>
      <c r="FDS51"/>
      <c r="FDT51"/>
      <c r="FDU51"/>
      <c r="FDV51"/>
      <c r="FDW51"/>
      <c r="FDX51"/>
      <c r="FDY51"/>
      <c r="FDZ51"/>
      <c r="FEA51"/>
      <c r="FEB51"/>
      <c r="FEC51"/>
      <c r="FED51"/>
      <c r="FEE51"/>
      <c r="FEF51"/>
      <c r="FEG51"/>
      <c r="FEH51"/>
      <c r="FEI51"/>
      <c r="FEJ51"/>
      <c r="FEK51"/>
      <c r="FEL51"/>
      <c r="FEM51"/>
      <c r="FEN51"/>
      <c r="FEO51"/>
      <c r="FEP51"/>
      <c r="FEQ51"/>
      <c r="FER51"/>
      <c r="FES51"/>
      <c r="FET51"/>
      <c r="FEU51"/>
      <c r="FEV51"/>
      <c r="FEW51"/>
      <c r="FEX51"/>
      <c r="FEY51"/>
      <c r="FEZ51"/>
      <c r="FFA51"/>
      <c r="FFB51"/>
      <c r="FFC51"/>
      <c r="FFD51"/>
      <c r="FFE51"/>
      <c r="FFF51"/>
      <c r="FFG51"/>
      <c r="FFH51"/>
      <c r="FFI51"/>
      <c r="FFJ51"/>
      <c r="FFK51"/>
      <c r="FFL51"/>
      <c r="FFM51"/>
      <c r="FFN51"/>
      <c r="FFO51"/>
      <c r="FFP51"/>
      <c r="FFQ51"/>
      <c r="FFR51"/>
      <c r="FFS51"/>
      <c r="FFT51"/>
      <c r="FFU51"/>
      <c r="FFV51"/>
      <c r="FFW51"/>
      <c r="FFX51"/>
      <c r="FFY51"/>
      <c r="FFZ51"/>
      <c r="FGA51"/>
      <c r="FGB51"/>
      <c r="FGC51"/>
      <c r="FGD51"/>
      <c r="FGE51"/>
      <c r="FGF51"/>
      <c r="FGG51"/>
      <c r="FGH51"/>
      <c r="FGI51"/>
      <c r="FGJ51"/>
      <c r="FGK51"/>
      <c r="FGL51"/>
      <c r="FGM51"/>
      <c r="FGN51"/>
      <c r="FGO51"/>
      <c r="FGP51"/>
      <c r="FGQ51"/>
      <c r="FGR51"/>
      <c r="FGS51"/>
      <c r="FGT51"/>
      <c r="FGU51"/>
      <c r="FGV51"/>
      <c r="FGW51"/>
      <c r="FGX51"/>
      <c r="FGY51"/>
      <c r="FGZ51"/>
      <c r="FHA51"/>
      <c r="FHB51"/>
      <c r="FHC51"/>
      <c r="FHD51"/>
      <c r="FHE51"/>
      <c r="FHF51"/>
      <c r="FHG51"/>
      <c r="FHH51"/>
      <c r="FHI51"/>
      <c r="FHJ51"/>
      <c r="FHK51"/>
      <c r="FHL51"/>
      <c r="FHM51"/>
      <c r="FHN51"/>
      <c r="FHO51"/>
      <c r="FHP51"/>
      <c r="FHQ51"/>
      <c r="FHR51"/>
      <c r="FHS51"/>
      <c r="FHT51"/>
      <c r="FHU51"/>
      <c r="FHV51"/>
      <c r="FHW51"/>
      <c r="FHX51"/>
      <c r="FHY51"/>
      <c r="FHZ51"/>
      <c r="FIA51"/>
      <c r="FIB51"/>
      <c r="FIC51"/>
      <c r="FID51"/>
      <c r="FIE51"/>
      <c r="FIF51"/>
      <c r="FIG51"/>
      <c r="FIH51"/>
      <c r="FII51"/>
      <c r="FIJ51"/>
      <c r="FIK51"/>
      <c r="FIL51"/>
      <c r="FIM51"/>
      <c r="FIN51"/>
      <c r="FIO51"/>
      <c r="FIP51"/>
      <c r="FIQ51"/>
      <c r="FIR51"/>
      <c r="FIS51"/>
      <c r="FIT51"/>
      <c r="FIU51"/>
      <c r="FIV51"/>
      <c r="FIW51"/>
      <c r="FIX51"/>
      <c r="FIY51"/>
      <c r="FIZ51"/>
      <c r="FJA51"/>
      <c r="FJB51"/>
      <c r="FJC51"/>
      <c r="FJD51"/>
      <c r="FJE51"/>
      <c r="FJF51"/>
      <c r="FJG51"/>
      <c r="FJH51"/>
      <c r="FJI51"/>
      <c r="FJJ51"/>
      <c r="FJK51"/>
      <c r="FJL51"/>
      <c r="FJM51"/>
      <c r="FJN51"/>
      <c r="FJO51"/>
      <c r="FJP51"/>
      <c r="FJQ51"/>
      <c r="FJR51"/>
      <c r="FJS51"/>
      <c r="FJT51"/>
      <c r="FJU51"/>
      <c r="FJV51"/>
      <c r="FJW51"/>
      <c r="FJX51"/>
      <c r="FJY51"/>
      <c r="FJZ51"/>
      <c r="FKA51"/>
      <c r="FKB51"/>
      <c r="FKC51"/>
      <c r="FKD51"/>
      <c r="FKE51"/>
      <c r="FKF51"/>
      <c r="FKG51"/>
      <c r="FKH51"/>
      <c r="FKI51"/>
      <c r="FKJ51"/>
      <c r="FKK51"/>
      <c r="FKL51"/>
      <c r="FKM51"/>
      <c r="FKN51"/>
      <c r="FKO51"/>
      <c r="FKP51"/>
      <c r="FKQ51"/>
      <c r="FKR51"/>
      <c r="FKS51"/>
      <c r="FKT51"/>
      <c r="FKU51"/>
      <c r="FKV51"/>
      <c r="FKW51"/>
      <c r="FKX51"/>
      <c r="FKY51"/>
      <c r="FKZ51"/>
      <c r="FLA51"/>
      <c r="FLB51"/>
      <c r="FLC51"/>
      <c r="FLD51"/>
      <c r="FLE51"/>
      <c r="FLF51"/>
      <c r="FLG51"/>
      <c r="FLH51"/>
      <c r="FLI51"/>
      <c r="FLJ51"/>
      <c r="FLK51"/>
      <c r="FLL51"/>
      <c r="FLM51"/>
      <c r="FLN51"/>
      <c r="FLO51"/>
      <c r="FLP51"/>
      <c r="FLQ51"/>
      <c r="FLR51"/>
      <c r="FLS51"/>
      <c r="FLT51"/>
      <c r="FLU51"/>
      <c r="FLV51"/>
      <c r="FLW51"/>
      <c r="FLX51"/>
      <c r="FLY51"/>
      <c r="FLZ51"/>
      <c r="FMA51"/>
      <c r="FMB51"/>
      <c r="FMC51"/>
      <c r="FMD51"/>
      <c r="FME51"/>
      <c r="FMF51"/>
      <c r="FMG51"/>
      <c r="FMH51"/>
      <c r="FMI51"/>
      <c r="FMJ51"/>
      <c r="FMK51"/>
      <c r="FML51"/>
      <c r="FMM51"/>
      <c r="FMN51"/>
      <c r="FMO51"/>
      <c r="FMP51"/>
      <c r="FMQ51"/>
      <c r="FMR51"/>
      <c r="FMS51"/>
      <c r="FMT51"/>
      <c r="FMU51"/>
      <c r="FMV51"/>
      <c r="FMW51"/>
      <c r="FMX51"/>
      <c r="FMY51"/>
      <c r="FMZ51"/>
      <c r="FNA51"/>
      <c r="FNB51"/>
      <c r="FNC51"/>
      <c r="FND51"/>
      <c r="FNE51"/>
      <c r="FNF51"/>
      <c r="FNG51"/>
      <c r="FNH51"/>
      <c r="FNI51"/>
      <c r="FNJ51"/>
      <c r="FNK51"/>
      <c r="FNL51"/>
      <c r="FNM51"/>
      <c r="FNN51"/>
      <c r="FNO51"/>
      <c r="FNP51"/>
      <c r="FNQ51"/>
      <c r="FNR51"/>
      <c r="FNS51"/>
      <c r="FNT51"/>
      <c r="FNU51"/>
      <c r="FNV51"/>
      <c r="FNW51"/>
      <c r="FNX51"/>
      <c r="FNY51"/>
      <c r="FNZ51"/>
      <c r="FOA51"/>
      <c r="FOB51"/>
      <c r="FOC51"/>
      <c r="FOD51"/>
      <c r="FOE51"/>
      <c r="FOF51"/>
      <c r="FOG51"/>
      <c r="FOH51"/>
      <c r="FOI51"/>
      <c r="FOJ51"/>
      <c r="FOK51"/>
      <c r="FOL51"/>
      <c r="FOM51"/>
      <c r="FON51"/>
      <c r="FOO51"/>
      <c r="FOP51"/>
      <c r="FOQ51"/>
      <c r="FOR51"/>
      <c r="FOS51"/>
      <c r="FOT51"/>
      <c r="FOU51"/>
      <c r="FOV51"/>
      <c r="FOW51"/>
      <c r="FOX51"/>
      <c r="FOY51"/>
      <c r="FOZ51"/>
      <c r="FPA51"/>
      <c r="FPB51"/>
      <c r="FPC51"/>
      <c r="FPD51"/>
      <c r="FPE51"/>
      <c r="FPF51"/>
      <c r="FPG51"/>
      <c r="FPH51"/>
      <c r="FPI51"/>
      <c r="FPJ51"/>
      <c r="FPK51"/>
      <c r="FPL51"/>
      <c r="FPM51"/>
      <c r="FPN51"/>
      <c r="FPO51"/>
      <c r="FPP51"/>
      <c r="FPQ51"/>
      <c r="FPR51"/>
      <c r="FPS51"/>
      <c r="FPT51"/>
      <c r="FPU51"/>
      <c r="FPV51"/>
      <c r="FPW51"/>
      <c r="FPX51"/>
      <c r="FPY51"/>
      <c r="FPZ51"/>
      <c r="FQA51"/>
      <c r="FQB51"/>
      <c r="FQC51"/>
      <c r="FQD51"/>
      <c r="FQE51"/>
      <c r="FQF51"/>
      <c r="FQG51"/>
      <c r="FQH51"/>
      <c r="FQI51"/>
      <c r="FQJ51"/>
      <c r="FQK51"/>
      <c r="FQL51"/>
      <c r="FQM51"/>
      <c r="FQN51"/>
      <c r="FQO51"/>
      <c r="FQP51"/>
      <c r="FQQ51"/>
      <c r="FQR51"/>
      <c r="FQS51"/>
      <c r="FQT51"/>
      <c r="FQU51"/>
      <c r="FQV51"/>
      <c r="FQW51"/>
      <c r="FQX51"/>
      <c r="FQY51"/>
      <c r="FQZ51"/>
      <c r="FRA51"/>
      <c r="FRB51"/>
      <c r="FRC51"/>
      <c r="FRD51"/>
      <c r="FRE51"/>
      <c r="FRF51"/>
      <c r="FRG51"/>
      <c r="FRH51"/>
      <c r="FRI51"/>
      <c r="FRJ51"/>
      <c r="FRK51"/>
      <c r="FRL51"/>
      <c r="FRM51"/>
      <c r="FRN51"/>
      <c r="FRO51"/>
      <c r="FRP51"/>
      <c r="FRQ51"/>
      <c r="FRR51"/>
      <c r="FRS51"/>
      <c r="FRT51"/>
      <c r="FRU51"/>
      <c r="FRV51"/>
      <c r="FRW51"/>
      <c r="FRX51"/>
      <c r="FRY51"/>
      <c r="FRZ51"/>
      <c r="FSA51"/>
      <c r="FSB51"/>
      <c r="FSC51"/>
      <c r="FSD51"/>
      <c r="FSE51"/>
      <c r="FSF51"/>
      <c r="FSG51"/>
      <c r="FSH51"/>
      <c r="FSI51"/>
      <c r="FSJ51"/>
      <c r="FSK51"/>
      <c r="FSL51"/>
      <c r="FSM51"/>
      <c r="FSN51"/>
      <c r="FSO51"/>
      <c r="FSP51"/>
      <c r="FSQ51"/>
      <c r="FSR51"/>
      <c r="FSS51"/>
      <c r="FST51"/>
      <c r="FSU51"/>
      <c r="FSV51"/>
      <c r="FSW51"/>
      <c r="FSX51"/>
      <c r="FSY51"/>
      <c r="FSZ51"/>
      <c r="FTA51"/>
      <c r="FTB51"/>
      <c r="FTC51"/>
      <c r="FTD51"/>
      <c r="FTE51"/>
      <c r="FTF51"/>
      <c r="FTG51"/>
      <c r="FTH51"/>
      <c r="FTI51"/>
      <c r="FTJ51"/>
      <c r="FTK51"/>
      <c r="FTL51"/>
      <c r="FTM51"/>
      <c r="FTN51"/>
      <c r="FTO51"/>
      <c r="FTP51"/>
      <c r="FTQ51"/>
      <c r="FTR51"/>
      <c r="FTS51"/>
      <c r="FTT51"/>
      <c r="FTU51"/>
      <c r="FTV51"/>
      <c r="FTW51"/>
      <c r="FTX51"/>
      <c r="FTY51"/>
      <c r="FTZ51"/>
      <c r="FUA51"/>
      <c r="FUB51"/>
      <c r="FUC51"/>
      <c r="FUD51"/>
      <c r="FUE51"/>
      <c r="FUF51"/>
      <c r="FUG51"/>
      <c r="FUH51"/>
      <c r="FUI51"/>
      <c r="FUJ51"/>
      <c r="FUK51"/>
      <c r="FUL51"/>
      <c r="FUM51"/>
      <c r="FUN51"/>
      <c r="FUO51"/>
      <c r="FUP51"/>
      <c r="FUQ51"/>
      <c r="FUR51"/>
      <c r="FUS51"/>
      <c r="FUT51"/>
      <c r="FUU51"/>
      <c r="FUV51"/>
      <c r="FUW51"/>
      <c r="FUX51"/>
      <c r="FUY51"/>
      <c r="FUZ51"/>
      <c r="FVA51"/>
      <c r="FVB51"/>
      <c r="FVC51"/>
      <c r="FVD51"/>
      <c r="FVE51"/>
      <c r="FVF51"/>
      <c r="FVG51"/>
      <c r="FVH51"/>
      <c r="FVI51"/>
      <c r="FVJ51"/>
      <c r="FVK51"/>
      <c r="FVL51"/>
      <c r="FVM51"/>
      <c r="FVN51"/>
      <c r="FVO51"/>
      <c r="FVP51"/>
      <c r="FVQ51"/>
      <c r="FVR51"/>
      <c r="FVS51"/>
      <c r="FVT51"/>
      <c r="FVU51"/>
      <c r="FVV51"/>
      <c r="FVW51"/>
      <c r="FVX51"/>
      <c r="FVY51"/>
      <c r="FVZ51"/>
      <c r="FWA51"/>
      <c r="FWB51"/>
      <c r="FWC51"/>
      <c r="FWD51"/>
      <c r="FWE51"/>
      <c r="FWF51"/>
      <c r="FWG51"/>
      <c r="FWH51"/>
      <c r="FWI51"/>
      <c r="FWJ51"/>
      <c r="FWK51"/>
      <c r="FWL51"/>
      <c r="FWM51"/>
      <c r="FWN51"/>
      <c r="FWO51"/>
      <c r="FWP51"/>
      <c r="FWQ51"/>
      <c r="FWR51"/>
      <c r="FWS51"/>
      <c r="FWT51"/>
      <c r="FWU51"/>
      <c r="FWV51"/>
      <c r="FWW51"/>
      <c r="FWX51"/>
      <c r="FWY51"/>
      <c r="FWZ51"/>
      <c r="FXA51"/>
      <c r="FXB51"/>
      <c r="FXC51"/>
      <c r="FXD51"/>
      <c r="FXE51"/>
      <c r="FXF51"/>
      <c r="FXG51"/>
      <c r="FXH51"/>
      <c r="FXI51"/>
      <c r="FXJ51"/>
      <c r="FXK51"/>
      <c r="FXL51"/>
      <c r="FXM51"/>
      <c r="FXN51"/>
      <c r="FXO51"/>
      <c r="FXP51"/>
      <c r="FXQ51"/>
      <c r="FXR51"/>
      <c r="FXS51"/>
      <c r="FXT51"/>
      <c r="FXU51"/>
      <c r="FXV51"/>
      <c r="FXW51"/>
      <c r="FXX51"/>
      <c r="FXY51"/>
      <c r="FXZ51"/>
      <c r="FYA51"/>
      <c r="FYB51"/>
      <c r="FYC51"/>
      <c r="FYD51"/>
      <c r="FYE51"/>
      <c r="FYF51"/>
      <c r="FYG51"/>
      <c r="FYH51"/>
      <c r="FYI51"/>
      <c r="FYJ51"/>
      <c r="FYK51"/>
      <c r="FYL51"/>
      <c r="FYM51"/>
      <c r="FYN51"/>
      <c r="FYO51"/>
      <c r="FYP51"/>
      <c r="FYQ51"/>
      <c r="FYR51"/>
      <c r="FYS51"/>
      <c r="FYT51"/>
      <c r="FYU51"/>
      <c r="FYV51"/>
      <c r="FYW51"/>
      <c r="FYX51"/>
      <c r="FYY51"/>
      <c r="FYZ51"/>
      <c r="FZA51"/>
      <c r="FZB51"/>
      <c r="FZC51"/>
      <c r="FZD51"/>
      <c r="FZE51"/>
      <c r="FZF51"/>
      <c r="FZG51"/>
      <c r="FZH51"/>
      <c r="FZI51"/>
      <c r="FZJ51"/>
      <c r="FZK51"/>
      <c r="FZL51"/>
      <c r="FZM51"/>
      <c r="FZN51"/>
      <c r="FZO51"/>
      <c r="FZP51"/>
      <c r="FZQ51"/>
      <c r="FZR51"/>
      <c r="FZS51"/>
      <c r="FZT51"/>
      <c r="FZU51"/>
      <c r="FZV51"/>
      <c r="FZW51"/>
      <c r="FZX51"/>
      <c r="FZY51"/>
      <c r="FZZ51"/>
      <c r="GAA51"/>
      <c r="GAB51"/>
      <c r="GAC51"/>
      <c r="GAD51"/>
      <c r="GAE51"/>
      <c r="GAF51"/>
      <c r="GAG51"/>
      <c r="GAH51"/>
      <c r="GAI51"/>
      <c r="GAJ51"/>
      <c r="GAK51"/>
      <c r="GAL51"/>
      <c r="GAM51"/>
      <c r="GAN51"/>
      <c r="GAO51"/>
      <c r="GAP51"/>
      <c r="GAQ51"/>
      <c r="GAR51"/>
      <c r="GAS51"/>
      <c r="GAT51"/>
      <c r="GAU51"/>
      <c r="GAV51"/>
      <c r="GAW51"/>
      <c r="GAX51"/>
      <c r="GAY51"/>
      <c r="GAZ51"/>
      <c r="GBA51"/>
      <c r="GBB51"/>
      <c r="GBC51"/>
      <c r="GBD51"/>
      <c r="GBE51"/>
      <c r="GBF51"/>
      <c r="GBG51"/>
      <c r="GBH51"/>
      <c r="GBI51"/>
      <c r="GBJ51"/>
      <c r="GBK51"/>
      <c r="GBL51"/>
      <c r="GBM51"/>
      <c r="GBN51"/>
      <c r="GBO51"/>
      <c r="GBP51"/>
      <c r="GBQ51"/>
      <c r="GBR51"/>
      <c r="GBS51"/>
      <c r="GBT51"/>
      <c r="GBU51"/>
      <c r="GBV51"/>
      <c r="GBW51"/>
      <c r="GBX51"/>
      <c r="GBY51"/>
      <c r="GBZ51"/>
      <c r="GCA51"/>
      <c r="GCB51"/>
      <c r="GCC51"/>
      <c r="GCD51"/>
      <c r="GCE51"/>
      <c r="GCF51"/>
      <c r="GCG51"/>
      <c r="GCH51"/>
      <c r="GCI51"/>
      <c r="GCJ51"/>
      <c r="GCK51"/>
      <c r="GCL51"/>
      <c r="GCM51"/>
      <c r="GCN51"/>
      <c r="GCO51"/>
      <c r="GCP51"/>
      <c r="GCQ51"/>
      <c r="GCR51"/>
      <c r="GCS51"/>
      <c r="GCT51"/>
      <c r="GCU51"/>
      <c r="GCV51"/>
      <c r="GCW51"/>
      <c r="GCX51"/>
      <c r="GCY51"/>
      <c r="GCZ51"/>
      <c r="GDA51"/>
      <c r="GDB51"/>
      <c r="GDC51"/>
      <c r="GDD51"/>
      <c r="GDE51"/>
      <c r="GDF51"/>
      <c r="GDG51"/>
      <c r="GDH51"/>
      <c r="GDI51"/>
      <c r="GDJ51"/>
      <c r="GDK51"/>
      <c r="GDL51"/>
      <c r="GDM51"/>
      <c r="GDN51"/>
      <c r="GDO51"/>
      <c r="GDP51"/>
      <c r="GDQ51"/>
      <c r="GDR51"/>
      <c r="GDS51"/>
      <c r="GDT51"/>
      <c r="GDU51"/>
      <c r="GDV51"/>
      <c r="GDW51"/>
      <c r="GDX51"/>
      <c r="GDY51"/>
      <c r="GDZ51"/>
      <c r="GEA51"/>
      <c r="GEB51"/>
      <c r="GEC51"/>
      <c r="GED51"/>
      <c r="GEE51"/>
      <c r="GEF51"/>
      <c r="GEG51"/>
      <c r="GEH51"/>
      <c r="GEI51"/>
      <c r="GEJ51"/>
      <c r="GEK51"/>
      <c r="GEL51"/>
      <c r="GEM51"/>
      <c r="GEN51"/>
      <c r="GEO51"/>
      <c r="GEP51"/>
      <c r="GEQ51"/>
      <c r="GER51"/>
      <c r="GES51"/>
      <c r="GET51"/>
      <c r="GEU51"/>
      <c r="GEV51"/>
      <c r="GEW51"/>
      <c r="GEX51"/>
      <c r="GEY51"/>
      <c r="GEZ51"/>
      <c r="GFA51"/>
      <c r="GFB51"/>
      <c r="GFC51"/>
      <c r="GFD51"/>
      <c r="GFE51"/>
      <c r="GFF51"/>
      <c r="GFG51"/>
      <c r="GFH51"/>
      <c r="GFI51"/>
      <c r="GFJ51"/>
      <c r="GFK51"/>
      <c r="GFL51"/>
      <c r="GFM51"/>
      <c r="GFN51"/>
      <c r="GFO51"/>
      <c r="GFP51"/>
      <c r="GFQ51"/>
      <c r="GFR51"/>
      <c r="GFS51"/>
      <c r="GFT51"/>
      <c r="GFU51"/>
      <c r="GFV51"/>
      <c r="GFW51"/>
      <c r="GFX51"/>
      <c r="GFY51"/>
      <c r="GFZ51"/>
      <c r="GGA51"/>
      <c r="GGB51"/>
      <c r="GGC51"/>
      <c r="GGD51"/>
      <c r="GGE51"/>
      <c r="GGF51"/>
      <c r="GGG51"/>
      <c r="GGH51"/>
      <c r="GGI51"/>
      <c r="GGJ51"/>
      <c r="GGK51"/>
      <c r="GGL51"/>
      <c r="GGM51"/>
      <c r="GGN51"/>
      <c r="GGO51"/>
      <c r="GGP51"/>
      <c r="GGQ51"/>
      <c r="GGR51"/>
      <c r="GGS51"/>
      <c r="GGT51"/>
      <c r="GGU51"/>
      <c r="GGV51"/>
      <c r="GGW51"/>
      <c r="GGX51"/>
      <c r="GGY51"/>
      <c r="GGZ51"/>
      <c r="GHA51"/>
      <c r="GHB51"/>
      <c r="GHC51"/>
      <c r="GHD51"/>
      <c r="GHE51"/>
      <c r="GHF51"/>
      <c r="GHG51"/>
      <c r="GHH51"/>
      <c r="GHI51"/>
      <c r="GHJ51"/>
      <c r="GHK51"/>
      <c r="GHL51"/>
      <c r="GHM51"/>
      <c r="GHN51"/>
      <c r="GHO51"/>
      <c r="GHP51"/>
      <c r="GHQ51"/>
      <c r="GHR51"/>
      <c r="GHS51"/>
      <c r="GHT51"/>
      <c r="GHU51"/>
      <c r="GHV51"/>
      <c r="GHW51"/>
      <c r="GHX51"/>
      <c r="GHY51"/>
      <c r="GHZ51"/>
      <c r="GIA51"/>
      <c r="GIB51"/>
      <c r="GIC51"/>
      <c r="GID51"/>
      <c r="GIE51"/>
      <c r="GIF51"/>
      <c r="GIG51"/>
      <c r="GIH51"/>
      <c r="GII51"/>
      <c r="GIJ51"/>
      <c r="GIK51"/>
      <c r="GIL51"/>
      <c r="GIM51"/>
      <c r="GIN51"/>
      <c r="GIO51"/>
      <c r="GIP51"/>
      <c r="GIQ51"/>
      <c r="GIR51"/>
      <c r="GIS51"/>
      <c r="GIT51"/>
      <c r="GIU51"/>
      <c r="GIV51"/>
      <c r="GIW51"/>
      <c r="GIX51"/>
      <c r="GIY51"/>
      <c r="GIZ51"/>
      <c r="GJA51"/>
      <c r="GJB51"/>
      <c r="GJC51"/>
      <c r="GJD51"/>
      <c r="GJE51"/>
      <c r="GJF51"/>
      <c r="GJG51"/>
      <c r="GJH51"/>
      <c r="GJI51"/>
      <c r="GJJ51"/>
      <c r="GJK51"/>
      <c r="GJL51"/>
      <c r="GJM51"/>
      <c r="GJN51"/>
      <c r="GJO51"/>
      <c r="GJP51"/>
      <c r="GJQ51"/>
      <c r="GJR51"/>
      <c r="GJS51"/>
      <c r="GJT51"/>
      <c r="GJU51"/>
      <c r="GJV51"/>
      <c r="GJW51"/>
      <c r="GJX51"/>
      <c r="GJY51"/>
      <c r="GJZ51"/>
      <c r="GKA51"/>
      <c r="GKB51"/>
      <c r="GKC51"/>
      <c r="GKD51"/>
      <c r="GKE51"/>
      <c r="GKF51"/>
      <c r="GKG51"/>
      <c r="GKH51"/>
      <c r="GKI51"/>
      <c r="GKJ51"/>
      <c r="GKK51"/>
      <c r="GKL51"/>
      <c r="GKM51"/>
      <c r="GKN51"/>
      <c r="GKO51"/>
      <c r="GKP51"/>
      <c r="GKQ51"/>
      <c r="GKR51"/>
      <c r="GKS51"/>
      <c r="GKT51"/>
      <c r="GKU51"/>
      <c r="GKV51"/>
      <c r="GKW51"/>
      <c r="GKX51"/>
      <c r="GKY51"/>
      <c r="GKZ51"/>
      <c r="GLA51"/>
      <c r="GLB51"/>
      <c r="GLC51"/>
      <c r="GLD51"/>
      <c r="GLE51"/>
      <c r="GLF51"/>
      <c r="GLG51"/>
      <c r="GLH51"/>
      <c r="GLI51"/>
      <c r="GLJ51"/>
      <c r="GLK51"/>
      <c r="GLL51"/>
      <c r="GLM51"/>
      <c r="GLN51"/>
      <c r="GLO51"/>
      <c r="GLP51"/>
      <c r="GLQ51"/>
      <c r="GLR51"/>
      <c r="GLS51"/>
      <c r="GLT51"/>
      <c r="GLU51"/>
      <c r="GLV51"/>
      <c r="GLW51"/>
      <c r="GLX51"/>
      <c r="GLY51"/>
      <c r="GLZ51"/>
      <c r="GMA51"/>
      <c r="GMB51"/>
      <c r="GMC51"/>
      <c r="GMD51"/>
      <c r="GME51"/>
      <c r="GMF51"/>
      <c r="GMG51"/>
      <c r="GMH51"/>
      <c r="GMI51"/>
      <c r="GMJ51"/>
      <c r="GMK51"/>
      <c r="GML51"/>
      <c r="GMM51"/>
      <c r="GMN51"/>
      <c r="GMO51"/>
      <c r="GMP51"/>
      <c r="GMQ51"/>
      <c r="GMR51"/>
      <c r="GMS51"/>
      <c r="GMT51"/>
      <c r="GMU51"/>
      <c r="GMV51"/>
      <c r="GMW51"/>
      <c r="GMX51"/>
      <c r="GMY51"/>
      <c r="GMZ51"/>
      <c r="GNA51"/>
      <c r="GNB51"/>
      <c r="GNC51"/>
      <c r="GND51"/>
      <c r="GNE51"/>
      <c r="GNF51"/>
      <c r="GNG51"/>
      <c r="GNH51"/>
      <c r="GNI51"/>
      <c r="GNJ51"/>
      <c r="GNK51"/>
      <c r="GNL51"/>
      <c r="GNM51"/>
      <c r="GNN51"/>
      <c r="GNO51"/>
      <c r="GNP51"/>
      <c r="GNQ51"/>
      <c r="GNR51"/>
      <c r="GNS51"/>
      <c r="GNT51"/>
      <c r="GNU51"/>
      <c r="GNV51"/>
      <c r="GNW51"/>
      <c r="GNX51"/>
      <c r="GNY51"/>
      <c r="GNZ51"/>
      <c r="GOA51"/>
      <c r="GOB51"/>
      <c r="GOC51"/>
      <c r="GOD51"/>
      <c r="GOE51"/>
      <c r="GOF51"/>
      <c r="GOG51"/>
      <c r="GOH51"/>
      <c r="GOI51"/>
      <c r="GOJ51"/>
      <c r="GOK51"/>
      <c r="GOL51"/>
      <c r="GOM51"/>
      <c r="GON51"/>
      <c r="GOO51"/>
      <c r="GOP51"/>
      <c r="GOQ51"/>
      <c r="GOR51"/>
      <c r="GOS51"/>
      <c r="GOT51"/>
      <c r="GOU51"/>
      <c r="GOV51"/>
      <c r="GOW51"/>
      <c r="GOX51"/>
      <c r="GOY51"/>
      <c r="GOZ51"/>
      <c r="GPA51"/>
      <c r="GPB51"/>
      <c r="GPC51"/>
      <c r="GPD51"/>
      <c r="GPE51"/>
      <c r="GPF51"/>
      <c r="GPG51"/>
      <c r="GPH51"/>
      <c r="GPI51"/>
      <c r="GPJ51"/>
      <c r="GPK51"/>
      <c r="GPL51"/>
      <c r="GPM51"/>
      <c r="GPN51"/>
      <c r="GPO51"/>
      <c r="GPP51"/>
      <c r="GPQ51"/>
      <c r="GPR51"/>
      <c r="GPS51"/>
      <c r="GPT51"/>
      <c r="GPU51"/>
      <c r="GPV51"/>
      <c r="GPW51"/>
      <c r="GPX51"/>
      <c r="GPY51"/>
      <c r="GPZ51"/>
      <c r="GQA51"/>
      <c r="GQB51"/>
      <c r="GQC51"/>
      <c r="GQD51"/>
      <c r="GQE51"/>
      <c r="GQF51"/>
      <c r="GQG51"/>
      <c r="GQH51"/>
      <c r="GQI51"/>
      <c r="GQJ51"/>
      <c r="GQK51"/>
      <c r="GQL51"/>
      <c r="GQM51"/>
      <c r="GQN51"/>
      <c r="GQO51"/>
      <c r="GQP51"/>
      <c r="GQQ51"/>
      <c r="GQR51"/>
      <c r="GQS51"/>
      <c r="GQT51"/>
      <c r="GQU51"/>
      <c r="GQV51"/>
      <c r="GQW51"/>
      <c r="GQX51"/>
      <c r="GQY51"/>
      <c r="GQZ51"/>
      <c r="GRA51"/>
      <c r="GRB51"/>
      <c r="GRC51"/>
      <c r="GRD51"/>
      <c r="GRE51"/>
      <c r="GRF51"/>
      <c r="GRG51"/>
      <c r="GRH51"/>
      <c r="GRI51"/>
      <c r="GRJ51"/>
      <c r="GRK51"/>
      <c r="GRL51"/>
      <c r="GRM51"/>
      <c r="GRN51"/>
      <c r="GRO51"/>
      <c r="GRP51"/>
      <c r="GRQ51"/>
      <c r="GRR51"/>
      <c r="GRS51"/>
      <c r="GRT51"/>
      <c r="GRU51"/>
      <c r="GRV51"/>
      <c r="GRW51"/>
      <c r="GRX51"/>
      <c r="GRY51"/>
      <c r="GRZ51"/>
      <c r="GSA51"/>
      <c r="GSB51"/>
      <c r="GSC51"/>
      <c r="GSD51"/>
      <c r="GSE51"/>
      <c r="GSF51"/>
      <c r="GSG51"/>
      <c r="GSH51"/>
      <c r="GSI51"/>
      <c r="GSJ51"/>
      <c r="GSK51"/>
      <c r="GSL51"/>
      <c r="GSM51"/>
      <c r="GSN51"/>
      <c r="GSO51"/>
      <c r="GSP51"/>
      <c r="GSQ51"/>
      <c r="GSR51"/>
      <c r="GSS51"/>
      <c r="GST51"/>
      <c r="GSU51"/>
      <c r="GSV51"/>
      <c r="GSW51"/>
      <c r="GSX51"/>
      <c r="GSY51"/>
      <c r="GSZ51"/>
      <c r="GTA51"/>
      <c r="GTB51"/>
      <c r="GTC51"/>
      <c r="GTD51"/>
      <c r="GTE51"/>
      <c r="GTF51"/>
      <c r="GTG51"/>
      <c r="GTH51"/>
      <c r="GTI51"/>
      <c r="GTJ51"/>
      <c r="GTK51"/>
      <c r="GTL51"/>
      <c r="GTM51"/>
      <c r="GTN51"/>
      <c r="GTO51"/>
      <c r="GTP51"/>
      <c r="GTQ51"/>
      <c r="GTR51"/>
      <c r="GTS51"/>
      <c r="GTT51"/>
      <c r="GTU51"/>
      <c r="GTV51"/>
      <c r="GTW51"/>
      <c r="GTX51"/>
      <c r="GTY51"/>
      <c r="GTZ51"/>
      <c r="GUA51"/>
      <c r="GUB51"/>
      <c r="GUC51"/>
      <c r="GUD51"/>
      <c r="GUE51"/>
      <c r="GUF51"/>
      <c r="GUG51"/>
      <c r="GUH51"/>
      <c r="GUI51"/>
      <c r="GUJ51"/>
      <c r="GUK51"/>
      <c r="GUL51"/>
      <c r="GUM51"/>
      <c r="GUN51"/>
      <c r="GUO51"/>
      <c r="GUP51"/>
      <c r="GUQ51"/>
      <c r="GUR51"/>
      <c r="GUS51"/>
      <c r="GUT51"/>
      <c r="GUU51"/>
      <c r="GUV51"/>
      <c r="GUW51"/>
      <c r="GUX51"/>
      <c r="GUY51"/>
      <c r="GUZ51"/>
      <c r="GVA51"/>
      <c r="GVB51"/>
      <c r="GVC51"/>
      <c r="GVD51"/>
      <c r="GVE51"/>
      <c r="GVF51"/>
      <c r="GVG51"/>
      <c r="GVH51"/>
      <c r="GVI51"/>
      <c r="GVJ51"/>
      <c r="GVK51"/>
      <c r="GVL51"/>
      <c r="GVM51"/>
      <c r="GVN51"/>
      <c r="GVO51"/>
      <c r="GVP51"/>
      <c r="GVQ51"/>
      <c r="GVR51"/>
      <c r="GVS51"/>
      <c r="GVT51"/>
      <c r="GVU51"/>
      <c r="GVV51"/>
      <c r="GVW51"/>
      <c r="GVX51"/>
      <c r="GVY51"/>
      <c r="GVZ51"/>
      <c r="GWA51"/>
      <c r="GWB51"/>
      <c r="GWC51"/>
      <c r="GWD51"/>
      <c r="GWE51"/>
      <c r="GWF51"/>
      <c r="GWG51"/>
      <c r="GWH51"/>
      <c r="GWI51"/>
      <c r="GWJ51"/>
      <c r="GWK51"/>
      <c r="GWL51"/>
      <c r="GWM51"/>
      <c r="GWN51"/>
      <c r="GWO51"/>
      <c r="GWP51"/>
      <c r="GWQ51"/>
      <c r="GWR51"/>
      <c r="GWS51"/>
      <c r="GWT51"/>
      <c r="GWU51"/>
      <c r="GWV51"/>
      <c r="GWW51"/>
      <c r="GWX51"/>
      <c r="GWY51"/>
      <c r="GWZ51"/>
      <c r="GXA51"/>
      <c r="GXB51"/>
      <c r="GXC51"/>
      <c r="GXD51"/>
      <c r="GXE51"/>
      <c r="GXF51"/>
      <c r="GXG51"/>
      <c r="GXH51"/>
      <c r="GXI51"/>
      <c r="GXJ51"/>
      <c r="GXK51"/>
      <c r="GXL51"/>
      <c r="GXM51"/>
      <c r="GXN51"/>
      <c r="GXO51"/>
      <c r="GXP51"/>
      <c r="GXQ51"/>
      <c r="GXR51"/>
      <c r="GXS51"/>
      <c r="GXT51"/>
      <c r="GXU51"/>
      <c r="GXV51"/>
      <c r="GXW51"/>
      <c r="GXX51"/>
      <c r="GXY51"/>
      <c r="GXZ51"/>
      <c r="GYA51"/>
      <c r="GYB51"/>
      <c r="GYC51"/>
      <c r="GYD51"/>
      <c r="GYE51"/>
      <c r="GYF51"/>
      <c r="GYG51"/>
      <c r="GYH51"/>
      <c r="GYI51"/>
      <c r="GYJ51"/>
      <c r="GYK51"/>
      <c r="GYL51"/>
      <c r="GYM51"/>
      <c r="GYN51"/>
      <c r="GYO51"/>
      <c r="GYP51"/>
      <c r="GYQ51"/>
      <c r="GYR51"/>
      <c r="GYS51"/>
      <c r="GYT51"/>
      <c r="GYU51"/>
      <c r="GYV51"/>
      <c r="GYW51"/>
      <c r="GYX51"/>
      <c r="GYY51"/>
      <c r="GYZ51"/>
      <c r="GZA51"/>
      <c r="GZB51"/>
      <c r="GZC51"/>
      <c r="GZD51"/>
      <c r="GZE51"/>
      <c r="GZF51"/>
      <c r="GZG51"/>
      <c r="GZH51"/>
      <c r="GZI51"/>
      <c r="GZJ51"/>
      <c r="GZK51"/>
      <c r="GZL51"/>
      <c r="GZM51"/>
      <c r="GZN51"/>
      <c r="GZO51"/>
      <c r="GZP51"/>
      <c r="GZQ51"/>
      <c r="GZR51"/>
      <c r="GZS51"/>
      <c r="GZT51"/>
      <c r="GZU51"/>
      <c r="GZV51"/>
      <c r="GZW51"/>
      <c r="GZX51"/>
      <c r="GZY51"/>
      <c r="GZZ51"/>
      <c r="HAA51"/>
      <c r="HAB51"/>
      <c r="HAC51"/>
      <c r="HAD51"/>
      <c r="HAE51"/>
      <c r="HAF51"/>
      <c r="HAG51"/>
      <c r="HAH51"/>
      <c r="HAI51"/>
      <c r="HAJ51"/>
      <c r="HAK51"/>
      <c r="HAL51"/>
      <c r="HAM51"/>
      <c r="HAN51"/>
      <c r="HAO51"/>
      <c r="HAP51"/>
      <c r="HAQ51"/>
      <c r="HAR51"/>
      <c r="HAS51"/>
      <c r="HAT51"/>
      <c r="HAU51"/>
      <c r="HAV51"/>
      <c r="HAW51"/>
      <c r="HAX51"/>
      <c r="HAY51"/>
      <c r="HAZ51"/>
      <c r="HBA51"/>
      <c r="HBB51"/>
      <c r="HBC51"/>
      <c r="HBD51"/>
      <c r="HBE51"/>
      <c r="HBF51"/>
      <c r="HBG51"/>
      <c r="HBH51"/>
      <c r="HBI51"/>
      <c r="HBJ51"/>
      <c r="HBK51"/>
      <c r="HBL51"/>
      <c r="HBM51"/>
      <c r="HBN51"/>
      <c r="HBO51"/>
      <c r="HBP51"/>
      <c r="HBQ51"/>
      <c r="HBR51"/>
      <c r="HBS51"/>
      <c r="HBT51"/>
      <c r="HBU51"/>
      <c r="HBV51"/>
      <c r="HBW51"/>
      <c r="HBX51"/>
      <c r="HBY51"/>
      <c r="HBZ51"/>
      <c r="HCA51"/>
      <c r="HCB51"/>
      <c r="HCC51"/>
      <c r="HCD51"/>
      <c r="HCE51"/>
      <c r="HCF51"/>
      <c r="HCG51"/>
      <c r="HCH51"/>
      <c r="HCI51"/>
      <c r="HCJ51"/>
      <c r="HCK51"/>
      <c r="HCL51"/>
      <c r="HCM51"/>
      <c r="HCN51"/>
      <c r="HCO51"/>
      <c r="HCP51"/>
      <c r="HCQ51"/>
      <c r="HCR51"/>
      <c r="HCS51"/>
      <c r="HCT51"/>
      <c r="HCU51"/>
      <c r="HCV51"/>
      <c r="HCW51"/>
      <c r="HCX51"/>
      <c r="HCY51"/>
      <c r="HCZ51"/>
      <c r="HDA51"/>
      <c r="HDB51"/>
      <c r="HDC51"/>
      <c r="HDD51"/>
      <c r="HDE51"/>
      <c r="HDF51"/>
      <c r="HDG51"/>
      <c r="HDH51"/>
      <c r="HDI51"/>
      <c r="HDJ51"/>
      <c r="HDK51"/>
      <c r="HDL51"/>
      <c r="HDM51"/>
      <c r="HDN51"/>
      <c r="HDO51"/>
      <c r="HDP51"/>
      <c r="HDQ51"/>
      <c r="HDR51"/>
      <c r="HDS51"/>
      <c r="HDT51"/>
      <c r="HDU51"/>
      <c r="HDV51"/>
      <c r="HDW51"/>
      <c r="HDX51"/>
      <c r="HDY51"/>
      <c r="HDZ51"/>
      <c r="HEA51"/>
      <c r="HEB51"/>
      <c r="HEC51"/>
      <c r="HED51"/>
      <c r="HEE51"/>
      <c r="HEF51"/>
      <c r="HEG51"/>
      <c r="HEH51"/>
      <c r="HEI51"/>
      <c r="HEJ51"/>
      <c r="HEK51"/>
      <c r="HEL51"/>
      <c r="HEM51"/>
      <c r="HEN51"/>
      <c r="HEO51"/>
      <c r="HEP51"/>
      <c r="HEQ51"/>
      <c r="HER51"/>
      <c r="HES51"/>
      <c r="HET51"/>
      <c r="HEU51"/>
      <c r="HEV51"/>
      <c r="HEW51"/>
      <c r="HEX51"/>
      <c r="HEY51"/>
      <c r="HEZ51"/>
      <c r="HFA51"/>
      <c r="HFB51"/>
      <c r="HFC51"/>
      <c r="HFD51"/>
      <c r="HFE51"/>
      <c r="HFF51"/>
      <c r="HFG51"/>
      <c r="HFH51"/>
      <c r="HFI51"/>
      <c r="HFJ51"/>
      <c r="HFK51"/>
      <c r="HFL51"/>
      <c r="HFM51"/>
      <c r="HFN51"/>
      <c r="HFO51"/>
      <c r="HFP51"/>
      <c r="HFQ51"/>
      <c r="HFR51"/>
      <c r="HFS51"/>
      <c r="HFT51"/>
      <c r="HFU51"/>
      <c r="HFV51"/>
      <c r="HFW51"/>
      <c r="HFX51"/>
      <c r="HFY51"/>
      <c r="HFZ51"/>
      <c r="HGA51"/>
      <c r="HGB51"/>
      <c r="HGC51"/>
      <c r="HGD51"/>
      <c r="HGE51"/>
      <c r="HGF51"/>
      <c r="HGG51"/>
      <c r="HGH51"/>
      <c r="HGI51"/>
      <c r="HGJ51"/>
      <c r="HGK51"/>
      <c r="HGL51"/>
      <c r="HGM51"/>
      <c r="HGN51"/>
      <c r="HGO51"/>
      <c r="HGP51"/>
      <c r="HGQ51"/>
      <c r="HGR51"/>
      <c r="HGS51"/>
      <c r="HGT51"/>
      <c r="HGU51"/>
      <c r="HGV51"/>
      <c r="HGW51"/>
      <c r="HGX51"/>
      <c r="HGY51"/>
      <c r="HGZ51"/>
      <c r="HHA51"/>
      <c r="HHB51"/>
      <c r="HHC51"/>
      <c r="HHD51"/>
      <c r="HHE51"/>
      <c r="HHF51"/>
      <c r="HHG51"/>
      <c r="HHH51"/>
      <c r="HHI51"/>
      <c r="HHJ51"/>
      <c r="HHK51"/>
      <c r="HHL51"/>
      <c r="HHM51"/>
      <c r="HHN51"/>
      <c r="HHO51"/>
      <c r="HHP51"/>
      <c r="HHQ51"/>
      <c r="HHR51"/>
      <c r="HHS51"/>
      <c r="HHT51"/>
      <c r="HHU51"/>
      <c r="HHV51"/>
      <c r="HHW51"/>
      <c r="HHX51"/>
      <c r="HHY51"/>
      <c r="HHZ51"/>
      <c r="HIA51"/>
      <c r="HIB51"/>
      <c r="HIC51"/>
      <c r="HID51"/>
      <c r="HIE51"/>
      <c r="HIF51"/>
      <c r="HIG51"/>
      <c r="HIH51"/>
      <c r="HII51"/>
      <c r="HIJ51"/>
      <c r="HIK51"/>
      <c r="HIL51"/>
      <c r="HIM51"/>
      <c r="HIN51"/>
      <c r="HIO51"/>
      <c r="HIP51"/>
      <c r="HIQ51"/>
      <c r="HIR51"/>
      <c r="HIS51"/>
      <c r="HIT51"/>
      <c r="HIU51"/>
      <c r="HIV51"/>
      <c r="HIW51"/>
      <c r="HIX51"/>
      <c r="HIY51"/>
      <c r="HIZ51"/>
      <c r="HJA51"/>
      <c r="HJB51"/>
      <c r="HJC51"/>
      <c r="HJD51"/>
      <c r="HJE51"/>
      <c r="HJF51"/>
      <c r="HJG51"/>
      <c r="HJH51"/>
      <c r="HJI51"/>
      <c r="HJJ51"/>
      <c r="HJK51"/>
      <c r="HJL51"/>
      <c r="HJM51"/>
      <c r="HJN51"/>
      <c r="HJO51"/>
      <c r="HJP51"/>
      <c r="HJQ51"/>
      <c r="HJR51"/>
      <c r="HJS51"/>
      <c r="HJT51"/>
      <c r="HJU51"/>
      <c r="HJV51"/>
      <c r="HJW51"/>
      <c r="HJX51"/>
      <c r="HJY51"/>
      <c r="HJZ51"/>
      <c r="HKA51"/>
      <c r="HKB51"/>
      <c r="HKC51"/>
      <c r="HKD51"/>
      <c r="HKE51"/>
      <c r="HKF51"/>
      <c r="HKG51"/>
      <c r="HKH51"/>
      <c r="HKI51"/>
      <c r="HKJ51"/>
      <c r="HKK51"/>
      <c r="HKL51"/>
      <c r="HKM51"/>
      <c r="HKN51"/>
      <c r="HKO51"/>
      <c r="HKP51"/>
      <c r="HKQ51"/>
      <c r="HKR51"/>
      <c r="HKS51"/>
      <c r="HKT51"/>
      <c r="HKU51"/>
      <c r="HKV51"/>
      <c r="HKW51"/>
      <c r="HKX51"/>
      <c r="HKY51"/>
      <c r="HKZ51"/>
      <c r="HLA51"/>
      <c r="HLB51"/>
      <c r="HLC51"/>
      <c r="HLD51"/>
      <c r="HLE51"/>
      <c r="HLF51"/>
      <c r="HLG51"/>
      <c r="HLH51"/>
      <c r="HLI51"/>
      <c r="HLJ51"/>
      <c r="HLK51"/>
      <c r="HLL51"/>
      <c r="HLM51"/>
      <c r="HLN51"/>
      <c r="HLO51"/>
      <c r="HLP51"/>
      <c r="HLQ51"/>
      <c r="HLR51"/>
      <c r="HLS51"/>
      <c r="HLT51"/>
      <c r="HLU51"/>
      <c r="HLV51"/>
      <c r="HLW51"/>
      <c r="HLX51"/>
      <c r="HLY51"/>
      <c r="HLZ51"/>
      <c r="HMA51"/>
      <c r="HMB51"/>
      <c r="HMC51"/>
      <c r="HMD51"/>
      <c r="HME51"/>
      <c r="HMF51"/>
      <c r="HMG51"/>
      <c r="HMH51"/>
      <c r="HMI51"/>
      <c r="HMJ51"/>
      <c r="HMK51"/>
      <c r="HML51"/>
      <c r="HMM51"/>
      <c r="HMN51"/>
      <c r="HMO51"/>
      <c r="HMP51"/>
      <c r="HMQ51"/>
      <c r="HMR51"/>
      <c r="HMS51"/>
      <c r="HMT51"/>
      <c r="HMU51"/>
      <c r="HMV51"/>
      <c r="HMW51"/>
      <c r="HMX51"/>
      <c r="HMY51"/>
      <c r="HMZ51"/>
      <c r="HNA51"/>
      <c r="HNB51"/>
      <c r="HNC51"/>
      <c r="HND51"/>
      <c r="HNE51"/>
      <c r="HNF51"/>
      <c r="HNG51"/>
      <c r="HNH51"/>
      <c r="HNI51"/>
      <c r="HNJ51"/>
      <c r="HNK51"/>
      <c r="HNL51"/>
      <c r="HNM51"/>
      <c r="HNN51"/>
      <c r="HNO51"/>
      <c r="HNP51"/>
      <c r="HNQ51"/>
      <c r="HNR51"/>
      <c r="HNS51"/>
      <c r="HNT51"/>
      <c r="HNU51"/>
      <c r="HNV51"/>
      <c r="HNW51"/>
      <c r="HNX51"/>
      <c r="HNY51"/>
      <c r="HNZ51"/>
      <c r="HOA51"/>
      <c r="HOB51"/>
      <c r="HOC51"/>
      <c r="HOD51"/>
      <c r="HOE51"/>
      <c r="HOF51"/>
      <c r="HOG51"/>
      <c r="HOH51"/>
      <c r="HOI51"/>
      <c r="HOJ51"/>
      <c r="HOK51"/>
      <c r="HOL51"/>
      <c r="HOM51"/>
      <c r="HON51"/>
      <c r="HOO51"/>
      <c r="HOP51"/>
      <c r="HOQ51"/>
      <c r="HOR51"/>
      <c r="HOS51"/>
      <c r="HOT51"/>
      <c r="HOU51"/>
      <c r="HOV51"/>
      <c r="HOW51"/>
      <c r="HOX51"/>
      <c r="HOY51"/>
      <c r="HOZ51"/>
      <c r="HPA51"/>
      <c r="HPB51"/>
      <c r="HPC51"/>
      <c r="HPD51"/>
      <c r="HPE51"/>
      <c r="HPF51"/>
      <c r="HPG51"/>
      <c r="HPH51"/>
      <c r="HPI51"/>
      <c r="HPJ51"/>
      <c r="HPK51"/>
      <c r="HPL51"/>
      <c r="HPM51"/>
      <c r="HPN51"/>
      <c r="HPO51"/>
      <c r="HPP51"/>
      <c r="HPQ51"/>
      <c r="HPR51"/>
      <c r="HPS51"/>
      <c r="HPT51"/>
      <c r="HPU51"/>
      <c r="HPV51"/>
      <c r="HPW51"/>
      <c r="HPX51"/>
      <c r="HPY51"/>
      <c r="HPZ51"/>
      <c r="HQA51"/>
      <c r="HQB51"/>
      <c r="HQC51"/>
      <c r="HQD51"/>
      <c r="HQE51"/>
      <c r="HQF51"/>
      <c r="HQG51"/>
      <c r="HQH51"/>
      <c r="HQI51"/>
      <c r="HQJ51"/>
      <c r="HQK51"/>
      <c r="HQL51"/>
      <c r="HQM51"/>
      <c r="HQN51"/>
      <c r="HQO51"/>
      <c r="HQP51"/>
      <c r="HQQ51"/>
      <c r="HQR51"/>
      <c r="HQS51"/>
      <c r="HQT51"/>
      <c r="HQU51"/>
      <c r="HQV51"/>
      <c r="HQW51"/>
      <c r="HQX51"/>
      <c r="HQY51"/>
      <c r="HQZ51"/>
      <c r="HRA51"/>
      <c r="HRB51"/>
      <c r="HRC51"/>
      <c r="HRD51"/>
      <c r="HRE51"/>
      <c r="HRF51"/>
      <c r="HRG51"/>
      <c r="HRH51"/>
      <c r="HRI51"/>
      <c r="HRJ51"/>
      <c r="HRK51"/>
      <c r="HRL51"/>
      <c r="HRM51"/>
      <c r="HRN51"/>
      <c r="HRO51"/>
      <c r="HRP51"/>
      <c r="HRQ51"/>
      <c r="HRR51"/>
      <c r="HRS51"/>
      <c r="HRT51"/>
      <c r="HRU51"/>
      <c r="HRV51"/>
      <c r="HRW51"/>
      <c r="HRX51"/>
      <c r="HRY51"/>
      <c r="HRZ51"/>
      <c r="HSA51"/>
      <c r="HSB51"/>
      <c r="HSC51"/>
      <c r="HSD51"/>
      <c r="HSE51"/>
      <c r="HSF51"/>
      <c r="HSG51"/>
      <c r="HSH51"/>
      <c r="HSI51"/>
      <c r="HSJ51"/>
      <c r="HSK51"/>
      <c r="HSL51"/>
      <c r="HSM51"/>
      <c r="HSN51"/>
      <c r="HSO51"/>
      <c r="HSP51"/>
      <c r="HSQ51"/>
      <c r="HSR51"/>
      <c r="HSS51"/>
      <c r="HST51"/>
      <c r="HSU51"/>
      <c r="HSV51"/>
      <c r="HSW51"/>
      <c r="HSX51"/>
      <c r="HSY51"/>
      <c r="HSZ51"/>
      <c r="HTA51"/>
      <c r="HTB51"/>
      <c r="HTC51"/>
      <c r="HTD51"/>
      <c r="HTE51"/>
      <c r="HTF51"/>
      <c r="HTG51"/>
      <c r="HTH51"/>
      <c r="HTI51"/>
      <c r="HTJ51"/>
      <c r="HTK51"/>
      <c r="HTL51"/>
      <c r="HTM51"/>
      <c r="HTN51"/>
      <c r="HTO51"/>
      <c r="HTP51"/>
      <c r="HTQ51"/>
      <c r="HTR51"/>
      <c r="HTS51"/>
      <c r="HTT51"/>
      <c r="HTU51"/>
      <c r="HTV51"/>
      <c r="HTW51"/>
      <c r="HTX51"/>
      <c r="HTY51"/>
      <c r="HTZ51"/>
      <c r="HUA51"/>
      <c r="HUB51"/>
      <c r="HUC51"/>
      <c r="HUD51"/>
      <c r="HUE51"/>
      <c r="HUF51"/>
      <c r="HUG51"/>
      <c r="HUH51"/>
      <c r="HUI51"/>
      <c r="HUJ51"/>
      <c r="HUK51"/>
      <c r="HUL51"/>
      <c r="HUM51"/>
      <c r="HUN51"/>
      <c r="HUO51"/>
      <c r="HUP51"/>
      <c r="HUQ51"/>
      <c r="HUR51"/>
      <c r="HUS51"/>
      <c r="HUT51"/>
      <c r="HUU51"/>
      <c r="HUV51"/>
      <c r="HUW51"/>
      <c r="HUX51"/>
      <c r="HUY51"/>
      <c r="HUZ51"/>
      <c r="HVA51"/>
      <c r="HVB51"/>
      <c r="HVC51"/>
      <c r="HVD51"/>
      <c r="HVE51"/>
      <c r="HVF51"/>
      <c r="HVG51"/>
      <c r="HVH51"/>
      <c r="HVI51"/>
      <c r="HVJ51"/>
      <c r="HVK51"/>
      <c r="HVL51"/>
      <c r="HVM51"/>
      <c r="HVN51"/>
      <c r="HVO51"/>
      <c r="HVP51"/>
      <c r="HVQ51"/>
      <c r="HVR51"/>
      <c r="HVS51"/>
      <c r="HVT51"/>
      <c r="HVU51"/>
      <c r="HVV51"/>
      <c r="HVW51"/>
      <c r="HVX51"/>
      <c r="HVY51"/>
      <c r="HVZ51"/>
      <c r="HWA51"/>
      <c r="HWB51"/>
      <c r="HWC51"/>
      <c r="HWD51"/>
      <c r="HWE51"/>
      <c r="HWF51"/>
      <c r="HWG51"/>
      <c r="HWH51"/>
      <c r="HWI51"/>
      <c r="HWJ51"/>
      <c r="HWK51"/>
      <c r="HWL51"/>
      <c r="HWM51"/>
      <c r="HWN51"/>
      <c r="HWO51"/>
      <c r="HWP51"/>
      <c r="HWQ51"/>
      <c r="HWR51"/>
      <c r="HWS51"/>
      <c r="HWT51"/>
      <c r="HWU51"/>
      <c r="HWV51"/>
      <c r="HWW51"/>
      <c r="HWX51"/>
      <c r="HWY51"/>
      <c r="HWZ51"/>
      <c r="HXA51"/>
      <c r="HXB51"/>
      <c r="HXC51"/>
      <c r="HXD51"/>
      <c r="HXE51"/>
      <c r="HXF51"/>
      <c r="HXG51"/>
      <c r="HXH51"/>
      <c r="HXI51"/>
      <c r="HXJ51"/>
      <c r="HXK51"/>
      <c r="HXL51"/>
      <c r="HXM51"/>
      <c r="HXN51"/>
      <c r="HXO51"/>
      <c r="HXP51"/>
      <c r="HXQ51"/>
      <c r="HXR51"/>
      <c r="HXS51"/>
      <c r="HXT51"/>
      <c r="HXU51"/>
      <c r="HXV51"/>
      <c r="HXW51"/>
      <c r="HXX51"/>
      <c r="HXY51"/>
      <c r="HXZ51"/>
      <c r="HYA51"/>
      <c r="HYB51"/>
      <c r="HYC51"/>
      <c r="HYD51"/>
      <c r="HYE51"/>
      <c r="HYF51"/>
      <c r="HYG51"/>
      <c r="HYH51"/>
      <c r="HYI51"/>
      <c r="HYJ51"/>
      <c r="HYK51"/>
      <c r="HYL51"/>
      <c r="HYM51"/>
      <c r="HYN51"/>
      <c r="HYO51"/>
      <c r="HYP51"/>
      <c r="HYQ51"/>
      <c r="HYR51"/>
      <c r="HYS51"/>
      <c r="HYT51"/>
      <c r="HYU51"/>
      <c r="HYV51"/>
      <c r="HYW51"/>
      <c r="HYX51"/>
      <c r="HYY51"/>
      <c r="HYZ51"/>
      <c r="HZA51"/>
      <c r="HZB51"/>
      <c r="HZC51"/>
      <c r="HZD51"/>
      <c r="HZE51"/>
      <c r="HZF51"/>
      <c r="HZG51"/>
      <c r="HZH51"/>
      <c r="HZI51"/>
      <c r="HZJ51"/>
      <c r="HZK51"/>
      <c r="HZL51"/>
      <c r="HZM51"/>
      <c r="HZN51"/>
      <c r="HZO51"/>
      <c r="HZP51"/>
      <c r="HZQ51"/>
      <c r="HZR51"/>
      <c r="HZS51"/>
      <c r="HZT51"/>
      <c r="HZU51"/>
      <c r="HZV51"/>
      <c r="HZW51"/>
      <c r="HZX51"/>
      <c r="HZY51"/>
      <c r="HZZ51"/>
      <c r="IAA51"/>
      <c r="IAB51"/>
      <c r="IAC51"/>
      <c r="IAD51"/>
      <c r="IAE51"/>
      <c r="IAF51"/>
      <c r="IAG51"/>
      <c r="IAH51"/>
      <c r="IAI51"/>
      <c r="IAJ51"/>
      <c r="IAK51"/>
      <c r="IAL51"/>
      <c r="IAM51"/>
      <c r="IAN51"/>
      <c r="IAO51"/>
      <c r="IAP51"/>
      <c r="IAQ51"/>
      <c r="IAR51"/>
      <c r="IAS51"/>
      <c r="IAT51"/>
      <c r="IAU51"/>
      <c r="IAV51"/>
      <c r="IAW51"/>
      <c r="IAX51"/>
      <c r="IAY51"/>
      <c r="IAZ51"/>
      <c r="IBA51"/>
      <c r="IBB51"/>
      <c r="IBC51"/>
      <c r="IBD51"/>
      <c r="IBE51"/>
      <c r="IBF51"/>
      <c r="IBG51"/>
      <c r="IBH51"/>
      <c r="IBI51"/>
      <c r="IBJ51"/>
      <c r="IBK51"/>
      <c r="IBL51"/>
      <c r="IBM51"/>
      <c r="IBN51"/>
      <c r="IBO51"/>
      <c r="IBP51"/>
      <c r="IBQ51"/>
      <c r="IBR51"/>
      <c r="IBS51"/>
      <c r="IBT51"/>
      <c r="IBU51"/>
      <c r="IBV51"/>
      <c r="IBW51"/>
      <c r="IBX51"/>
      <c r="IBY51"/>
      <c r="IBZ51"/>
      <c r="ICA51"/>
      <c r="ICB51"/>
      <c r="ICC51"/>
      <c r="ICD51"/>
      <c r="ICE51"/>
      <c r="ICF51"/>
      <c r="ICG51"/>
      <c r="ICH51"/>
      <c r="ICI51"/>
      <c r="ICJ51"/>
      <c r="ICK51"/>
      <c r="ICL51"/>
      <c r="ICM51"/>
      <c r="ICN51"/>
      <c r="ICO51"/>
      <c r="ICP51"/>
      <c r="ICQ51"/>
      <c r="ICR51"/>
      <c r="ICS51"/>
      <c r="ICT51"/>
      <c r="ICU51"/>
      <c r="ICV51"/>
      <c r="ICW51"/>
      <c r="ICX51"/>
      <c r="ICY51"/>
      <c r="ICZ51"/>
      <c r="IDA51"/>
      <c r="IDB51"/>
      <c r="IDC51"/>
      <c r="IDD51"/>
      <c r="IDE51"/>
      <c r="IDF51"/>
      <c r="IDG51"/>
      <c r="IDH51"/>
      <c r="IDI51"/>
      <c r="IDJ51"/>
      <c r="IDK51"/>
      <c r="IDL51"/>
      <c r="IDM51"/>
      <c r="IDN51"/>
      <c r="IDO51"/>
      <c r="IDP51"/>
      <c r="IDQ51"/>
      <c r="IDR51"/>
      <c r="IDS51"/>
      <c r="IDT51"/>
      <c r="IDU51"/>
      <c r="IDV51"/>
      <c r="IDW51"/>
      <c r="IDX51"/>
      <c r="IDY51"/>
      <c r="IDZ51"/>
      <c r="IEA51"/>
      <c r="IEB51"/>
      <c r="IEC51"/>
      <c r="IED51"/>
      <c r="IEE51"/>
      <c r="IEF51"/>
      <c r="IEG51"/>
      <c r="IEH51"/>
      <c r="IEI51"/>
      <c r="IEJ51"/>
      <c r="IEK51"/>
      <c r="IEL51"/>
      <c r="IEM51"/>
      <c r="IEN51"/>
      <c r="IEO51"/>
      <c r="IEP51"/>
      <c r="IEQ51"/>
      <c r="IER51"/>
      <c r="IES51"/>
      <c r="IET51"/>
      <c r="IEU51"/>
      <c r="IEV51"/>
      <c r="IEW51"/>
      <c r="IEX51"/>
      <c r="IEY51"/>
      <c r="IEZ51"/>
      <c r="IFA51"/>
      <c r="IFB51"/>
      <c r="IFC51"/>
      <c r="IFD51"/>
      <c r="IFE51"/>
      <c r="IFF51"/>
      <c r="IFG51"/>
      <c r="IFH51"/>
      <c r="IFI51"/>
      <c r="IFJ51"/>
      <c r="IFK51"/>
      <c r="IFL51"/>
      <c r="IFM51"/>
      <c r="IFN51"/>
      <c r="IFO51"/>
      <c r="IFP51"/>
      <c r="IFQ51"/>
      <c r="IFR51"/>
      <c r="IFS51"/>
      <c r="IFT51"/>
      <c r="IFU51"/>
      <c r="IFV51"/>
      <c r="IFW51"/>
      <c r="IFX51"/>
      <c r="IFY51"/>
      <c r="IFZ51"/>
      <c r="IGA51"/>
      <c r="IGB51"/>
      <c r="IGC51"/>
      <c r="IGD51"/>
      <c r="IGE51"/>
      <c r="IGF51"/>
      <c r="IGG51"/>
      <c r="IGH51"/>
      <c r="IGI51"/>
      <c r="IGJ51"/>
      <c r="IGK51"/>
      <c r="IGL51"/>
      <c r="IGM51"/>
      <c r="IGN51"/>
      <c r="IGO51"/>
      <c r="IGP51"/>
      <c r="IGQ51"/>
      <c r="IGR51"/>
      <c r="IGS51"/>
      <c r="IGT51"/>
      <c r="IGU51"/>
      <c r="IGV51"/>
      <c r="IGW51"/>
      <c r="IGX51"/>
      <c r="IGY51"/>
      <c r="IGZ51"/>
      <c r="IHA51"/>
      <c r="IHB51"/>
      <c r="IHC51"/>
      <c r="IHD51"/>
      <c r="IHE51"/>
      <c r="IHF51"/>
      <c r="IHG51"/>
      <c r="IHH51"/>
      <c r="IHI51"/>
      <c r="IHJ51"/>
      <c r="IHK51"/>
      <c r="IHL51"/>
      <c r="IHM51"/>
      <c r="IHN51"/>
      <c r="IHO51"/>
      <c r="IHP51"/>
      <c r="IHQ51"/>
      <c r="IHR51"/>
      <c r="IHS51"/>
      <c r="IHT51"/>
      <c r="IHU51"/>
      <c r="IHV51"/>
      <c r="IHW51"/>
      <c r="IHX51"/>
      <c r="IHY51"/>
      <c r="IHZ51"/>
      <c r="IIA51"/>
      <c r="IIB51"/>
      <c r="IIC51"/>
      <c r="IID51"/>
      <c r="IIE51"/>
      <c r="IIF51"/>
      <c r="IIG51"/>
      <c r="IIH51"/>
      <c r="III51"/>
      <c r="IIJ51"/>
      <c r="IIK51"/>
      <c r="IIL51"/>
      <c r="IIM51"/>
      <c r="IIN51"/>
      <c r="IIO51"/>
      <c r="IIP51"/>
      <c r="IIQ51"/>
      <c r="IIR51"/>
      <c r="IIS51"/>
      <c r="IIT51"/>
      <c r="IIU51"/>
      <c r="IIV51"/>
      <c r="IIW51"/>
      <c r="IIX51"/>
      <c r="IIY51"/>
      <c r="IIZ51"/>
      <c r="IJA51"/>
      <c r="IJB51"/>
      <c r="IJC51"/>
      <c r="IJD51"/>
      <c r="IJE51"/>
      <c r="IJF51"/>
      <c r="IJG51"/>
      <c r="IJH51"/>
      <c r="IJI51"/>
      <c r="IJJ51"/>
      <c r="IJK51"/>
      <c r="IJL51"/>
      <c r="IJM51"/>
      <c r="IJN51"/>
      <c r="IJO51"/>
      <c r="IJP51"/>
      <c r="IJQ51"/>
      <c r="IJR51"/>
      <c r="IJS51"/>
      <c r="IJT51"/>
      <c r="IJU51"/>
      <c r="IJV51"/>
      <c r="IJW51"/>
      <c r="IJX51"/>
      <c r="IJY51"/>
      <c r="IJZ51"/>
      <c r="IKA51"/>
      <c r="IKB51"/>
      <c r="IKC51"/>
      <c r="IKD51"/>
      <c r="IKE51"/>
      <c r="IKF51"/>
      <c r="IKG51"/>
      <c r="IKH51"/>
      <c r="IKI51"/>
      <c r="IKJ51"/>
      <c r="IKK51"/>
      <c r="IKL51"/>
      <c r="IKM51"/>
      <c r="IKN51"/>
      <c r="IKO51"/>
      <c r="IKP51"/>
      <c r="IKQ51"/>
      <c r="IKR51"/>
      <c r="IKS51"/>
      <c r="IKT51"/>
      <c r="IKU51"/>
      <c r="IKV51"/>
      <c r="IKW51"/>
      <c r="IKX51"/>
      <c r="IKY51"/>
      <c r="IKZ51"/>
      <c r="ILA51"/>
      <c r="ILB51"/>
      <c r="ILC51"/>
      <c r="ILD51"/>
      <c r="ILE51"/>
      <c r="ILF51"/>
      <c r="ILG51"/>
      <c r="ILH51"/>
      <c r="ILI51"/>
      <c r="ILJ51"/>
      <c r="ILK51"/>
      <c r="ILL51"/>
      <c r="ILM51"/>
      <c r="ILN51"/>
      <c r="ILO51"/>
      <c r="ILP51"/>
      <c r="ILQ51"/>
      <c r="ILR51"/>
      <c r="ILS51"/>
      <c r="ILT51"/>
      <c r="ILU51"/>
      <c r="ILV51"/>
      <c r="ILW51"/>
      <c r="ILX51"/>
      <c r="ILY51"/>
      <c r="ILZ51"/>
      <c r="IMA51"/>
      <c r="IMB51"/>
      <c r="IMC51"/>
      <c r="IMD51"/>
      <c r="IME51"/>
      <c r="IMF51"/>
      <c r="IMG51"/>
      <c r="IMH51"/>
      <c r="IMI51"/>
      <c r="IMJ51"/>
      <c r="IMK51"/>
      <c r="IML51"/>
      <c r="IMM51"/>
      <c r="IMN51"/>
      <c r="IMO51"/>
      <c r="IMP51"/>
      <c r="IMQ51"/>
      <c r="IMR51"/>
      <c r="IMS51"/>
      <c r="IMT51"/>
      <c r="IMU51"/>
      <c r="IMV51"/>
      <c r="IMW51"/>
      <c r="IMX51"/>
      <c r="IMY51"/>
      <c r="IMZ51"/>
      <c r="INA51"/>
      <c r="INB51"/>
      <c r="INC51"/>
      <c r="IND51"/>
      <c r="INE51"/>
      <c r="INF51"/>
      <c r="ING51"/>
      <c r="INH51"/>
      <c r="INI51"/>
      <c r="INJ51"/>
      <c r="INK51"/>
      <c r="INL51"/>
      <c r="INM51"/>
      <c r="INN51"/>
      <c r="INO51"/>
      <c r="INP51"/>
      <c r="INQ51"/>
      <c r="INR51"/>
      <c r="INS51"/>
      <c r="INT51"/>
      <c r="INU51"/>
      <c r="INV51"/>
      <c r="INW51"/>
      <c r="INX51"/>
      <c r="INY51"/>
      <c r="INZ51"/>
      <c r="IOA51"/>
      <c r="IOB51"/>
      <c r="IOC51"/>
      <c r="IOD51"/>
      <c r="IOE51"/>
      <c r="IOF51"/>
      <c r="IOG51"/>
      <c r="IOH51"/>
      <c r="IOI51"/>
      <c r="IOJ51"/>
      <c r="IOK51"/>
      <c r="IOL51"/>
      <c r="IOM51"/>
      <c r="ION51"/>
      <c r="IOO51"/>
      <c r="IOP51"/>
      <c r="IOQ51"/>
      <c r="IOR51"/>
      <c r="IOS51"/>
      <c r="IOT51"/>
      <c r="IOU51"/>
      <c r="IOV51"/>
      <c r="IOW51"/>
      <c r="IOX51"/>
      <c r="IOY51"/>
      <c r="IOZ51"/>
      <c r="IPA51"/>
      <c r="IPB51"/>
      <c r="IPC51"/>
      <c r="IPD51"/>
      <c r="IPE51"/>
      <c r="IPF51"/>
      <c r="IPG51"/>
      <c r="IPH51"/>
      <c r="IPI51"/>
      <c r="IPJ51"/>
      <c r="IPK51"/>
      <c r="IPL51"/>
      <c r="IPM51"/>
      <c r="IPN51"/>
      <c r="IPO51"/>
      <c r="IPP51"/>
      <c r="IPQ51"/>
      <c r="IPR51"/>
      <c r="IPS51"/>
      <c r="IPT51"/>
      <c r="IPU51"/>
      <c r="IPV51"/>
      <c r="IPW51"/>
      <c r="IPX51"/>
      <c r="IPY51"/>
      <c r="IPZ51"/>
      <c r="IQA51"/>
      <c r="IQB51"/>
      <c r="IQC51"/>
      <c r="IQD51"/>
      <c r="IQE51"/>
      <c r="IQF51"/>
      <c r="IQG51"/>
      <c r="IQH51"/>
      <c r="IQI51"/>
      <c r="IQJ51"/>
      <c r="IQK51"/>
      <c r="IQL51"/>
      <c r="IQM51"/>
      <c r="IQN51"/>
      <c r="IQO51"/>
      <c r="IQP51"/>
      <c r="IQQ51"/>
      <c r="IQR51"/>
      <c r="IQS51"/>
      <c r="IQT51"/>
      <c r="IQU51"/>
      <c r="IQV51"/>
      <c r="IQW51"/>
      <c r="IQX51"/>
      <c r="IQY51"/>
      <c r="IQZ51"/>
      <c r="IRA51"/>
      <c r="IRB51"/>
      <c r="IRC51"/>
      <c r="IRD51"/>
      <c r="IRE51"/>
      <c r="IRF51"/>
      <c r="IRG51"/>
      <c r="IRH51"/>
      <c r="IRI51"/>
      <c r="IRJ51"/>
      <c r="IRK51"/>
      <c r="IRL51"/>
      <c r="IRM51"/>
      <c r="IRN51"/>
      <c r="IRO51"/>
      <c r="IRP51"/>
      <c r="IRQ51"/>
      <c r="IRR51"/>
      <c r="IRS51"/>
      <c r="IRT51"/>
      <c r="IRU51"/>
      <c r="IRV51"/>
      <c r="IRW51"/>
      <c r="IRX51"/>
      <c r="IRY51"/>
      <c r="IRZ51"/>
      <c r="ISA51"/>
      <c r="ISB51"/>
      <c r="ISC51"/>
      <c r="ISD51"/>
      <c r="ISE51"/>
      <c r="ISF51"/>
      <c r="ISG51"/>
      <c r="ISH51"/>
      <c r="ISI51"/>
      <c r="ISJ51"/>
      <c r="ISK51"/>
      <c r="ISL51"/>
      <c r="ISM51"/>
      <c r="ISN51"/>
      <c r="ISO51"/>
      <c r="ISP51"/>
      <c r="ISQ51"/>
      <c r="ISR51"/>
      <c r="ISS51"/>
      <c r="IST51"/>
      <c r="ISU51"/>
      <c r="ISV51"/>
      <c r="ISW51"/>
      <c r="ISX51"/>
      <c r="ISY51"/>
      <c r="ISZ51"/>
      <c r="ITA51"/>
      <c r="ITB51"/>
      <c r="ITC51"/>
      <c r="ITD51"/>
      <c r="ITE51"/>
      <c r="ITF51"/>
      <c r="ITG51"/>
      <c r="ITH51"/>
      <c r="ITI51"/>
      <c r="ITJ51"/>
      <c r="ITK51"/>
      <c r="ITL51"/>
      <c r="ITM51"/>
      <c r="ITN51"/>
      <c r="ITO51"/>
      <c r="ITP51"/>
      <c r="ITQ51"/>
      <c r="ITR51"/>
      <c r="ITS51"/>
      <c r="ITT51"/>
      <c r="ITU51"/>
      <c r="ITV51"/>
      <c r="ITW51"/>
      <c r="ITX51"/>
      <c r="ITY51"/>
      <c r="ITZ51"/>
      <c r="IUA51"/>
      <c r="IUB51"/>
      <c r="IUC51"/>
      <c r="IUD51"/>
      <c r="IUE51"/>
      <c r="IUF51"/>
      <c r="IUG51"/>
      <c r="IUH51"/>
      <c r="IUI51"/>
      <c r="IUJ51"/>
      <c r="IUK51"/>
      <c r="IUL51"/>
      <c r="IUM51"/>
      <c r="IUN51"/>
      <c r="IUO51"/>
      <c r="IUP51"/>
      <c r="IUQ51"/>
      <c r="IUR51"/>
      <c r="IUS51"/>
      <c r="IUT51"/>
      <c r="IUU51"/>
      <c r="IUV51"/>
      <c r="IUW51"/>
      <c r="IUX51"/>
      <c r="IUY51"/>
      <c r="IUZ51"/>
      <c r="IVA51"/>
      <c r="IVB51"/>
      <c r="IVC51"/>
      <c r="IVD51"/>
      <c r="IVE51"/>
      <c r="IVF51"/>
      <c r="IVG51"/>
      <c r="IVH51"/>
      <c r="IVI51"/>
      <c r="IVJ51"/>
      <c r="IVK51"/>
      <c r="IVL51"/>
      <c r="IVM51"/>
      <c r="IVN51"/>
      <c r="IVO51"/>
      <c r="IVP51"/>
      <c r="IVQ51"/>
      <c r="IVR51"/>
      <c r="IVS51"/>
      <c r="IVT51"/>
      <c r="IVU51"/>
      <c r="IVV51"/>
      <c r="IVW51"/>
      <c r="IVX51"/>
      <c r="IVY51"/>
      <c r="IVZ51"/>
      <c r="IWA51"/>
      <c r="IWB51"/>
      <c r="IWC51"/>
      <c r="IWD51"/>
      <c r="IWE51"/>
      <c r="IWF51"/>
      <c r="IWG51"/>
      <c r="IWH51"/>
      <c r="IWI51"/>
      <c r="IWJ51"/>
      <c r="IWK51"/>
      <c r="IWL51"/>
      <c r="IWM51"/>
      <c r="IWN51"/>
      <c r="IWO51"/>
      <c r="IWP51"/>
      <c r="IWQ51"/>
      <c r="IWR51"/>
      <c r="IWS51"/>
      <c r="IWT51"/>
      <c r="IWU51"/>
      <c r="IWV51"/>
      <c r="IWW51"/>
      <c r="IWX51"/>
      <c r="IWY51"/>
      <c r="IWZ51"/>
      <c r="IXA51"/>
      <c r="IXB51"/>
      <c r="IXC51"/>
      <c r="IXD51"/>
      <c r="IXE51"/>
      <c r="IXF51"/>
      <c r="IXG51"/>
      <c r="IXH51"/>
      <c r="IXI51"/>
      <c r="IXJ51"/>
      <c r="IXK51"/>
      <c r="IXL51"/>
      <c r="IXM51"/>
      <c r="IXN51"/>
      <c r="IXO51"/>
      <c r="IXP51"/>
      <c r="IXQ51"/>
      <c r="IXR51"/>
      <c r="IXS51"/>
      <c r="IXT51"/>
      <c r="IXU51"/>
      <c r="IXV51"/>
      <c r="IXW51"/>
      <c r="IXX51"/>
      <c r="IXY51"/>
      <c r="IXZ51"/>
      <c r="IYA51"/>
      <c r="IYB51"/>
      <c r="IYC51"/>
      <c r="IYD51"/>
      <c r="IYE51"/>
      <c r="IYF51"/>
      <c r="IYG51"/>
      <c r="IYH51"/>
      <c r="IYI51"/>
      <c r="IYJ51"/>
      <c r="IYK51"/>
      <c r="IYL51"/>
      <c r="IYM51"/>
      <c r="IYN51"/>
      <c r="IYO51"/>
      <c r="IYP51"/>
      <c r="IYQ51"/>
      <c r="IYR51"/>
      <c r="IYS51"/>
      <c r="IYT51"/>
      <c r="IYU51"/>
      <c r="IYV51"/>
      <c r="IYW51"/>
      <c r="IYX51"/>
      <c r="IYY51"/>
      <c r="IYZ51"/>
      <c r="IZA51"/>
      <c r="IZB51"/>
      <c r="IZC51"/>
      <c r="IZD51"/>
      <c r="IZE51"/>
      <c r="IZF51"/>
      <c r="IZG51"/>
      <c r="IZH51"/>
      <c r="IZI51"/>
      <c r="IZJ51"/>
      <c r="IZK51"/>
      <c r="IZL51"/>
      <c r="IZM51"/>
      <c r="IZN51"/>
      <c r="IZO51"/>
      <c r="IZP51"/>
      <c r="IZQ51"/>
      <c r="IZR51"/>
      <c r="IZS51"/>
      <c r="IZT51"/>
      <c r="IZU51"/>
      <c r="IZV51"/>
      <c r="IZW51"/>
      <c r="IZX51"/>
      <c r="IZY51"/>
      <c r="IZZ51"/>
      <c r="JAA51"/>
      <c r="JAB51"/>
      <c r="JAC51"/>
      <c r="JAD51"/>
      <c r="JAE51"/>
      <c r="JAF51"/>
      <c r="JAG51"/>
      <c r="JAH51"/>
      <c r="JAI51"/>
      <c r="JAJ51"/>
      <c r="JAK51"/>
      <c r="JAL51"/>
      <c r="JAM51"/>
      <c r="JAN51"/>
      <c r="JAO51"/>
      <c r="JAP51"/>
      <c r="JAQ51"/>
      <c r="JAR51"/>
      <c r="JAS51"/>
      <c r="JAT51"/>
      <c r="JAU51"/>
      <c r="JAV51"/>
      <c r="JAW51"/>
      <c r="JAX51"/>
      <c r="JAY51"/>
      <c r="JAZ51"/>
      <c r="JBA51"/>
      <c r="JBB51"/>
      <c r="JBC51"/>
      <c r="JBD51"/>
      <c r="JBE51"/>
      <c r="JBF51"/>
      <c r="JBG51"/>
      <c r="JBH51"/>
      <c r="JBI51"/>
      <c r="JBJ51"/>
      <c r="JBK51"/>
      <c r="JBL51"/>
      <c r="JBM51"/>
      <c r="JBN51"/>
      <c r="JBO51"/>
      <c r="JBP51"/>
      <c r="JBQ51"/>
      <c r="JBR51"/>
      <c r="JBS51"/>
      <c r="JBT51"/>
      <c r="JBU51"/>
      <c r="JBV51"/>
      <c r="JBW51"/>
      <c r="JBX51"/>
      <c r="JBY51"/>
      <c r="JBZ51"/>
      <c r="JCA51"/>
      <c r="JCB51"/>
      <c r="JCC51"/>
      <c r="JCD51"/>
      <c r="JCE51"/>
      <c r="JCF51"/>
      <c r="JCG51"/>
      <c r="JCH51"/>
      <c r="JCI51"/>
      <c r="JCJ51"/>
      <c r="JCK51"/>
      <c r="JCL51"/>
      <c r="JCM51"/>
      <c r="JCN51"/>
      <c r="JCO51"/>
      <c r="JCP51"/>
      <c r="JCQ51"/>
      <c r="JCR51"/>
      <c r="JCS51"/>
      <c r="JCT51"/>
      <c r="JCU51"/>
      <c r="JCV51"/>
      <c r="JCW51"/>
      <c r="JCX51"/>
      <c r="JCY51"/>
      <c r="JCZ51"/>
      <c r="JDA51"/>
      <c r="JDB51"/>
      <c r="JDC51"/>
      <c r="JDD51"/>
      <c r="JDE51"/>
      <c r="JDF51"/>
      <c r="JDG51"/>
      <c r="JDH51"/>
      <c r="JDI51"/>
      <c r="JDJ51"/>
      <c r="JDK51"/>
      <c r="JDL51"/>
      <c r="JDM51"/>
      <c r="JDN51"/>
      <c r="JDO51"/>
      <c r="JDP51"/>
      <c r="JDQ51"/>
      <c r="JDR51"/>
      <c r="JDS51"/>
      <c r="JDT51"/>
      <c r="JDU51"/>
      <c r="JDV51"/>
      <c r="JDW51"/>
      <c r="JDX51"/>
      <c r="JDY51"/>
      <c r="JDZ51"/>
      <c r="JEA51"/>
      <c r="JEB51"/>
      <c r="JEC51"/>
      <c r="JED51"/>
      <c r="JEE51"/>
      <c r="JEF51"/>
      <c r="JEG51"/>
      <c r="JEH51"/>
      <c r="JEI51"/>
      <c r="JEJ51"/>
      <c r="JEK51"/>
      <c r="JEL51"/>
      <c r="JEM51"/>
      <c r="JEN51"/>
      <c r="JEO51"/>
      <c r="JEP51"/>
      <c r="JEQ51"/>
      <c r="JER51"/>
      <c r="JES51"/>
      <c r="JET51"/>
      <c r="JEU51"/>
      <c r="JEV51"/>
      <c r="JEW51"/>
      <c r="JEX51"/>
      <c r="JEY51"/>
      <c r="JEZ51"/>
      <c r="JFA51"/>
      <c r="JFB51"/>
      <c r="JFC51"/>
      <c r="JFD51"/>
      <c r="JFE51"/>
      <c r="JFF51"/>
      <c r="JFG51"/>
      <c r="JFH51"/>
      <c r="JFI51"/>
      <c r="JFJ51"/>
      <c r="JFK51"/>
      <c r="JFL51"/>
      <c r="JFM51"/>
      <c r="JFN51"/>
      <c r="JFO51"/>
      <c r="JFP51"/>
      <c r="JFQ51"/>
      <c r="JFR51"/>
      <c r="JFS51"/>
      <c r="JFT51"/>
      <c r="JFU51"/>
      <c r="JFV51"/>
      <c r="JFW51"/>
      <c r="JFX51"/>
      <c r="JFY51"/>
      <c r="JFZ51"/>
      <c r="JGA51"/>
      <c r="JGB51"/>
      <c r="JGC51"/>
      <c r="JGD51"/>
      <c r="JGE51"/>
      <c r="JGF51"/>
      <c r="JGG51"/>
      <c r="JGH51"/>
      <c r="JGI51"/>
      <c r="JGJ51"/>
      <c r="JGK51"/>
      <c r="JGL51"/>
      <c r="JGM51"/>
      <c r="JGN51"/>
      <c r="JGO51"/>
      <c r="JGP51"/>
      <c r="JGQ51"/>
      <c r="JGR51"/>
      <c r="JGS51"/>
      <c r="JGT51"/>
      <c r="JGU51"/>
      <c r="JGV51"/>
      <c r="JGW51"/>
      <c r="JGX51"/>
      <c r="JGY51"/>
      <c r="JGZ51"/>
      <c r="JHA51"/>
      <c r="JHB51"/>
      <c r="JHC51"/>
      <c r="JHD51"/>
      <c r="JHE51"/>
      <c r="JHF51"/>
      <c r="JHG51"/>
      <c r="JHH51"/>
      <c r="JHI51"/>
      <c r="JHJ51"/>
      <c r="JHK51"/>
      <c r="JHL51"/>
      <c r="JHM51"/>
      <c r="JHN51"/>
      <c r="JHO51"/>
      <c r="JHP51"/>
      <c r="JHQ51"/>
      <c r="JHR51"/>
      <c r="JHS51"/>
      <c r="JHT51"/>
      <c r="JHU51"/>
      <c r="JHV51"/>
      <c r="JHW51"/>
      <c r="JHX51"/>
      <c r="JHY51"/>
      <c r="JHZ51"/>
      <c r="JIA51"/>
      <c r="JIB51"/>
      <c r="JIC51"/>
      <c r="JID51"/>
      <c r="JIE51"/>
      <c r="JIF51"/>
      <c r="JIG51"/>
      <c r="JIH51"/>
      <c r="JII51"/>
      <c r="JIJ51"/>
      <c r="JIK51"/>
      <c r="JIL51"/>
      <c r="JIM51"/>
      <c r="JIN51"/>
      <c r="JIO51"/>
      <c r="JIP51"/>
      <c r="JIQ51"/>
      <c r="JIR51"/>
      <c r="JIS51"/>
      <c r="JIT51"/>
      <c r="JIU51"/>
      <c r="JIV51"/>
      <c r="JIW51"/>
      <c r="JIX51"/>
      <c r="JIY51"/>
      <c r="JIZ51"/>
      <c r="JJA51"/>
      <c r="JJB51"/>
      <c r="JJC51"/>
      <c r="JJD51"/>
      <c r="JJE51"/>
      <c r="JJF51"/>
      <c r="JJG51"/>
      <c r="JJH51"/>
      <c r="JJI51"/>
      <c r="JJJ51"/>
      <c r="JJK51"/>
      <c r="JJL51"/>
      <c r="JJM51"/>
      <c r="JJN51"/>
      <c r="JJO51"/>
      <c r="JJP51"/>
      <c r="JJQ51"/>
      <c r="JJR51"/>
      <c r="JJS51"/>
      <c r="JJT51"/>
      <c r="JJU51"/>
      <c r="JJV51"/>
      <c r="JJW51"/>
      <c r="JJX51"/>
      <c r="JJY51"/>
      <c r="JJZ51"/>
      <c r="JKA51"/>
      <c r="JKB51"/>
      <c r="JKC51"/>
      <c r="JKD51"/>
      <c r="JKE51"/>
      <c r="JKF51"/>
      <c r="JKG51"/>
      <c r="JKH51"/>
      <c r="JKI51"/>
      <c r="JKJ51"/>
      <c r="JKK51"/>
      <c r="JKL51"/>
      <c r="JKM51"/>
      <c r="JKN51"/>
      <c r="JKO51"/>
      <c r="JKP51"/>
      <c r="JKQ51"/>
      <c r="JKR51"/>
      <c r="JKS51"/>
      <c r="JKT51"/>
      <c r="JKU51"/>
      <c r="JKV51"/>
      <c r="JKW51"/>
      <c r="JKX51"/>
      <c r="JKY51"/>
      <c r="JKZ51"/>
      <c r="JLA51"/>
      <c r="JLB51"/>
      <c r="JLC51"/>
      <c r="JLD51"/>
      <c r="JLE51"/>
      <c r="JLF51"/>
      <c r="JLG51"/>
      <c r="JLH51"/>
      <c r="JLI51"/>
      <c r="JLJ51"/>
      <c r="JLK51"/>
      <c r="JLL51"/>
      <c r="JLM51"/>
      <c r="JLN51"/>
      <c r="JLO51"/>
      <c r="JLP51"/>
      <c r="JLQ51"/>
      <c r="JLR51"/>
      <c r="JLS51"/>
      <c r="JLT51"/>
      <c r="JLU51"/>
      <c r="JLV51"/>
      <c r="JLW51"/>
      <c r="JLX51"/>
      <c r="JLY51"/>
      <c r="JLZ51"/>
      <c r="JMA51"/>
      <c r="JMB51"/>
      <c r="JMC51"/>
      <c r="JMD51"/>
      <c r="JME51"/>
      <c r="JMF51"/>
      <c r="JMG51"/>
      <c r="JMH51"/>
      <c r="JMI51"/>
      <c r="JMJ51"/>
      <c r="JMK51"/>
      <c r="JML51"/>
      <c r="JMM51"/>
      <c r="JMN51"/>
      <c r="JMO51"/>
      <c r="JMP51"/>
      <c r="JMQ51"/>
      <c r="JMR51"/>
      <c r="JMS51"/>
      <c r="JMT51"/>
      <c r="JMU51"/>
      <c r="JMV51"/>
      <c r="JMW51"/>
      <c r="JMX51"/>
      <c r="JMY51"/>
      <c r="JMZ51"/>
      <c r="JNA51"/>
      <c r="JNB51"/>
      <c r="JNC51"/>
      <c r="JND51"/>
      <c r="JNE51"/>
      <c r="JNF51"/>
      <c r="JNG51"/>
      <c r="JNH51"/>
      <c r="JNI51"/>
      <c r="JNJ51"/>
      <c r="JNK51"/>
      <c r="JNL51"/>
      <c r="JNM51"/>
      <c r="JNN51"/>
      <c r="JNO51"/>
      <c r="JNP51"/>
      <c r="JNQ51"/>
      <c r="JNR51"/>
      <c r="JNS51"/>
      <c r="JNT51"/>
      <c r="JNU51"/>
      <c r="JNV51"/>
      <c r="JNW51"/>
      <c r="JNX51"/>
      <c r="JNY51"/>
      <c r="JNZ51"/>
      <c r="JOA51"/>
      <c r="JOB51"/>
      <c r="JOC51"/>
      <c r="JOD51"/>
      <c r="JOE51"/>
      <c r="JOF51"/>
      <c r="JOG51"/>
      <c r="JOH51"/>
      <c r="JOI51"/>
      <c r="JOJ51"/>
      <c r="JOK51"/>
      <c r="JOL51"/>
      <c r="JOM51"/>
      <c r="JON51"/>
      <c r="JOO51"/>
      <c r="JOP51"/>
      <c r="JOQ51"/>
      <c r="JOR51"/>
      <c r="JOS51"/>
      <c r="JOT51"/>
      <c r="JOU51"/>
      <c r="JOV51"/>
      <c r="JOW51"/>
      <c r="JOX51"/>
      <c r="JOY51"/>
      <c r="JOZ51"/>
      <c r="JPA51"/>
      <c r="JPB51"/>
      <c r="JPC51"/>
      <c r="JPD51"/>
      <c r="JPE51"/>
      <c r="JPF51"/>
      <c r="JPG51"/>
      <c r="JPH51"/>
      <c r="JPI51"/>
      <c r="JPJ51"/>
      <c r="JPK51"/>
      <c r="JPL51"/>
      <c r="JPM51"/>
      <c r="JPN51"/>
      <c r="JPO51"/>
      <c r="JPP51"/>
      <c r="JPQ51"/>
      <c r="JPR51"/>
      <c r="JPS51"/>
      <c r="JPT51"/>
      <c r="JPU51"/>
      <c r="JPV51"/>
      <c r="JPW51"/>
      <c r="JPX51"/>
      <c r="JPY51"/>
      <c r="JPZ51"/>
      <c r="JQA51"/>
      <c r="JQB51"/>
      <c r="JQC51"/>
      <c r="JQD51"/>
      <c r="JQE51"/>
      <c r="JQF51"/>
      <c r="JQG51"/>
      <c r="JQH51"/>
      <c r="JQI51"/>
      <c r="JQJ51"/>
      <c r="JQK51"/>
      <c r="JQL51"/>
      <c r="JQM51"/>
      <c r="JQN51"/>
      <c r="JQO51"/>
      <c r="JQP51"/>
      <c r="JQQ51"/>
      <c r="JQR51"/>
      <c r="JQS51"/>
      <c r="JQT51"/>
      <c r="JQU51"/>
      <c r="JQV51"/>
      <c r="JQW51"/>
      <c r="JQX51"/>
      <c r="JQY51"/>
      <c r="JQZ51"/>
      <c r="JRA51"/>
      <c r="JRB51"/>
      <c r="JRC51"/>
      <c r="JRD51"/>
      <c r="JRE51"/>
      <c r="JRF51"/>
      <c r="JRG51"/>
      <c r="JRH51"/>
      <c r="JRI51"/>
      <c r="JRJ51"/>
      <c r="JRK51"/>
      <c r="JRL51"/>
      <c r="JRM51"/>
      <c r="JRN51"/>
      <c r="JRO51"/>
      <c r="JRP51"/>
      <c r="JRQ51"/>
      <c r="JRR51"/>
      <c r="JRS51"/>
      <c r="JRT51"/>
      <c r="JRU51"/>
      <c r="JRV51"/>
      <c r="JRW51"/>
      <c r="JRX51"/>
      <c r="JRY51"/>
      <c r="JRZ51"/>
      <c r="JSA51"/>
      <c r="JSB51"/>
      <c r="JSC51"/>
      <c r="JSD51"/>
      <c r="JSE51"/>
      <c r="JSF51"/>
      <c r="JSG51"/>
      <c r="JSH51"/>
      <c r="JSI51"/>
      <c r="JSJ51"/>
      <c r="JSK51"/>
      <c r="JSL51"/>
      <c r="JSM51"/>
      <c r="JSN51"/>
      <c r="JSO51"/>
      <c r="JSP51"/>
      <c r="JSQ51"/>
      <c r="JSR51"/>
      <c r="JSS51"/>
      <c r="JST51"/>
      <c r="JSU51"/>
      <c r="JSV51"/>
      <c r="JSW51"/>
      <c r="JSX51"/>
      <c r="JSY51"/>
      <c r="JSZ51"/>
      <c r="JTA51"/>
      <c r="JTB51"/>
      <c r="JTC51"/>
      <c r="JTD51"/>
      <c r="JTE51"/>
      <c r="JTF51"/>
      <c r="JTG51"/>
      <c r="JTH51"/>
      <c r="JTI51"/>
      <c r="JTJ51"/>
      <c r="JTK51"/>
      <c r="JTL51"/>
      <c r="JTM51"/>
      <c r="JTN51"/>
      <c r="JTO51"/>
      <c r="JTP51"/>
      <c r="JTQ51"/>
      <c r="JTR51"/>
      <c r="JTS51"/>
      <c r="JTT51"/>
      <c r="JTU51"/>
      <c r="JTV51"/>
      <c r="JTW51"/>
      <c r="JTX51"/>
      <c r="JTY51"/>
      <c r="JTZ51"/>
      <c r="JUA51"/>
      <c r="JUB51"/>
      <c r="JUC51"/>
      <c r="JUD51"/>
      <c r="JUE51"/>
      <c r="JUF51"/>
      <c r="JUG51"/>
      <c r="JUH51"/>
      <c r="JUI51"/>
      <c r="JUJ51"/>
      <c r="JUK51"/>
      <c r="JUL51"/>
      <c r="JUM51"/>
      <c r="JUN51"/>
      <c r="JUO51"/>
      <c r="JUP51"/>
      <c r="JUQ51"/>
      <c r="JUR51"/>
      <c r="JUS51"/>
      <c r="JUT51"/>
      <c r="JUU51"/>
      <c r="JUV51"/>
      <c r="JUW51"/>
      <c r="JUX51"/>
      <c r="JUY51"/>
      <c r="JUZ51"/>
      <c r="JVA51"/>
      <c r="JVB51"/>
      <c r="JVC51"/>
      <c r="JVD51"/>
      <c r="JVE51"/>
      <c r="JVF51"/>
      <c r="JVG51"/>
      <c r="JVH51"/>
      <c r="JVI51"/>
      <c r="JVJ51"/>
      <c r="JVK51"/>
      <c r="JVL51"/>
      <c r="JVM51"/>
      <c r="JVN51"/>
      <c r="JVO51"/>
      <c r="JVP51"/>
      <c r="JVQ51"/>
      <c r="JVR51"/>
      <c r="JVS51"/>
      <c r="JVT51"/>
      <c r="JVU51"/>
      <c r="JVV51"/>
      <c r="JVW51"/>
      <c r="JVX51"/>
      <c r="JVY51"/>
      <c r="JVZ51"/>
      <c r="JWA51"/>
      <c r="JWB51"/>
      <c r="JWC51"/>
      <c r="JWD51"/>
      <c r="JWE51"/>
      <c r="JWF51"/>
      <c r="JWG51"/>
      <c r="JWH51"/>
      <c r="JWI51"/>
      <c r="JWJ51"/>
      <c r="JWK51"/>
      <c r="JWL51"/>
      <c r="JWM51"/>
      <c r="JWN51"/>
      <c r="JWO51"/>
      <c r="JWP51"/>
      <c r="JWQ51"/>
      <c r="JWR51"/>
      <c r="JWS51"/>
      <c r="JWT51"/>
      <c r="JWU51"/>
      <c r="JWV51"/>
      <c r="JWW51"/>
      <c r="JWX51"/>
      <c r="JWY51"/>
      <c r="JWZ51"/>
      <c r="JXA51"/>
      <c r="JXB51"/>
      <c r="JXC51"/>
      <c r="JXD51"/>
      <c r="JXE51"/>
      <c r="JXF51"/>
      <c r="JXG51"/>
      <c r="JXH51"/>
      <c r="JXI51"/>
      <c r="JXJ51"/>
      <c r="JXK51"/>
      <c r="JXL51"/>
      <c r="JXM51"/>
      <c r="JXN51"/>
      <c r="JXO51"/>
      <c r="JXP51"/>
      <c r="JXQ51"/>
      <c r="JXR51"/>
      <c r="JXS51"/>
      <c r="JXT51"/>
      <c r="JXU51"/>
      <c r="JXV51"/>
      <c r="JXW51"/>
      <c r="JXX51"/>
      <c r="JXY51"/>
      <c r="JXZ51"/>
      <c r="JYA51"/>
      <c r="JYB51"/>
      <c r="JYC51"/>
      <c r="JYD51"/>
      <c r="JYE51"/>
      <c r="JYF51"/>
      <c r="JYG51"/>
      <c r="JYH51"/>
      <c r="JYI51"/>
      <c r="JYJ51"/>
      <c r="JYK51"/>
      <c r="JYL51"/>
      <c r="JYM51"/>
      <c r="JYN51"/>
      <c r="JYO51"/>
      <c r="JYP51"/>
      <c r="JYQ51"/>
      <c r="JYR51"/>
      <c r="JYS51"/>
      <c r="JYT51"/>
      <c r="JYU51"/>
      <c r="JYV51"/>
      <c r="JYW51"/>
      <c r="JYX51"/>
      <c r="JYY51"/>
      <c r="JYZ51"/>
      <c r="JZA51"/>
      <c r="JZB51"/>
      <c r="JZC51"/>
      <c r="JZD51"/>
      <c r="JZE51"/>
      <c r="JZF51"/>
      <c r="JZG51"/>
      <c r="JZH51"/>
      <c r="JZI51"/>
      <c r="JZJ51"/>
      <c r="JZK51"/>
      <c r="JZL51"/>
      <c r="JZM51"/>
      <c r="JZN51"/>
      <c r="JZO51"/>
      <c r="JZP51"/>
      <c r="JZQ51"/>
      <c r="JZR51"/>
      <c r="JZS51"/>
      <c r="JZT51"/>
      <c r="JZU51"/>
      <c r="JZV51"/>
      <c r="JZW51"/>
      <c r="JZX51"/>
      <c r="JZY51"/>
      <c r="JZZ51"/>
      <c r="KAA51"/>
      <c r="KAB51"/>
      <c r="KAC51"/>
      <c r="KAD51"/>
      <c r="KAE51"/>
      <c r="KAF51"/>
      <c r="KAG51"/>
      <c r="KAH51"/>
      <c r="KAI51"/>
      <c r="KAJ51"/>
      <c r="KAK51"/>
      <c r="KAL51"/>
      <c r="KAM51"/>
      <c r="KAN51"/>
      <c r="KAO51"/>
      <c r="KAP51"/>
      <c r="KAQ51"/>
      <c r="KAR51"/>
      <c r="KAS51"/>
      <c r="KAT51"/>
      <c r="KAU51"/>
      <c r="KAV51"/>
      <c r="KAW51"/>
      <c r="KAX51"/>
      <c r="KAY51"/>
      <c r="KAZ51"/>
      <c r="KBA51"/>
      <c r="KBB51"/>
      <c r="KBC51"/>
      <c r="KBD51"/>
      <c r="KBE51"/>
      <c r="KBF51"/>
      <c r="KBG51"/>
      <c r="KBH51"/>
      <c r="KBI51"/>
      <c r="KBJ51"/>
      <c r="KBK51"/>
      <c r="KBL51"/>
      <c r="KBM51"/>
      <c r="KBN51"/>
      <c r="KBO51"/>
      <c r="KBP51"/>
      <c r="KBQ51"/>
      <c r="KBR51"/>
      <c r="KBS51"/>
      <c r="KBT51"/>
      <c r="KBU51"/>
      <c r="KBV51"/>
      <c r="KBW51"/>
      <c r="KBX51"/>
      <c r="KBY51"/>
      <c r="KBZ51"/>
      <c r="KCA51"/>
      <c r="KCB51"/>
      <c r="KCC51"/>
      <c r="KCD51"/>
      <c r="KCE51"/>
      <c r="KCF51"/>
      <c r="KCG51"/>
      <c r="KCH51"/>
      <c r="KCI51"/>
      <c r="KCJ51"/>
      <c r="KCK51"/>
      <c r="KCL51"/>
      <c r="KCM51"/>
      <c r="KCN51"/>
      <c r="KCO51"/>
      <c r="KCP51"/>
      <c r="KCQ51"/>
      <c r="KCR51"/>
      <c r="KCS51"/>
      <c r="KCT51"/>
      <c r="KCU51"/>
      <c r="KCV51"/>
      <c r="KCW51"/>
      <c r="KCX51"/>
      <c r="KCY51"/>
      <c r="KCZ51"/>
      <c r="KDA51"/>
      <c r="KDB51"/>
      <c r="KDC51"/>
      <c r="KDD51"/>
      <c r="KDE51"/>
      <c r="KDF51"/>
      <c r="KDG51"/>
      <c r="KDH51"/>
      <c r="KDI51"/>
      <c r="KDJ51"/>
      <c r="KDK51"/>
      <c r="KDL51"/>
      <c r="KDM51"/>
      <c r="KDN51"/>
      <c r="KDO51"/>
      <c r="KDP51"/>
      <c r="KDQ51"/>
      <c r="KDR51"/>
      <c r="KDS51"/>
      <c r="KDT51"/>
      <c r="KDU51"/>
      <c r="KDV51"/>
      <c r="KDW51"/>
      <c r="KDX51"/>
      <c r="KDY51"/>
      <c r="KDZ51"/>
      <c r="KEA51"/>
      <c r="KEB51"/>
      <c r="KEC51"/>
      <c r="KED51"/>
      <c r="KEE51"/>
      <c r="KEF51"/>
      <c r="KEG51"/>
      <c r="KEH51"/>
      <c r="KEI51"/>
      <c r="KEJ51"/>
      <c r="KEK51"/>
      <c r="KEL51"/>
      <c r="KEM51"/>
      <c r="KEN51"/>
      <c r="KEO51"/>
      <c r="KEP51"/>
      <c r="KEQ51"/>
      <c r="KER51"/>
      <c r="KES51"/>
      <c r="KET51"/>
      <c r="KEU51"/>
      <c r="KEV51"/>
      <c r="KEW51"/>
      <c r="KEX51"/>
      <c r="KEY51"/>
      <c r="KEZ51"/>
      <c r="KFA51"/>
      <c r="KFB51"/>
      <c r="KFC51"/>
      <c r="KFD51"/>
      <c r="KFE51"/>
      <c r="KFF51"/>
      <c r="KFG51"/>
      <c r="KFH51"/>
      <c r="KFI51"/>
      <c r="KFJ51"/>
      <c r="KFK51"/>
      <c r="KFL51"/>
      <c r="KFM51"/>
      <c r="KFN51"/>
      <c r="KFO51"/>
      <c r="KFP51"/>
      <c r="KFQ51"/>
      <c r="KFR51"/>
      <c r="KFS51"/>
      <c r="KFT51"/>
      <c r="KFU51"/>
      <c r="KFV51"/>
      <c r="KFW51"/>
      <c r="KFX51"/>
      <c r="KFY51"/>
      <c r="KFZ51"/>
      <c r="KGA51"/>
      <c r="KGB51"/>
      <c r="KGC51"/>
      <c r="KGD51"/>
      <c r="KGE51"/>
      <c r="KGF51"/>
      <c r="KGG51"/>
      <c r="KGH51"/>
      <c r="KGI51"/>
      <c r="KGJ51"/>
      <c r="KGK51"/>
      <c r="KGL51"/>
      <c r="KGM51"/>
      <c r="KGN51"/>
      <c r="KGO51"/>
      <c r="KGP51"/>
      <c r="KGQ51"/>
      <c r="KGR51"/>
      <c r="KGS51"/>
      <c r="KGT51"/>
      <c r="KGU51"/>
      <c r="KGV51"/>
      <c r="KGW51"/>
      <c r="KGX51"/>
      <c r="KGY51"/>
      <c r="KGZ51"/>
      <c r="KHA51"/>
      <c r="KHB51"/>
      <c r="KHC51"/>
      <c r="KHD51"/>
      <c r="KHE51"/>
      <c r="KHF51"/>
      <c r="KHG51"/>
      <c r="KHH51"/>
      <c r="KHI51"/>
      <c r="KHJ51"/>
      <c r="KHK51"/>
      <c r="KHL51"/>
      <c r="KHM51"/>
      <c r="KHN51"/>
      <c r="KHO51"/>
      <c r="KHP51"/>
      <c r="KHQ51"/>
      <c r="KHR51"/>
      <c r="KHS51"/>
      <c r="KHT51"/>
      <c r="KHU51"/>
      <c r="KHV51"/>
      <c r="KHW51"/>
      <c r="KHX51"/>
      <c r="KHY51"/>
      <c r="KHZ51"/>
      <c r="KIA51"/>
      <c r="KIB51"/>
      <c r="KIC51"/>
      <c r="KID51"/>
      <c r="KIE51"/>
      <c r="KIF51"/>
      <c r="KIG51"/>
      <c r="KIH51"/>
      <c r="KII51"/>
      <c r="KIJ51"/>
      <c r="KIK51"/>
      <c r="KIL51"/>
      <c r="KIM51"/>
      <c r="KIN51"/>
      <c r="KIO51"/>
      <c r="KIP51"/>
      <c r="KIQ51"/>
      <c r="KIR51"/>
      <c r="KIS51"/>
      <c r="KIT51"/>
      <c r="KIU51"/>
      <c r="KIV51"/>
      <c r="KIW51"/>
      <c r="KIX51"/>
      <c r="KIY51"/>
      <c r="KIZ51"/>
      <c r="KJA51"/>
      <c r="KJB51"/>
      <c r="KJC51"/>
      <c r="KJD51"/>
      <c r="KJE51"/>
      <c r="KJF51"/>
      <c r="KJG51"/>
      <c r="KJH51"/>
      <c r="KJI51"/>
      <c r="KJJ51"/>
      <c r="KJK51"/>
      <c r="KJL51"/>
      <c r="KJM51"/>
      <c r="KJN51"/>
      <c r="KJO51"/>
      <c r="KJP51"/>
      <c r="KJQ51"/>
      <c r="KJR51"/>
      <c r="KJS51"/>
      <c r="KJT51"/>
      <c r="KJU51"/>
      <c r="KJV51"/>
      <c r="KJW51"/>
      <c r="KJX51"/>
      <c r="KJY51"/>
      <c r="KJZ51"/>
      <c r="KKA51"/>
      <c r="KKB51"/>
      <c r="KKC51"/>
      <c r="KKD51"/>
      <c r="KKE51"/>
      <c r="KKF51"/>
      <c r="KKG51"/>
      <c r="KKH51"/>
      <c r="KKI51"/>
      <c r="KKJ51"/>
      <c r="KKK51"/>
      <c r="KKL51"/>
      <c r="KKM51"/>
      <c r="KKN51"/>
      <c r="KKO51"/>
      <c r="KKP51"/>
      <c r="KKQ51"/>
      <c r="KKR51"/>
      <c r="KKS51"/>
      <c r="KKT51"/>
      <c r="KKU51"/>
      <c r="KKV51"/>
      <c r="KKW51"/>
      <c r="KKX51"/>
      <c r="KKY51"/>
      <c r="KKZ51"/>
      <c r="KLA51"/>
      <c r="KLB51"/>
      <c r="KLC51"/>
      <c r="KLD51"/>
      <c r="KLE51"/>
      <c r="KLF51"/>
      <c r="KLG51"/>
      <c r="KLH51"/>
      <c r="KLI51"/>
      <c r="KLJ51"/>
      <c r="KLK51"/>
      <c r="KLL51"/>
      <c r="KLM51"/>
      <c r="KLN51"/>
      <c r="KLO51"/>
      <c r="KLP51"/>
      <c r="KLQ51"/>
      <c r="KLR51"/>
      <c r="KLS51"/>
      <c r="KLT51"/>
      <c r="KLU51"/>
      <c r="KLV51"/>
      <c r="KLW51"/>
      <c r="KLX51"/>
      <c r="KLY51"/>
      <c r="KLZ51"/>
      <c r="KMA51"/>
      <c r="KMB51"/>
      <c r="KMC51"/>
      <c r="KMD51"/>
      <c r="KME51"/>
      <c r="KMF51"/>
      <c r="KMG51"/>
      <c r="KMH51"/>
      <c r="KMI51"/>
      <c r="KMJ51"/>
      <c r="KMK51"/>
      <c r="KML51"/>
      <c r="KMM51"/>
      <c r="KMN51"/>
      <c r="KMO51"/>
      <c r="KMP51"/>
      <c r="KMQ51"/>
      <c r="KMR51"/>
      <c r="KMS51"/>
      <c r="KMT51"/>
      <c r="KMU51"/>
      <c r="KMV51"/>
      <c r="KMW51"/>
      <c r="KMX51"/>
      <c r="KMY51"/>
      <c r="KMZ51"/>
      <c r="KNA51"/>
      <c r="KNB51"/>
      <c r="KNC51"/>
      <c r="KND51"/>
      <c r="KNE51"/>
      <c r="KNF51"/>
      <c r="KNG51"/>
      <c r="KNH51"/>
      <c r="KNI51"/>
      <c r="KNJ51"/>
      <c r="KNK51"/>
      <c r="KNL51"/>
      <c r="KNM51"/>
      <c r="KNN51"/>
      <c r="KNO51"/>
      <c r="KNP51"/>
      <c r="KNQ51"/>
      <c r="KNR51"/>
      <c r="KNS51"/>
      <c r="KNT51"/>
      <c r="KNU51"/>
      <c r="KNV51"/>
      <c r="KNW51"/>
      <c r="KNX51"/>
      <c r="KNY51"/>
      <c r="KNZ51"/>
      <c r="KOA51"/>
      <c r="KOB51"/>
      <c r="KOC51"/>
      <c r="KOD51"/>
      <c r="KOE51"/>
      <c r="KOF51"/>
      <c r="KOG51"/>
      <c r="KOH51"/>
      <c r="KOI51"/>
      <c r="KOJ51"/>
      <c r="KOK51"/>
      <c r="KOL51"/>
      <c r="KOM51"/>
      <c r="KON51"/>
      <c r="KOO51"/>
      <c r="KOP51"/>
      <c r="KOQ51"/>
      <c r="KOR51"/>
      <c r="KOS51"/>
      <c r="KOT51"/>
      <c r="KOU51"/>
      <c r="KOV51"/>
      <c r="KOW51"/>
      <c r="KOX51"/>
      <c r="KOY51"/>
      <c r="KOZ51"/>
      <c r="KPA51"/>
      <c r="KPB51"/>
      <c r="KPC51"/>
      <c r="KPD51"/>
      <c r="KPE51"/>
      <c r="KPF51"/>
      <c r="KPG51"/>
      <c r="KPH51"/>
      <c r="KPI51"/>
      <c r="KPJ51"/>
      <c r="KPK51"/>
      <c r="KPL51"/>
      <c r="KPM51"/>
      <c r="KPN51"/>
      <c r="KPO51"/>
      <c r="KPP51"/>
      <c r="KPQ51"/>
      <c r="KPR51"/>
      <c r="KPS51"/>
      <c r="KPT51"/>
      <c r="KPU51"/>
      <c r="KPV51"/>
      <c r="KPW51"/>
      <c r="KPX51"/>
      <c r="KPY51"/>
      <c r="KPZ51"/>
      <c r="KQA51"/>
      <c r="KQB51"/>
      <c r="KQC51"/>
      <c r="KQD51"/>
      <c r="KQE51"/>
      <c r="KQF51"/>
      <c r="KQG51"/>
      <c r="KQH51"/>
      <c r="KQI51"/>
      <c r="KQJ51"/>
      <c r="KQK51"/>
      <c r="KQL51"/>
      <c r="KQM51"/>
      <c r="KQN51"/>
      <c r="KQO51"/>
      <c r="KQP51"/>
      <c r="KQQ51"/>
      <c r="KQR51"/>
      <c r="KQS51"/>
      <c r="KQT51"/>
      <c r="KQU51"/>
      <c r="KQV51"/>
      <c r="KQW51"/>
      <c r="KQX51"/>
      <c r="KQY51"/>
      <c r="KQZ51"/>
      <c r="KRA51"/>
      <c r="KRB51"/>
      <c r="KRC51"/>
      <c r="KRD51"/>
      <c r="KRE51"/>
      <c r="KRF51"/>
      <c r="KRG51"/>
      <c r="KRH51"/>
      <c r="KRI51"/>
      <c r="KRJ51"/>
      <c r="KRK51"/>
      <c r="KRL51"/>
      <c r="KRM51"/>
      <c r="KRN51"/>
      <c r="KRO51"/>
      <c r="KRP51"/>
      <c r="KRQ51"/>
      <c r="KRR51"/>
      <c r="KRS51"/>
      <c r="KRT51"/>
      <c r="KRU51"/>
      <c r="KRV51"/>
      <c r="KRW51"/>
      <c r="KRX51"/>
      <c r="KRY51"/>
      <c r="KRZ51"/>
      <c r="KSA51"/>
      <c r="KSB51"/>
      <c r="KSC51"/>
      <c r="KSD51"/>
      <c r="KSE51"/>
      <c r="KSF51"/>
      <c r="KSG51"/>
      <c r="KSH51"/>
      <c r="KSI51"/>
      <c r="KSJ51"/>
      <c r="KSK51"/>
      <c r="KSL51"/>
      <c r="KSM51"/>
      <c r="KSN51"/>
      <c r="KSO51"/>
      <c r="KSP51"/>
      <c r="KSQ51"/>
      <c r="KSR51"/>
      <c r="KSS51"/>
      <c r="KST51"/>
      <c r="KSU51"/>
      <c r="KSV51"/>
      <c r="KSW51"/>
      <c r="KSX51"/>
      <c r="KSY51"/>
      <c r="KSZ51"/>
      <c r="KTA51"/>
      <c r="KTB51"/>
      <c r="KTC51"/>
      <c r="KTD51"/>
      <c r="KTE51"/>
      <c r="KTF51"/>
      <c r="KTG51"/>
      <c r="KTH51"/>
      <c r="KTI51"/>
      <c r="KTJ51"/>
      <c r="KTK51"/>
      <c r="KTL51"/>
      <c r="KTM51"/>
      <c r="KTN51"/>
      <c r="KTO51"/>
      <c r="KTP51"/>
      <c r="KTQ51"/>
      <c r="KTR51"/>
      <c r="KTS51"/>
      <c r="KTT51"/>
      <c r="KTU51"/>
      <c r="KTV51"/>
      <c r="KTW51"/>
      <c r="KTX51"/>
      <c r="KTY51"/>
      <c r="KTZ51"/>
      <c r="KUA51"/>
      <c r="KUB51"/>
      <c r="KUC51"/>
      <c r="KUD51"/>
      <c r="KUE51"/>
      <c r="KUF51"/>
      <c r="KUG51"/>
      <c r="KUH51"/>
      <c r="KUI51"/>
      <c r="KUJ51"/>
      <c r="KUK51"/>
      <c r="KUL51"/>
      <c r="KUM51"/>
      <c r="KUN51"/>
      <c r="KUO51"/>
      <c r="KUP51"/>
      <c r="KUQ51"/>
      <c r="KUR51"/>
      <c r="KUS51"/>
      <c r="KUT51"/>
      <c r="KUU51"/>
      <c r="KUV51"/>
      <c r="KUW51"/>
      <c r="KUX51"/>
      <c r="KUY51"/>
      <c r="KUZ51"/>
      <c r="KVA51"/>
      <c r="KVB51"/>
      <c r="KVC51"/>
      <c r="KVD51"/>
      <c r="KVE51"/>
      <c r="KVF51"/>
      <c r="KVG51"/>
      <c r="KVH51"/>
      <c r="KVI51"/>
      <c r="KVJ51"/>
      <c r="KVK51"/>
      <c r="KVL51"/>
      <c r="KVM51"/>
      <c r="KVN51"/>
      <c r="KVO51"/>
      <c r="KVP51"/>
      <c r="KVQ51"/>
      <c r="KVR51"/>
      <c r="KVS51"/>
      <c r="KVT51"/>
      <c r="KVU51"/>
      <c r="KVV51"/>
      <c r="KVW51"/>
      <c r="KVX51"/>
      <c r="KVY51"/>
      <c r="KVZ51"/>
      <c r="KWA51"/>
      <c r="KWB51"/>
      <c r="KWC51"/>
      <c r="KWD51"/>
      <c r="KWE51"/>
      <c r="KWF51"/>
      <c r="KWG51"/>
      <c r="KWH51"/>
      <c r="KWI51"/>
      <c r="KWJ51"/>
      <c r="KWK51"/>
      <c r="KWL51"/>
      <c r="KWM51"/>
      <c r="KWN51"/>
      <c r="KWO51"/>
      <c r="KWP51"/>
      <c r="KWQ51"/>
      <c r="KWR51"/>
      <c r="KWS51"/>
      <c r="KWT51"/>
      <c r="KWU51"/>
      <c r="KWV51"/>
      <c r="KWW51"/>
      <c r="KWX51"/>
      <c r="KWY51"/>
      <c r="KWZ51"/>
      <c r="KXA51"/>
      <c r="KXB51"/>
      <c r="KXC51"/>
      <c r="KXD51"/>
      <c r="KXE51"/>
      <c r="KXF51"/>
      <c r="KXG51"/>
      <c r="KXH51"/>
      <c r="KXI51"/>
      <c r="KXJ51"/>
      <c r="KXK51"/>
      <c r="KXL51"/>
      <c r="KXM51"/>
      <c r="KXN51"/>
      <c r="KXO51"/>
      <c r="KXP51"/>
      <c r="KXQ51"/>
      <c r="KXR51"/>
      <c r="KXS51"/>
      <c r="KXT51"/>
      <c r="KXU51"/>
      <c r="KXV51"/>
      <c r="KXW51"/>
      <c r="KXX51"/>
      <c r="KXY51"/>
      <c r="KXZ51"/>
      <c r="KYA51"/>
      <c r="KYB51"/>
      <c r="KYC51"/>
      <c r="KYD51"/>
      <c r="KYE51"/>
      <c r="KYF51"/>
      <c r="KYG51"/>
      <c r="KYH51"/>
      <c r="KYI51"/>
      <c r="KYJ51"/>
      <c r="KYK51"/>
      <c r="KYL51"/>
      <c r="KYM51"/>
      <c r="KYN51"/>
      <c r="KYO51"/>
      <c r="KYP51"/>
      <c r="KYQ51"/>
      <c r="KYR51"/>
      <c r="KYS51"/>
      <c r="KYT51"/>
      <c r="KYU51"/>
      <c r="KYV51"/>
      <c r="KYW51"/>
      <c r="KYX51"/>
      <c r="KYY51"/>
      <c r="KYZ51"/>
      <c r="KZA51"/>
      <c r="KZB51"/>
      <c r="KZC51"/>
      <c r="KZD51"/>
      <c r="KZE51"/>
      <c r="KZF51"/>
      <c r="KZG51"/>
      <c r="KZH51"/>
      <c r="KZI51"/>
      <c r="KZJ51"/>
      <c r="KZK51"/>
      <c r="KZL51"/>
      <c r="KZM51"/>
      <c r="KZN51"/>
      <c r="KZO51"/>
      <c r="KZP51"/>
      <c r="KZQ51"/>
      <c r="KZR51"/>
      <c r="KZS51"/>
      <c r="KZT51"/>
      <c r="KZU51"/>
      <c r="KZV51"/>
      <c r="KZW51"/>
      <c r="KZX51"/>
      <c r="KZY51"/>
      <c r="KZZ51"/>
      <c r="LAA51"/>
      <c r="LAB51"/>
      <c r="LAC51"/>
      <c r="LAD51"/>
      <c r="LAE51"/>
      <c r="LAF51"/>
      <c r="LAG51"/>
      <c r="LAH51"/>
      <c r="LAI51"/>
      <c r="LAJ51"/>
      <c r="LAK51"/>
      <c r="LAL51"/>
      <c r="LAM51"/>
      <c r="LAN51"/>
      <c r="LAO51"/>
      <c r="LAP51"/>
      <c r="LAQ51"/>
      <c r="LAR51"/>
      <c r="LAS51"/>
      <c r="LAT51"/>
      <c r="LAU51"/>
      <c r="LAV51"/>
      <c r="LAW51"/>
      <c r="LAX51"/>
      <c r="LAY51"/>
      <c r="LAZ51"/>
      <c r="LBA51"/>
      <c r="LBB51"/>
      <c r="LBC51"/>
      <c r="LBD51"/>
      <c r="LBE51"/>
      <c r="LBF51"/>
      <c r="LBG51"/>
      <c r="LBH51"/>
      <c r="LBI51"/>
      <c r="LBJ51"/>
      <c r="LBK51"/>
      <c r="LBL51"/>
      <c r="LBM51"/>
      <c r="LBN51"/>
      <c r="LBO51"/>
      <c r="LBP51"/>
      <c r="LBQ51"/>
      <c r="LBR51"/>
      <c r="LBS51"/>
      <c r="LBT51"/>
      <c r="LBU51"/>
      <c r="LBV51"/>
      <c r="LBW51"/>
      <c r="LBX51"/>
      <c r="LBY51"/>
      <c r="LBZ51"/>
      <c r="LCA51"/>
      <c r="LCB51"/>
      <c r="LCC51"/>
      <c r="LCD51"/>
      <c r="LCE51"/>
      <c r="LCF51"/>
      <c r="LCG51"/>
      <c r="LCH51"/>
      <c r="LCI51"/>
      <c r="LCJ51"/>
      <c r="LCK51"/>
      <c r="LCL51"/>
      <c r="LCM51"/>
      <c r="LCN51"/>
      <c r="LCO51"/>
      <c r="LCP51"/>
      <c r="LCQ51"/>
      <c r="LCR51"/>
      <c r="LCS51"/>
      <c r="LCT51"/>
      <c r="LCU51"/>
      <c r="LCV51"/>
      <c r="LCW51"/>
      <c r="LCX51"/>
      <c r="LCY51"/>
      <c r="LCZ51"/>
      <c r="LDA51"/>
      <c r="LDB51"/>
      <c r="LDC51"/>
      <c r="LDD51"/>
      <c r="LDE51"/>
      <c r="LDF51"/>
      <c r="LDG51"/>
      <c r="LDH51"/>
      <c r="LDI51"/>
      <c r="LDJ51"/>
      <c r="LDK51"/>
      <c r="LDL51"/>
      <c r="LDM51"/>
      <c r="LDN51"/>
      <c r="LDO51"/>
      <c r="LDP51"/>
      <c r="LDQ51"/>
      <c r="LDR51"/>
      <c r="LDS51"/>
      <c r="LDT51"/>
      <c r="LDU51"/>
      <c r="LDV51"/>
      <c r="LDW51"/>
      <c r="LDX51"/>
      <c r="LDY51"/>
      <c r="LDZ51"/>
      <c r="LEA51"/>
      <c r="LEB51"/>
      <c r="LEC51"/>
      <c r="LED51"/>
      <c r="LEE51"/>
      <c r="LEF51"/>
      <c r="LEG51"/>
      <c r="LEH51"/>
      <c r="LEI51"/>
      <c r="LEJ51"/>
      <c r="LEK51"/>
      <c r="LEL51"/>
      <c r="LEM51"/>
      <c r="LEN51"/>
      <c r="LEO51"/>
      <c r="LEP51"/>
      <c r="LEQ51"/>
      <c r="LER51"/>
      <c r="LES51"/>
      <c r="LET51"/>
      <c r="LEU51"/>
      <c r="LEV51"/>
      <c r="LEW51"/>
      <c r="LEX51"/>
      <c r="LEY51"/>
      <c r="LEZ51"/>
      <c r="LFA51"/>
      <c r="LFB51"/>
      <c r="LFC51"/>
      <c r="LFD51"/>
      <c r="LFE51"/>
      <c r="LFF51"/>
      <c r="LFG51"/>
      <c r="LFH51"/>
      <c r="LFI51"/>
      <c r="LFJ51"/>
      <c r="LFK51"/>
      <c r="LFL51"/>
      <c r="LFM51"/>
      <c r="LFN51"/>
      <c r="LFO51"/>
      <c r="LFP51"/>
      <c r="LFQ51"/>
      <c r="LFR51"/>
      <c r="LFS51"/>
      <c r="LFT51"/>
      <c r="LFU51"/>
      <c r="LFV51"/>
      <c r="LFW51"/>
      <c r="LFX51"/>
      <c r="LFY51"/>
      <c r="LFZ51"/>
      <c r="LGA51"/>
      <c r="LGB51"/>
      <c r="LGC51"/>
      <c r="LGD51"/>
      <c r="LGE51"/>
      <c r="LGF51"/>
      <c r="LGG51"/>
      <c r="LGH51"/>
      <c r="LGI51"/>
      <c r="LGJ51"/>
      <c r="LGK51"/>
      <c r="LGL51"/>
      <c r="LGM51"/>
      <c r="LGN51"/>
      <c r="LGO51"/>
      <c r="LGP51"/>
      <c r="LGQ51"/>
      <c r="LGR51"/>
      <c r="LGS51"/>
      <c r="LGT51"/>
      <c r="LGU51"/>
      <c r="LGV51"/>
      <c r="LGW51"/>
      <c r="LGX51"/>
      <c r="LGY51"/>
      <c r="LGZ51"/>
      <c r="LHA51"/>
      <c r="LHB51"/>
      <c r="LHC51"/>
      <c r="LHD51"/>
      <c r="LHE51"/>
      <c r="LHF51"/>
      <c r="LHG51"/>
      <c r="LHH51"/>
      <c r="LHI51"/>
      <c r="LHJ51"/>
      <c r="LHK51"/>
      <c r="LHL51"/>
      <c r="LHM51"/>
      <c r="LHN51"/>
      <c r="LHO51"/>
      <c r="LHP51"/>
      <c r="LHQ51"/>
      <c r="LHR51"/>
      <c r="LHS51"/>
      <c r="LHT51"/>
      <c r="LHU51"/>
      <c r="LHV51"/>
      <c r="LHW51"/>
      <c r="LHX51"/>
      <c r="LHY51"/>
      <c r="LHZ51"/>
      <c r="LIA51"/>
      <c r="LIB51"/>
      <c r="LIC51"/>
      <c r="LID51"/>
      <c r="LIE51"/>
      <c r="LIF51"/>
      <c r="LIG51"/>
      <c r="LIH51"/>
      <c r="LII51"/>
      <c r="LIJ51"/>
      <c r="LIK51"/>
      <c r="LIL51"/>
      <c r="LIM51"/>
      <c r="LIN51"/>
      <c r="LIO51"/>
      <c r="LIP51"/>
      <c r="LIQ51"/>
      <c r="LIR51"/>
      <c r="LIS51"/>
      <c r="LIT51"/>
      <c r="LIU51"/>
      <c r="LIV51"/>
      <c r="LIW51"/>
      <c r="LIX51"/>
      <c r="LIY51"/>
      <c r="LIZ51"/>
      <c r="LJA51"/>
      <c r="LJB51"/>
      <c r="LJC51"/>
      <c r="LJD51"/>
      <c r="LJE51"/>
      <c r="LJF51"/>
      <c r="LJG51"/>
      <c r="LJH51"/>
      <c r="LJI51"/>
      <c r="LJJ51"/>
      <c r="LJK51"/>
      <c r="LJL51"/>
      <c r="LJM51"/>
      <c r="LJN51"/>
      <c r="LJO51"/>
      <c r="LJP51"/>
      <c r="LJQ51"/>
      <c r="LJR51"/>
      <c r="LJS51"/>
      <c r="LJT51"/>
      <c r="LJU51"/>
      <c r="LJV51"/>
      <c r="LJW51"/>
      <c r="LJX51"/>
      <c r="LJY51"/>
      <c r="LJZ51"/>
      <c r="LKA51"/>
      <c r="LKB51"/>
      <c r="LKC51"/>
      <c r="LKD51"/>
      <c r="LKE51"/>
      <c r="LKF51"/>
      <c r="LKG51"/>
      <c r="LKH51"/>
      <c r="LKI51"/>
      <c r="LKJ51"/>
      <c r="LKK51"/>
      <c r="LKL51"/>
      <c r="LKM51"/>
      <c r="LKN51"/>
      <c r="LKO51"/>
      <c r="LKP51"/>
      <c r="LKQ51"/>
      <c r="LKR51"/>
      <c r="LKS51"/>
      <c r="LKT51"/>
      <c r="LKU51"/>
      <c r="LKV51"/>
      <c r="LKW51"/>
      <c r="LKX51"/>
      <c r="LKY51"/>
      <c r="LKZ51"/>
      <c r="LLA51"/>
      <c r="LLB51"/>
      <c r="LLC51"/>
      <c r="LLD51"/>
      <c r="LLE51"/>
      <c r="LLF51"/>
      <c r="LLG51"/>
      <c r="LLH51"/>
      <c r="LLI51"/>
      <c r="LLJ51"/>
      <c r="LLK51"/>
      <c r="LLL51"/>
      <c r="LLM51"/>
      <c r="LLN51"/>
      <c r="LLO51"/>
      <c r="LLP51"/>
      <c r="LLQ51"/>
      <c r="LLR51"/>
      <c r="LLS51"/>
      <c r="LLT51"/>
      <c r="LLU51"/>
      <c r="LLV51"/>
      <c r="LLW51"/>
      <c r="LLX51"/>
      <c r="LLY51"/>
      <c r="LLZ51"/>
      <c r="LMA51"/>
      <c r="LMB51"/>
      <c r="LMC51"/>
      <c r="LMD51"/>
      <c r="LME51"/>
      <c r="LMF51"/>
      <c r="LMG51"/>
      <c r="LMH51"/>
      <c r="LMI51"/>
      <c r="LMJ51"/>
      <c r="LMK51"/>
      <c r="LML51"/>
      <c r="LMM51"/>
      <c r="LMN51"/>
      <c r="LMO51"/>
      <c r="LMP51"/>
      <c r="LMQ51"/>
      <c r="LMR51"/>
      <c r="LMS51"/>
      <c r="LMT51"/>
      <c r="LMU51"/>
      <c r="LMV51"/>
      <c r="LMW51"/>
      <c r="LMX51"/>
      <c r="LMY51"/>
      <c r="LMZ51"/>
      <c r="LNA51"/>
      <c r="LNB51"/>
      <c r="LNC51"/>
      <c r="LND51"/>
      <c r="LNE51"/>
      <c r="LNF51"/>
      <c r="LNG51"/>
      <c r="LNH51"/>
      <c r="LNI51"/>
      <c r="LNJ51"/>
      <c r="LNK51"/>
      <c r="LNL51"/>
      <c r="LNM51"/>
      <c r="LNN51"/>
      <c r="LNO51"/>
      <c r="LNP51"/>
      <c r="LNQ51"/>
      <c r="LNR51"/>
      <c r="LNS51"/>
      <c r="LNT51"/>
      <c r="LNU51"/>
      <c r="LNV51"/>
      <c r="LNW51"/>
      <c r="LNX51"/>
      <c r="LNY51"/>
      <c r="LNZ51"/>
      <c r="LOA51"/>
      <c r="LOB51"/>
      <c r="LOC51"/>
      <c r="LOD51"/>
      <c r="LOE51"/>
      <c r="LOF51"/>
      <c r="LOG51"/>
      <c r="LOH51"/>
      <c r="LOI51"/>
      <c r="LOJ51"/>
      <c r="LOK51"/>
      <c r="LOL51"/>
      <c r="LOM51"/>
      <c r="LON51"/>
      <c r="LOO51"/>
      <c r="LOP51"/>
      <c r="LOQ51"/>
      <c r="LOR51"/>
      <c r="LOS51"/>
      <c r="LOT51"/>
      <c r="LOU51"/>
      <c r="LOV51"/>
      <c r="LOW51"/>
      <c r="LOX51"/>
      <c r="LOY51"/>
      <c r="LOZ51"/>
      <c r="LPA51"/>
      <c r="LPB51"/>
      <c r="LPC51"/>
      <c r="LPD51"/>
      <c r="LPE51"/>
      <c r="LPF51"/>
      <c r="LPG51"/>
      <c r="LPH51"/>
      <c r="LPI51"/>
      <c r="LPJ51"/>
      <c r="LPK51"/>
      <c r="LPL51"/>
      <c r="LPM51"/>
      <c r="LPN51"/>
      <c r="LPO51"/>
      <c r="LPP51"/>
      <c r="LPQ51"/>
      <c r="LPR51"/>
      <c r="LPS51"/>
      <c r="LPT51"/>
      <c r="LPU51"/>
      <c r="LPV51"/>
      <c r="LPW51"/>
      <c r="LPX51"/>
      <c r="LPY51"/>
      <c r="LPZ51"/>
      <c r="LQA51"/>
      <c r="LQB51"/>
      <c r="LQC51"/>
      <c r="LQD51"/>
      <c r="LQE51"/>
      <c r="LQF51"/>
      <c r="LQG51"/>
      <c r="LQH51"/>
      <c r="LQI51"/>
      <c r="LQJ51"/>
      <c r="LQK51"/>
      <c r="LQL51"/>
      <c r="LQM51"/>
      <c r="LQN51"/>
      <c r="LQO51"/>
      <c r="LQP51"/>
      <c r="LQQ51"/>
      <c r="LQR51"/>
      <c r="LQS51"/>
      <c r="LQT51"/>
      <c r="LQU51"/>
      <c r="LQV51"/>
      <c r="LQW51"/>
      <c r="LQX51"/>
      <c r="LQY51"/>
      <c r="LQZ51"/>
      <c r="LRA51"/>
      <c r="LRB51"/>
      <c r="LRC51"/>
      <c r="LRD51"/>
      <c r="LRE51"/>
      <c r="LRF51"/>
      <c r="LRG51"/>
      <c r="LRH51"/>
      <c r="LRI51"/>
      <c r="LRJ51"/>
      <c r="LRK51"/>
      <c r="LRL51"/>
      <c r="LRM51"/>
      <c r="LRN51"/>
      <c r="LRO51"/>
      <c r="LRP51"/>
      <c r="LRQ51"/>
      <c r="LRR51"/>
      <c r="LRS51"/>
      <c r="LRT51"/>
      <c r="LRU51"/>
      <c r="LRV51"/>
      <c r="LRW51"/>
      <c r="LRX51"/>
      <c r="LRY51"/>
      <c r="LRZ51"/>
      <c r="LSA51"/>
      <c r="LSB51"/>
      <c r="LSC51"/>
      <c r="LSD51"/>
      <c r="LSE51"/>
      <c r="LSF51"/>
      <c r="LSG51"/>
      <c r="LSH51"/>
      <c r="LSI51"/>
      <c r="LSJ51"/>
      <c r="LSK51"/>
      <c r="LSL51"/>
      <c r="LSM51"/>
      <c r="LSN51"/>
      <c r="LSO51"/>
      <c r="LSP51"/>
      <c r="LSQ51"/>
      <c r="LSR51"/>
      <c r="LSS51"/>
      <c r="LST51"/>
      <c r="LSU51"/>
      <c r="LSV51"/>
      <c r="LSW51"/>
      <c r="LSX51"/>
      <c r="LSY51"/>
      <c r="LSZ51"/>
      <c r="LTA51"/>
      <c r="LTB51"/>
      <c r="LTC51"/>
      <c r="LTD51"/>
      <c r="LTE51"/>
      <c r="LTF51"/>
      <c r="LTG51"/>
      <c r="LTH51"/>
      <c r="LTI51"/>
      <c r="LTJ51"/>
      <c r="LTK51"/>
      <c r="LTL51"/>
      <c r="LTM51"/>
      <c r="LTN51"/>
      <c r="LTO51"/>
      <c r="LTP51"/>
      <c r="LTQ51"/>
      <c r="LTR51"/>
      <c r="LTS51"/>
      <c r="LTT51"/>
      <c r="LTU51"/>
      <c r="LTV51"/>
      <c r="LTW51"/>
      <c r="LTX51"/>
      <c r="LTY51"/>
      <c r="LTZ51"/>
      <c r="LUA51"/>
      <c r="LUB51"/>
      <c r="LUC51"/>
      <c r="LUD51"/>
      <c r="LUE51"/>
      <c r="LUF51"/>
      <c r="LUG51"/>
      <c r="LUH51"/>
      <c r="LUI51"/>
      <c r="LUJ51"/>
      <c r="LUK51"/>
      <c r="LUL51"/>
      <c r="LUM51"/>
      <c r="LUN51"/>
      <c r="LUO51"/>
      <c r="LUP51"/>
      <c r="LUQ51"/>
      <c r="LUR51"/>
      <c r="LUS51"/>
      <c r="LUT51"/>
      <c r="LUU51"/>
      <c r="LUV51"/>
      <c r="LUW51"/>
      <c r="LUX51"/>
      <c r="LUY51"/>
      <c r="LUZ51"/>
      <c r="LVA51"/>
      <c r="LVB51"/>
      <c r="LVC51"/>
      <c r="LVD51"/>
      <c r="LVE51"/>
      <c r="LVF51"/>
      <c r="LVG51"/>
      <c r="LVH51"/>
      <c r="LVI51"/>
      <c r="LVJ51"/>
      <c r="LVK51"/>
      <c r="LVL51"/>
      <c r="LVM51"/>
      <c r="LVN51"/>
      <c r="LVO51"/>
      <c r="LVP51"/>
      <c r="LVQ51"/>
      <c r="LVR51"/>
      <c r="LVS51"/>
      <c r="LVT51"/>
      <c r="LVU51"/>
      <c r="LVV51"/>
      <c r="LVW51"/>
      <c r="LVX51"/>
      <c r="LVY51"/>
      <c r="LVZ51"/>
      <c r="LWA51"/>
      <c r="LWB51"/>
      <c r="LWC51"/>
      <c r="LWD51"/>
      <c r="LWE51"/>
      <c r="LWF51"/>
      <c r="LWG51"/>
      <c r="LWH51"/>
      <c r="LWI51"/>
      <c r="LWJ51"/>
      <c r="LWK51"/>
      <c r="LWL51"/>
      <c r="LWM51"/>
      <c r="LWN51"/>
      <c r="LWO51"/>
      <c r="LWP51"/>
      <c r="LWQ51"/>
      <c r="LWR51"/>
      <c r="LWS51"/>
      <c r="LWT51"/>
      <c r="LWU51"/>
      <c r="LWV51"/>
      <c r="LWW51"/>
      <c r="LWX51"/>
      <c r="LWY51"/>
      <c r="LWZ51"/>
      <c r="LXA51"/>
      <c r="LXB51"/>
      <c r="LXC51"/>
      <c r="LXD51"/>
      <c r="LXE51"/>
      <c r="LXF51"/>
      <c r="LXG51"/>
      <c r="LXH51"/>
      <c r="LXI51"/>
      <c r="LXJ51"/>
      <c r="LXK51"/>
      <c r="LXL51"/>
      <c r="LXM51"/>
      <c r="LXN51"/>
      <c r="LXO51"/>
      <c r="LXP51"/>
      <c r="LXQ51"/>
      <c r="LXR51"/>
      <c r="LXS51"/>
      <c r="LXT51"/>
      <c r="LXU51"/>
      <c r="LXV51"/>
      <c r="LXW51"/>
      <c r="LXX51"/>
      <c r="LXY51"/>
      <c r="LXZ51"/>
      <c r="LYA51"/>
      <c r="LYB51"/>
      <c r="LYC51"/>
      <c r="LYD51"/>
      <c r="LYE51"/>
      <c r="LYF51"/>
      <c r="LYG51"/>
      <c r="LYH51"/>
      <c r="LYI51"/>
      <c r="LYJ51"/>
      <c r="LYK51"/>
      <c r="LYL51"/>
      <c r="LYM51"/>
      <c r="LYN51"/>
      <c r="LYO51"/>
      <c r="LYP51"/>
      <c r="LYQ51"/>
      <c r="LYR51"/>
      <c r="LYS51"/>
      <c r="LYT51"/>
      <c r="LYU51"/>
      <c r="LYV51"/>
      <c r="LYW51"/>
      <c r="LYX51"/>
      <c r="LYY51"/>
      <c r="LYZ51"/>
      <c r="LZA51"/>
      <c r="LZB51"/>
      <c r="LZC51"/>
      <c r="LZD51"/>
      <c r="LZE51"/>
      <c r="LZF51"/>
      <c r="LZG51"/>
      <c r="LZH51"/>
      <c r="LZI51"/>
      <c r="LZJ51"/>
      <c r="LZK51"/>
      <c r="LZL51"/>
      <c r="LZM51"/>
      <c r="LZN51"/>
      <c r="LZO51"/>
      <c r="LZP51"/>
      <c r="LZQ51"/>
      <c r="LZR51"/>
      <c r="LZS51"/>
      <c r="LZT51"/>
      <c r="LZU51"/>
      <c r="LZV51"/>
      <c r="LZW51"/>
      <c r="LZX51"/>
      <c r="LZY51"/>
      <c r="LZZ51"/>
      <c r="MAA51"/>
      <c r="MAB51"/>
      <c r="MAC51"/>
      <c r="MAD51"/>
      <c r="MAE51"/>
      <c r="MAF51"/>
      <c r="MAG51"/>
      <c r="MAH51"/>
      <c r="MAI51"/>
      <c r="MAJ51"/>
      <c r="MAK51"/>
      <c r="MAL51"/>
      <c r="MAM51"/>
      <c r="MAN51"/>
      <c r="MAO51"/>
      <c r="MAP51"/>
      <c r="MAQ51"/>
      <c r="MAR51"/>
      <c r="MAS51"/>
      <c r="MAT51"/>
      <c r="MAU51"/>
      <c r="MAV51"/>
      <c r="MAW51"/>
      <c r="MAX51"/>
      <c r="MAY51"/>
      <c r="MAZ51"/>
      <c r="MBA51"/>
      <c r="MBB51"/>
      <c r="MBC51"/>
      <c r="MBD51"/>
      <c r="MBE51"/>
      <c r="MBF51"/>
      <c r="MBG51"/>
      <c r="MBH51"/>
      <c r="MBI51"/>
      <c r="MBJ51"/>
      <c r="MBK51"/>
      <c r="MBL51"/>
      <c r="MBM51"/>
      <c r="MBN51"/>
      <c r="MBO51"/>
      <c r="MBP51"/>
      <c r="MBQ51"/>
      <c r="MBR51"/>
      <c r="MBS51"/>
      <c r="MBT51"/>
      <c r="MBU51"/>
      <c r="MBV51"/>
      <c r="MBW51"/>
      <c r="MBX51"/>
      <c r="MBY51"/>
      <c r="MBZ51"/>
      <c r="MCA51"/>
      <c r="MCB51"/>
      <c r="MCC51"/>
      <c r="MCD51"/>
      <c r="MCE51"/>
      <c r="MCF51"/>
      <c r="MCG51"/>
      <c r="MCH51"/>
      <c r="MCI51"/>
      <c r="MCJ51"/>
      <c r="MCK51"/>
      <c r="MCL51"/>
      <c r="MCM51"/>
      <c r="MCN51"/>
      <c r="MCO51"/>
      <c r="MCP51"/>
      <c r="MCQ51"/>
      <c r="MCR51"/>
      <c r="MCS51"/>
      <c r="MCT51"/>
      <c r="MCU51"/>
      <c r="MCV51"/>
      <c r="MCW51"/>
      <c r="MCX51"/>
      <c r="MCY51"/>
      <c r="MCZ51"/>
      <c r="MDA51"/>
      <c r="MDB51"/>
      <c r="MDC51"/>
      <c r="MDD51"/>
      <c r="MDE51"/>
      <c r="MDF51"/>
      <c r="MDG51"/>
      <c r="MDH51"/>
      <c r="MDI51"/>
      <c r="MDJ51"/>
      <c r="MDK51"/>
      <c r="MDL51"/>
      <c r="MDM51"/>
      <c r="MDN51"/>
      <c r="MDO51"/>
      <c r="MDP51"/>
      <c r="MDQ51"/>
      <c r="MDR51"/>
      <c r="MDS51"/>
      <c r="MDT51"/>
      <c r="MDU51"/>
      <c r="MDV51"/>
      <c r="MDW51"/>
      <c r="MDX51"/>
      <c r="MDY51"/>
      <c r="MDZ51"/>
      <c r="MEA51"/>
      <c r="MEB51"/>
      <c r="MEC51"/>
      <c r="MED51"/>
      <c r="MEE51"/>
      <c r="MEF51"/>
      <c r="MEG51"/>
      <c r="MEH51"/>
      <c r="MEI51"/>
      <c r="MEJ51"/>
      <c r="MEK51"/>
      <c r="MEL51"/>
      <c r="MEM51"/>
      <c r="MEN51"/>
      <c r="MEO51"/>
      <c r="MEP51"/>
      <c r="MEQ51"/>
      <c r="MER51"/>
      <c r="MES51"/>
      <c r="MET51"/>
      <c r="MEU51"/>
      <c r="MEV51"/>
      <c r="MEW51"/>
      <c r="MEX51"/>
      <c r="MEY51"/>
      <c r="MEZ51"/>
      <c r="MFA51"/>
      <c r="MFB51"/>
      <c r="MFC51"/>
      <c r="MFD51"/>
      <c r="MFE51"/>
      <c r="MFF51"/>
      <c r="MFG51"/>
      <c r="MFH51"/>
      <c r="MFI51"/>
      <c r="MFJ51"/>
      <c r="MFK51"/>
      <c r="MFL51"/>
      <c r="MFM51"/>
      <c r="MFN51"/>
      <c r="MFO51"/>
      <c r="MFP51"/>
      <c r="MFQ51"/>
      <c r="MFR51"/>
      <c r="MFS51"/>
      <c r="MFT51"/>
      <c r="MFU51"/>
      <c r="MFV51"/>
      <c r="MFW51"/>
      <c r="MFX51"/>
      <c r="MFY51"/>
      <c r="MFZ51"/>
      <c r="MGA51"/>
      <c r="MGB51"/>
      <c r="MGC51"/>
      <c r="MGD51"/>
      <c r="MGE51"/>
      <c r="MGF51"/>
      <c r="MGG51"/>
      <c r="MGH51"/>
      <c r="MGI51"/>
      <c r="MGJ51"/>
      <c r="MGK51"/>
      <c r="MGL51"/>
      <c r="MGM51"/>
      <c r="MGN51"/>
      <c r="MGO51"/>
      <c r="MGP51"/>
      <c r="MGQ51"/>
      <c r="MGR51"/>
      <c r="MGS51"/>
      <c r="MGT51"/>
      <c r="MGU51"/>
      <c r="MGV51"/>
      <c r="MGW51"/>
      <c r="MGX51"/>
      <c r="MGY51"/>
      <c r="MGZ51"/>
      <c r="MHA51"/>
      <c r="MHB51"/>
      <c r="MHC51"/>
      <c r="MHD51"/>
      <c r="MHE51"/>
      <c r="MHF51"/>
      <c r="MHG51"/>
      <c r="MHH51"/>
      <c r="MHI51"/>
      <c r="MHJ51"/>
      <c r="MHK51"/>
      <c r="MHL51"/>
      <c r="MHM51"/>
      <c r="MHN51"/>
      <c r="MHO51"/>
      <c r="MHP51"/>
      <c r="MHQ51"/>
      <c r="MHR51"/>
      <c r="MHS51"/>
      <c r="MHT51"/>
      <c r="MHU51"/>
      <c r="MHV51"/>
      <c r="MHW51"/>
      <c r="MHX51"/>
      <c r="MHY51"/>
      <c r="MHZ51"/>
      <c r="MIA51"/>
      <c r="MIB51"/>
      <c r="MIC51"/>
      <c r="MID51"/>
      <c r="MIE51"/>
      <c r="MIF51"/>
      <c r="MIG51"/>
      <c r="MIH51"/>
      <c r="MII51"/>
      <c r="MIJ51"/>
      <c r="MIK51"/>
      <c r="MIL51"/>
      <c r="MIM51"/>
      <c r="MIN51"/>
      <c r="MIO51"/>
      <c r="MIP51"/>
      <c r="MIQ51"/>
      <c r="MIR51"/>
      <c r="MIS51"/>
      <c r="MIT51"/>
      <c r="MIU51"/>
      <c r="MIV51"/>
      <c r="MIW51"/>
      <c r="MIX51"/>
      <c r="MIY51"/>
      <c r="MIZ51"/>
      <c r="MJA51"/>
      <c r="MJB51"/>
      <c r="MJC51"/>
      <c r="MJD51"/>
      <c r="MJE51"/>
      <c r="MJF51"/>
      <c r="MJG51"/>
      <c r="MJH51"/>
      <c r="MJI51"/>
      <c r="MJJ51"/>
      <c r="MJK51"/>
      <c r="MJL51"/>
      <c r="MJM51"/>
      <c r="MJN51"/>
      <c r="MJO51"/>
      <c r="MJP51"/>
      <c r="MJQ51"/>
      <c r="MJR51"/>
      <c r="MJS51"/>
      <c r="MJT51"/>
      <c r="MJU51"/>
      <c r="MJV51"/>
      <c r="MJW51"/>
      <c r="MJX51"/>
      <c r="MJY51"/>
      <c r="MJZ51"/>
      <c r="MKA51"/>
      <c r="MKB51"/>
      <c r="MKC51"/>
      <c r="MKD51"/>
      <c r="MKE51"/>
      <c r="MKF51"/>
      <c r="MKG51"/>
      <c r="MKH51"/>
      <c r="MKI51"/>
      <c r="MKJ51"/>
      <c r="MKK51"/>
      <c r="MKL51"/>
      <c r="MKM51"/>
      <c r="MKN51"/>
      <c r="MKO51"/>
      <c r="MKP51"/>
      <c r="MKQ51"/>
      <c r="MKR51"/>
      <c r="MKS51"/>
      <c r="MKT51"/>
      <c r="MKU51"/>
      <c r="MKV51"/>
      <c r="MKW51"/>
      <c r="MKX51"/>
      <c r="MKY51"/>
      <c r="MKZ51"/>
      <c r="MLA51"/>
      <c r="MLB51"/>
      <c r="MLC51"/>
      <c r="MLD51"/>
      <c r="MLE51"/>
      <c r="MLF51"/>
      <c r="MLG51"/>
      <c r="MLH51"/>
      <c r="MLI51"/>
      <c r="MLJ51"/>
      <c r="MLK51"/>
      <c r="MLL51"/>
      <c r="MLM51"/>
      <c r="MLN51"/>
      <c r="MLO51"/>
      <c r="MLP51"/>
      <c r="MLQ51"/>
      <c r="MLR51"/>
      <c r="MLS51"/>
      <c r="MLT51"/>
      <c r="MLU51"/>
      <c r="MLV51"/>
      <c r="MLW51"/>
      <c r="MLX51"/>
      <c r="MLY51"/>
      <c r="MLZ51"/>
      <c r="MMA51"/>
      <c r="MMB51"/>
      <c r="MMC51"/>
      <c r="MMD51"/>
      <c r="MME51"/>
      <c r="MMF51"/>
      <c r="MMG51"/>
      <c r="MMH51"/>
      <c r="MMI51"/>
      <c r="MMJ51"/>
      <c r="MMK51"/>
      <c r="MML51"/>
      <c r="MMM51"/>
      <c r="MMN51"/>
      <c r="MMO51"/>
      <c r="MMP51"/>
      <c r="MMQ51"/>
      <c r="MMR51"/>
      <c r="MMS51"/>
      <c r="MMT51"/>
      <c r="MMU51"/>
      <c r="MMV51"/>
      <c r="MMW51"/>
      <c r="MMX51"/>
      <c r="MMY51"/>
      <c r="MMZ51"/>
      <c r="MNA51"/>
      <c r="MNB51"/>
      <c r="MNC51"/>
      <c r="MND51"/>
      <c r="MNE51"/>
      <c r="MNF51"/>
      <c r="MNG51"/>
      <c r="MNH51"/>
      <c r="MNI51"/>
      <c r="MNJ51"/>
      <c r="MNK51"/>
      <c r="MNL51"/>
      <c r="MNM51"/>
      <c r="MNN51"/>
      <c r="MNO51"/>
      <c r="MNP51"/>
      <c r="MNQ51"/>
      <c r="MNR51"/>
      <c r="MNS51"/>
      <c r="MNT51"/>
      <c r="MNU51"/>
      <c r="MNV51"/>
      <c r="MNW51"/>
      <c r="MNX51"/>
      <c r="MNY51"/>
      <c r="MNZ51"/>
      <c r="MOA51"/>
      <c r="MOB51"/>
      <c r="MOC51"/>
      <c r="MOD51"/>
      <c r="MOE51"/>
      <c r="MOF51"/>
      <c r="MOG51"/>
      <c r="MOH51"/>
      <c r="MOI51"/>
      <c r="MOJ51"/>
      <c r="MOK51"/>
      <c r="MOL51"/>
      <c r="MOM51"/>
      <c r="MON51"/>
      <c r="MOO51"/>
      <c r="MOP51"/>
      <c r="MOQ51"/>
      <c r="MOR51"/>
      <c r="MOS51"/>
      <c r="MOT51"/>
      <c r="MOU51"/>
      <c r="MOV51"/>
      <c r="MOW51"/>
      <c r="MOX51"/>
      <c r="MOY51"/>
      <c r="MOZ51"/>
      <c r="MPA51"/>
      <c r="MPB51"/>
      <c r="MPC51"/>
      <c r="MPD51"/>
      <c r="MPE51"/>
      <c r="MPF51"/>
      <c r="MPG51"/>
      <c r="MPH51"/>
      <c r="MPI51"/>
      <c r="MPJ51"/>
      <c r="MPK51"/>
      <c r="MPL51"/>
      <c r="MPM51"/>
      <c r="MPN51"/>
      <c r="MPO51"/>
      <c r="MPP51"/>
      <c r="MPQ51"/>
      <c r="MPR51"/>
      <c r="MPS51"/>
      <c r="MPT51"/>
      <c r="MPU51"/>
      <c r="MPV51"/>
      <c r="MPW51"/>
      <c r="MPX51"/>
      <c r="MPY51"/>
      <c r="MPZ51"/>
      <c r="MQA51"/>
      <c r="MQB51"/>
      <c r="MQC51"/>
      <c r="MQD51"/>
      <c r="MQE51"/>
      <c r="MQF51"/>
      <c r="MQG51"/>
      <c r="MQH51"/>
      <c r="MQI51"/>
      <c r="MQJ51"/>
      <c r="MQK51"/>
      <c r="MQL51"/>
      <c r="MQM51"/>
      <c r="MQN51"/>
      <c r="MQO51"/>
      <c r="MQP51"/>
      <c r="MQQ51"/>
      <c r="MQR51"/>
      <c r="MQS51"/>
      <c r="MQT51"/>
      <c r="MQU51"/>
      <c r="MQV51"/>
      <c r="MQW51"/>
      <c r="MQX51"/>
      <c r="MQY51"/>
      <c r="MQZ51"/>
      <c r="MRA51"/>
      <c r="MRB51"/>
      <c r="MRC51"/>
      <c r="MRD51"/>
      <c r="MRE51"/>
      <c r="MRF51"/>
      <c r="MRG51"/>
      <c r="MRH51"/>
      <c r="MRI51"/>
      <c r="MRJ51"/>
      <c r="MRK51"/>
      <c r="MRL51"/>
      <c r="MRM51"/>
      <c r="MRN51"/>
      <c r="MRO51"/>
      <c r="MRP51"/>
      <c r="MRQ51"/>
      <c r="MRR51"/>
      <c r="MRS51"/>
      <c r="MRT51"/>
      <c r="MRU51"/>
      <c r="MRV51"/>
      <c r="MRW51"/>
      <c r="MRX51"/>
      <c r="MRY51"/>
      <c r="MRZ51"/>
      <c r="MSA51"/>
      <c r="MSB51"/>
      <c r="MSC51"/>
      <c r="MSD51"/>
      <c r="MSE51"/>
      <c r="MSF51"/>
      <c r="MSG51"/>
      <c r="MSH51"/>
      <c r="MSI51"/>
      <c r="MSJ51"/>
      <c r="MSK51"/>
      <c r="MSL51"/>
      <c r="MSM51"/>
      <c r="MSN51"/>
      <c r="MSO51"/>
      <c r="MSP51"/>
      <c r="MSQ51"/>
      <c r="MSR51"/>
      <c r="MSS51"/>
      <c r="MST51"/>
      <c r="MSU51"/>
      <c r="MSV51"/>
      <c r="MSW51"/>
      <c r="MSX51"/>
      <c r="MSY51"/>
      <c r="MSZ51"/>
      <c r="MTA51"/>
      <c r="MTB51"/>
      <c r="MTC51"/>
      <c r="MTD51"/>
      <c r="MTE51"/>
      <c r="MTF51"/>
      <c r="MTG51"/>
      <c r="MTH51"/>
      <c r="MTI51"/>
      <c r="MTJ51"/>
      <c r="MTK51"/>
      <c r="MTL51"/>
      <c r="MTM51"/>
      <c r="MTN51"/>
      <c r="MTO51"/>
      <c r="MTP51"/>
      <c r="MTQ51"/>
      <c r="MTR51"/>
      <c r="MTS51"/>
      <c r="MTT51"/>
      <c r="MTU51"/>
      <c r="MTV51"/>
      <c r="MTW51"/>
      <c r="MTX51"/>
      <c r="MTY51"/>
      <c r="MTZ51"/>
      <c r="MUA51"/>
      <c r="MUB51"/>
      <c r="MUC51"/>
      <c r="MUD51"/>
      <c r="MUE51"/>
      <c r="MUF51"/>
      <c r="MUG51"/>
      <c r="MUH51"/>
      <c r="MUI51"/>
      <c r="MUJ51"/>
      <c r="MUK51"/>
      <c r="MUL51"/>
      <c r="MUM51"/>
      <c r="MUN51"/>
      <c r="MUO51"/>
      <c r="MUP51"/>
      <c r="MUQ51"/>
      <c r="MUR51"/>
      <c r="MUS51"/>
      <c r="MUT51"/>
      <c r="MUU51"/>
      <c r="MUV51"/>
      <c r="MUW51"/>
      <c r="MUX51"/>
      <c r="MUY51"/>
      <c r="MUZ51"/>
      <c r="MVA51"/>
      <c r="MVB51"/>
      <c r="MVC51"/>
      <c r="MVD51"/>
      <c r="MVE51"/>
      <c r="MVF51"/>
      <c r="MVG51"/>
      <c r="MVH51"/>
      <c r="MVI51"/>
      <c r="MVJ51"/>
      <c r="MVK51"/>
      <c r="MVL51"/>
      <c r="MVM51"/>
      <c r="MVN51"/>
      <c r="MVO51"/>
      <c r="MVP51"/>
      <c r="MVQ51"/>
      <c r="MVR51"/>
      <c r="MVS51"/>
      <c r="MVT51"/>
      <c r="MVU51"/>
      <c r="MVV51"/>
      <c r="MVW51"/>
      <c r="MVX51"/>
      <c r="MVY51"/>
      <c r="MVZ51"/>
      <c r="MWA51"/>
      <c r="MWB51"/>
      <c r="MWC51"/>
      <c r="MWD51"/>
      <c r="MWE51"/>
      <c r="MWF51"/>
      <c r="MWG51"/>
      <c r="MWH51"/>
      <c r="MWI51"/>
      <c r="MWJ51"/>
      <c r="MWK51"/>
      <c r="MWL51"/>
      <c r="MWM51"/>
      <c r="MWN51"/>
      <c r="MWO51"/>
      <c r="MWP51"/>
      <c r="MWQ51"/>
      <c r="MWR51"/>
      <c r="MWS51"/>
      <c r="MWT51"/>
      <c r="MWU51"/>
      <c r="MWV51"/>
      <c r="MWW51"/>
      <c r="MWX51"/>
      <c r="MWY51"/>
      <c r="MWZ51"/>
      <c r="MXA51"/>
      <c r="MXB51"/>
      <c r="MXC51"/>
      <c r="MXD51"/>
      <c r="MXE51"/>
      <c r="MXF51"/>
      <c r="MXG51"/>
      <c r="MXH51"/>
      <c r="MXI51"/>
      <c r="MXJ51"/>
      <c r="MXK51"/>
      <c r="MXL51"/>
      <c r="MXM51"/>
      <c r="MXN51"/>
      <c r="MXO51"/>
      <c r="MXP51"/>
      <c r="MXQ51"/>
      <c r="MXR51"/>
      <c r="MXS51"/>
      <c r="MXT51"/>
      <c r="MXU51"/>
      <c r="MXV51"/>
      <c r="MXW51"/>
      <c r="MXX51"/>
      <c r="MXY51"/>
      <c r="MXZ51"/>
      <c r="MYA51"/>
      <c r="MYB51"/>
      <c r="MYC51"/>
      <c r="MYD51"/>
      <c r="MYE51"/>
      <c r="MYF51"/>
      <c r="MYG51"/>
      <c r="MYH51"/>
      <c r="MYI51"/>
      <c r="MYJ51"/>
      <c r="MYK51"/>
      <c r="MYL51"/>
      <c r="MYM51"/>
      <c r="MYN51"/>
      <c r="MYO51"/>
      <c r="MYP51"/>
      <c r="MYQ51"/>
      <c r="MYR51"/>
      <c r="MYS51"/>
      <c r="MYT51"/>
      <c r="MYU51"/>
      <c r="MYV51"/>
      <c r="MYW51"/>
      <c r="MYX51"/>
      <c r="MYY51"/>
      <c r="MYZ51"/>
      <c r="MZA51"/>
      <c r="MZB51"/>
      <c r="MZC51"/>
      <c r="MZD51"/>
      <c r="MZE51"/>
      <c r="MZF51"/>
      <c r="MZG51"/>
      <c r="MZH51"/>
      <c r="MZI51"/>
      <c r="MZJ51"/>
      <c r="MZK51"/>
      <c r="MZL51"/>
      <c r="MZM51"/>
      <c r="MZN51"/>
      <c r="MZO51"/>
      <c r="MZP51"/>
      <c r="MZQ51"/>
      <c r="MZR51"/>
      <c r="MZS51"/>
      <c r="MZT51"/>
      <c r="MZU51"/>
      <c r="MZV51"/>
      <c r="MZW51"/>
      <c r="MZX51"/>
      <c r="MZY51"/>
      <c r="MZZ51"/>
      <c r="NAA51"/>
      <c r="NAB51"/>
      <c r="NAC51"/>
      <c r="NAD51"/>
      <c r="NAE51"/>
      <c r="NAF51"/>
      <c r="NAG51"/>
      <c r="NAH51"/>
      <c r="NAI51"/>
      <c r="NAJ51"/>
      <c r="NAK51"/>
      <c r="NAL51"/>
      <c r="NAM51"/>
      <c r="NAN51"/>
      <c r="NAO51"/>
      <c r="NAP51"/>
      <c r="NAQ51"/>
      <c r="NAR51"/>
      <c r="NAS51"/>
      <c r="NAT51"/>
      <c r="NAU51"/>
      <c r="NAV51"/>
      <c r="NAW51"/>
      <c r="NAX51"/>
      <c r="NAY51"/>
      <c r="NAZ51"/>
      <c r="NBA51"/>
      <c r="NBB51"/>
      <c r="NBC51"/>
      <c r="NBD51"/>
      <c r="NBE51"/>
      <c r="NBF51"/>
      <c r="NBG51"/>
      <c r="NBH51"/>
      <c r="NBI51"/>
      <c r="NBJ51"/>
      <c r="NBK51"/>
      <c r="NBL51"/>
      <c r="NBM51"/>
      <c r="NBN51"/>
      <c r="NBO51"/>
      <c r="NBP51"/>
      <c r="NBQ51"/>
      <c r="NBR51"/>
      <c r="NBS51"/>
      <c r="NBT51"/>
      <c r="NBU51"/>
      <c r="NBV51"/>
      <c r="NBW51"/>
      <c r="NBX51"/>
      <c r="NBY51"/>
      <c r="NBZ51"/>
      <c r="NCA51"/>
      <c r="NCB51"/>
      <c r="NCC51"/>
      <c r="NCD51"/>
      <c r="NCE51"/>
      <c r="NCF51"/>
      <c r="NCG51"/>
      <c r="NCH51"/>
      <c r="NCI51"/>
      <c r="NCJ51"/>
      <c r="NCK51"/>
      <c r="NCL51"/>
      <c r="NCM51"/>
      <c r="NCN51"/>
      <c r="NCO51"/>
      <c r="NCP51"/>
      <c r="NCQ51"/>
      <c r="NCR51"/>
      <c r="NCS51"/>
      <c r="NCT51"/>
      <c r="NCU51"/>
      <c r="NCV51"/>
      <c r="NCW51"/>
      <c r="NCX51"/>
      <c r="NCY51"/>
      <c r="NCZ51"/>
      <c r="NDA51"/>
      <c r="NDB51"/>
      <c r="NDC51"/>
      <c r="NDD51"/>
      <c r="NDE51"/>
      <c r="NDF51"/>
      <c r="NDG51"/>
      <c r="NDH51"/>
      <c r="NDI51"/>
      <c r="NDJ51"/>
      <c r="NDK51"/>
      <c r="NDL51"/>
      <c r="NDM51"/>
      <c r="NDN51"/>
      <c r="NDO51"/>
      <c r="NDP51"/>
      <c r="NDQ51"/>
      <c r="NDR51"/>
      <c r="NDS51"/>
      <c r="NDT51"/>
      <c r="NDU51"/>
      <c r="NDV51"/>
      <c r="NDW51"/>
      <c r="NDX51"/>
      <c r="NDY51"/>
      <c r="NDZ51"/>
      <c r="NEA51"/>
      <c r="NEB51"/>
      <c r="NEC51"/>
      <c r="NED51"/>
      <c r="NEE51"/>
      <c r="NEF51"/>
      <c r="NEG51"/>
      <c r="NEH51"/>
      <c r="NEI51"/>
      <c r="NEJ51"/>
      <c r="NEK51"/>
      <c r="NEL51"/>
      <c r="NEM51"/>
      <c r="NEN51"/>
      <c r="NEO51"/>
      <c r="NEP51"/>
      <c r="NEQ51"/>
      <c r="NER51"/>
      <c r="NES51"/>
      <c r="NET51"/>
      <c r="NEU51"/>
      <c r="NEV51"/>
      <c r="NEW51"/>
      <c r="NEX51"/>
      <c r="NEY51"/>
      <c r="NEZ51"/>
      <c r="NFA51"/>
      <c r="NFB51"/>
      <c r="NFC51"/>
      <c r="NFD51"/>
      <c r="NFE51"/>
      <c r="NFF51"/>
      <c r="NFG51"/>
      <c r="NFH51"/>
      <c r="NFI51"/>
      <c r="NFJ51"/>
      <c r="NFK51"/>
      <c r="NFL51"/>
      <c r="NFM51"/>
      <c r="NFN51"/>
      <c r="NFO51"/>
      <c r="NFP51"/>
      <c r="NFQ51"/>
      <c r="NFR51"/>
      <c r="NFS51"/>
      <c r="NFT51"/>
      <c r="NFU51"/>
      <c r="NFV51"/>
      <c r="NFW51"/>
      <c r="NFX51"/>
      <c r="NFY51"/>
      <c r="NFZ51"/>
      <c r="NGA51"/>
      <c r="NGB51"/>
      <c r="NGC51"/>
      <c r="NGD51"/>
      <c r="NGE51"/>
      <c r="NGF51"/>
      <c r="NGG51"/>
      <c r="NGH51"/>
      <c r="NGI51"/>
      <c r="NGJ51"/>
      <c r="NGK51"/>
      <c r="NGL51"/>
      <c r="NGM51"/>
      <c r="NGN51"/>
      <c r="NGO51"/>
      <c r="NGP51"/>
      <c r="NGQ51"/>
      <c r="NGR51"/>
      <c r="NGS51"/>
      <c r="NGT51"/>
      <c r="NGU51"/>
      <c r="NGV51"/>
      <c r="NGW51"/>
      <c r="NGX51"/>
      <c r="NGY51"/>
      <c r="NGZ51"/>
      <c r="NHA51"/>
      <c r="NHB51"/>
      <c r="NHC51"/>
      <c r="NHD51"/>
      <c r="NHE51"/>
      <c r="NHF51"/>
      <c r="NHG51"/>
      <c r="NHH51"/>
      <c r="NHI51"/>
      <c r="NHJ51"/>
      <c r="NHK51"/>
      <c r="NHL51"/>
      <c r="NHM51"/>
      <c r="NHN51"/>
      <c r="NHO51"/>
      <c r="NHP51"/>
      <c r="NHQ51"/>
      <c r="NHR51"/>
      <c r="NHS51"/>
      <c r="NHT51"/>
      <c r="NHU51"/>
      <c r="NHV51"/>
      <c r="NHW51"/>
      <c r="NHX51"/>
      <c r="NHY51"/>
      <c r="NHZ51"/>
      <c r="NIA51"/>
      <c r="NIB51"/>
      <c r="NIC51"/>
      <c r="NID51"/>
      <c r="NIE51"/>
      <c r="NIF51"/>
      <c r="NIG51"/>
      <c r="NIH51"/>
      <c r="NII51"/>
      <c r="NIJ51"/>
      <c r="NIK51"/>
      <c r="NIL51"/>
      <c r="NIM51"/>
      <c r="NIN51"/>
      <c r="NIO51"/>
      <c r="NIP51"/>
      <c r="NIQ51"/>
      <c r="NIR51"/>
      <c r="NIS51"/>
      <c r="NIT51"/>
      <c r="NIU51"/>
      <c r="NIV51"/>
      <c r="NIW51"/>
      <c r="NIX51"/>
      <c r="NIY51"/>
      <c r="NIZ51"/>
      <c r="NJA51"/>
      <c r="NJB51"/>
      <c r="NJC51"/>
      <c r="NJD51"/>
      <c r="NJE51"/>
      <c r="NJF51"/>
      <c r="NJG51"/>
      <c r="NJH51"/>
      <c r="NJI51"/>
      <c r="NJJ51"/>
      <c r="NJK51"/>
      <c r="NJL51"/>
      <c r="NJM51"/>
      <c r="NJN51"/>
      <c r="NJO51"/>
      <c r="NJP51"/>
      <c r="NJQ51"/>
      <c r="NJR51"/>
      <c r="NJS51"/>
      <c r="NJT51"/>
      <c r="NJU51"/>
      <c r="NJV51"/>
      <c r="NJW51"/>
      <c r="NJX51"/>
      <c r="NJY51"/>
      <c r="NJZ51"/>
      <c r="NKA51"/>
      <c r="NKB51"/>
      <c r="NKC51"/>
      <c r="NKD51"/>
      <c r="NKE51"/>
      <c r="NKF51"/>
      <c r="NKG51"/>
      <c r="NKH51"/>
      <c r="NKI51"/>
      <c r="NKJ51"/>
      <c r="NKK51"/>
      <c r="NKL51"/>
      <c r="NKM51"/>
      <c r="NKN51"/>
      <c r="NKO51"/>
      <c r="NKP51"/>
      <c r="NKQ51"/>
      <c r="NKR51"/>
      <c r="NKS51"/>
      <c r="NKT51"/>
      <c r="NKU51"/>
      <c r="NKV51"/>
      <c r="NKW51"/>
      <c r="NKX51"/>
      <c r="NKY51"/>
      <c r="NKZ51"/>
      <c r="NLA51"/>
      <c r="NLB51"/>
      <c r="NLC51"/>
      <c r="NLD51"/>
      <c r="NLE51"/>
      <c r="NLF51"/>
      <c r="NLG51"/>
      <c r="NLH51"/>
      <c r="NLI51"/>
      <c r="NLJ51"/>
      <c r="NLK51"/>
      <c r="NLL51"/>
      <c r="NLM51"/>
      <c r="NLN51"/>
      <c r="NLO51"/>
      <c r="NLP51"/>
      <c r="NLQ51"/>
      <c r="NLR51"/>
      <c r="NLS51"/>
      <c r="NLT51"/>
      <c r="NLU51"/>
      <c r="NLV51"/>
      <c r="NLW51"/>
      <c r="NLX51"/>
      <c r="NLY51"/>
      <c r="NLZ51"/>
      <c r="NMA51"/>
      <c r="NMB51"/>
      <c r="NMC51"/>
      <c r="NMD51"/>
      <c r="NME51"/>
      <c r="NMF51"/>
      <c r="NMG51"/>
      <c r="NMH51"/>
      <c r="NMI51"/>
      <c r="NMJ51"/>
      <c r="NMK51"/>
      <c r="NML51"/>
      <c r="NMM51"/>
      <c r="NMN51"/>
      <c r="NMO51"/>
      <c r="NMP51"/>
      <c r="NMQ51"/>
      <c r="NMR51"/>
      <c r="NMS51"/>
      <c r="NMT51"/>
      <c r="NMU51"/>
      <c r="NMV51"/>
      <c r="NMW51"/>
      <c r="NMX51"/>
      <c r="NMY51"/>
      <c r="NMZ51"/>
      <c r="NNA51"/>
      <c r="NNB51"/>
      <c r="NNC51"/>
      <c r="NND51"/>
      <c r="NNE51"/>
      <c r="NNF51"/>
      <c r="NNG51"/>
      <c r="NNH51"/>
      <c r="NNI51"/>
      <c r="NNJ51"/>
      <c r="NNK51"/>
      <c r="NNL51"/>
      <c r="NNM51"/>
      <c r="NNN51"/>
      <c r="NNO51"/>
      <c r="NNP51"/>
      <c r="NNQ51"/>
      <c r="NNR51"/>
      <c r="NNS51"/>
      <c r="NNT51"/>
      <c r="NNU51"/>
      <c r="NNV51"/>
      <c r="NNW51"/>
      <c r="NNX51"/>
      <c r="NNY51"/>
      <c r="NNZ51"/>
      <c r="NOA51"/>
      <c r="NOB51"/>
      <c r="NOC51"/>
      <c r="NOD51"/>
      <c r="NOE51"/>
      <c r="NOF51"/>
      <c r="NOG51"/>
      <c r="NOH51"/>
      <c r="NOI51"/>
      <c r="NOJ51"/>
      <c r="NOK51"/>
      <c r="NOL51"/>
      <c r="NOM51"/>
      <c r="NON51"/>
      <c r="NOO51"/>
      <c r="NOP51"/>
      <c r="NOQ51"/>
      <c r="NOR51"/>
      <c r="NOS51"/>
      <c r="NOT51"/>
      <c r="NOU51"/>
      <c r="NOV51"/>
      <c r="NOW51"/>
      <c r="NOX51"/>
      <c r="NOY51"/>
      <c r="NOZ51"/>
      <c r="NPA51"/>
      <c r="NPB51"/>
      <c r="NPC51"/>
      <c r="NPD51"/>
      <c r="NPE51"/>
      <c r="NPF51"/>
      <c r="NPG51"/>
      <c r="NPH51"/>
      <c r="NPI51"/>
      <c r="NPJ51"/>
      <c r="NPK51"/>
      <c r="NPL51"/>
      <c r="NPM51"/>
      <c r="NPN51"/>
      <c r="NPO51"/>
      <c r="NPP51"/>
      <c r="NPQ51"/>
      <c r="NPR51"/>
      <c r="NPS51"/>
      <c r="NPT51"/>
      <c r="NPU51"/>
      <c r="NPV51"/>
      <c r="NPW51"/>
      <c r="NPX51"/>
      <c r="NPY51"/>
      <c r="NPZ51"/>
      <c r="NQA51"/>
      <c r="NQB51"/>
      <c r="NQC51"/>
      <c r="NQD51"/>
      <c r="NQE51"/>
      <c r="NQF51"/>
      <c r="NQG51"/>
      <c r="NQH51"/>
      <c r="NQI51"/>
      <c r="NQJ51"/>
      <c r="NQK51"/>
      <c r="NQL51"/>
      <c r="NQM51"/>
      <c r="NQN51"/>
      <c r="NQO51"/>
      <c r="NQP51"/>
      <c r="NQQ51"/>
      <c r="NQR51"/>
      <c r="NQS51"/>
      <c r="NQT51"/>
      <c r="NQU51"/>
      <c r="NQV51"/>
      <c r="NQW51"/>
      <c r="NQX51"/>
      <c r="NQY51"/>
      <c r="NQZ51"/>
      <c r="NRA51"/>
      <c r="NRB51"/>
      <c r="NRC51"/>
      <c r="NRD51"/>
      <c r="NRE51"/>
      <c r="NRF51"/>
      <c r="NRG51"/>
      <c r="NRH51"/>
      <c r="NRI51"/>
      <c r="NRJ51"/>
      <c r="NRK51"/>
      <c r="NRL51"/>
      <c r="NRM51"/>
      <c r="NRN51"/>
      <c r="NRO51"/>
      <c r="NRP51"/>
      <c r="NRQ51"/>
      <c r="NRR51"/>
      <c r="NRS51"/>
      <c r="NRT51"/>
      <c r="NRU51"/>
      <c r="NRV51"/>
      <c r="NRW51"/>
      <c r="NRX51"/>
      <c r="NRY51"/>
      <c r="NRZ51"/>
      <c r="NSA51"/>
      <c r="NSB51"/>
      <c r="NSC51"/>
      <c r="NSD51"/>
      <c r="NSE51"/>
      <c r="NSF51"/>
      <c r="NSG51"/>
      <c r="NSH51"/>
      <c r="NSI51"/>
      <c r="NSJ51"/>
      <c r="NSK51"/>
      <c r="NSL51"/>
      <c r="NSM51"/>
      <c r="NSN51"/>
      <c r="NSO51"/>
      <c r="NSP51"/>
      <c r="NSQ51"/>
      <c r="NSR51"/>
      <c r="NSS51"/>
      <c r="NST51"/>
      <c r="NSU51"/>
      <c r="NSV51"/>
      <c r="NSW51"/>
      <c r="NSX51"/>
      <c r="NSY51"/>
      <c r="NSZ51"/>
      <c r="NTA51"/>
      <c r="NTB51"/>
      <c r="NTC51"/>
      <c r="NTD51"/>
      <c r="NTE51"/>
      <c r="NTF51"/>
      <c r="NTG51"/>
      <c r="NTH51"/>
      <c r="NTI51"/>
      <c r="NTJ51"/>
      <c r="NTK51"/>
      <c r="NTL51"/>
      <c r="NTM51"/>
      <c r="NTN51"/>
      <c r="NTO51"/>
      <c r="NTP51"/>
      <c r="NTQ51"/>
      <c r="NTR51"/>
      <c r="NTS51"/>
      <c r="NTT51"/>
      <c r="NTU51"/>
      <c r="NTV51"/>
      <c r="NTW51"/>
      <c r="NTX51"/>
      <c r="NTY51"/>
      <c r="NTZ51"/>
      <c r="NUA51"/>
      <c r="NUB51"/>
      <c r="NUC51"/>
      <c r="NUD51"/>
      <c r="NUE51"/>
      <c r="NUF51"/>
      <c r="NUG51"/>
      <c r="NUH51"/>
      <c r="NUI51"/>
      <c r="NUJ51"/>
      <c r="NUK51"/>
      <c r="NUL51"/>
      <c r="NUM51"/>
      <c r="NUN51"/>
      <c r="NUO51"/>
      <c r="NUP51"/>
      <c r="NUQ51"/>
      <c r="NUR51"/>
      <c r="NUS51"/>
      <c r="NUT51"/>
      <c r="NUU51"/>
      <c r="NUV51"/>
      <c r="NUW51"/>
      <c r="NUX51"/>
      <c r="NUY51"/>
      <c r="NUZ51"/>
      <c r="NVA51"/>
      <c r="NVB51"/>
      <c r="NVC51"/>
      <c r="NVD51"/>
      <c r="NVE51"/>
      <c r="NVF51"/>
      <c r="NVG51"/>
      <c r="NVH51"/>
      <c r="NVI51"/>
      <c r="NVJ51"/>
      <c r="NVK51"/>
      <c r="NVL51"/>
      <c r="NVM51"/>
      <c r="NVN51"/>
      <c r="NVO51"/>
      <c r="NVP51"/>
      <c r="NVQ51"/>
      <c r="NVR51"/>
      <c r="NVS51"/>
      <c r="NVT51"/>
      <c r="NVU51"/>
      <c r="NVV51"/>
      <c r="NVW51"/>
      <c r="NVX51"/>
      <c r="NVY51"/>
      <c r="NVZ51"/>
      <c r="NWA51"/>
      <c r="NWB51"/>
      <c r="NWC51"/>
      <c r="NWD51"/>
      <c r="NWE51"/>
      <c r="NWF51"/>
      <c r="NWG51"/>
      <c r="NWH51"/>
      <c r="NWI51"/>
      <c r="NWJ51"/>
      <c r="NWK51"/>
      <c r="NWL51"/>
      <c r="NWM51"/>
      <c r="NWN51"/>
      <c r="NWO51"/>
      <c r="NWP51"/>
      <c r="NWQ51"/>
      <c r="NWR51"/>
      <c r="NWS51"/>
      <c r="NWT51"/>
      <c r="NWU51"/>
      <c r="NWV51"/>
      <c r="NWW51"/>
      <c r="NWX51"/>
      <c r="NWY51"/>
      <c r="NWZ51"/>
      <c r="NXA51"/>
      <c r="NXB51"/>
      <c r="NXC51"/>
      <c r="NXD51"/>
      <c r="NXE51"/>
      <c r="NXF51"/>
      <c r="NXG51"/>
      <c r="NXH51"/>
      <c r="NXI51"/>
      <c r="NXJ51"/>
      <c r="NXK51"/>
      <c r="NXL51"/>
      <c r="NXM51"/>
      <c r="NXN51"/>
      <c r="NXO51"/>
      <c r="NXP51"/>
      <c r="NXQ51"/>
      <c r="NXR51"/>
      <c r="NXS51"/>
      <c r="NXT51"/>
      <c r="NXU51"/>
      <c r="NXV51"/>
      <c r="NXW51"/>
      <c r="NXX51"/>
      <c r="NXY51"/>
      <c r="NXZ51"/>
      <c r="NYA51"/>
      <c r="NYB51"/>
      <c r="NYC51"/>
      <c r="NYD51"/>
      <c r="NYE51"/>
      <c r="NYF51"/>
      <c r="NYG51"/>
      <c r="NYH51"/>
      <c r="NYI51"/>
      <c r="NYJ51"/>
      <c r="NYK51"/>
      <c r="NYL51"/>
      <c r="NYM51"/>
      <c r="NYN51"/>
      <c r="NYO51"/>
      <c r="NYP51"/>
      <c r="NYQ51"/>
      <c r="NYR51"/>
      <c r="NYS51"/>
      <c r="NYT51"/>
      <c r="NYU51"/>
      <c r="NYV51"/>
      <c r="NYW51"/>
      <c r="NYX51"/>
      <c r="NYY51"/>
      <c r="NYZ51"/>
      <c r="NZA51"/>
      <c r="NZB51"/>
      <c r="NZC51"/>
      <c r="NZD51"/>
      <c r="NZE51"/>
      <c r="NZF51"/>
      <c r="NZG51"/>
      <c r="NZH51"/>
      <c r="NZI51"/>
      <c r="NZJ51"/>
      <c r="NZK51"/>
      <c r="NZL51"/>
      <c r="NZM51"/>
      <c r="NZN51"/>
      <c r="NZO51"/>
      <c r="NZP51"/>
      <c r="NZQ51"/>
      <c r="NZR51"/>
      <c r="NZS51"/>
      <c r="NZT51"/>
      <c r="NZU51"/>
      <c r="NZV51"/>
      <c r="NZW51"/>
      <c r="NZX51"/>
      <c r="NZY51"/>
      <c r="NZZ51"/>
      <c r="OAA51"/>
      <c r="OAB51"/>
      <c r="OAC51"/>
      <c r="OAD51"/>
      <c r="OAE51"/>
      <c r="OAF51"/>
      <c r="OAG51"/>
      <c r="OAH51"/>
      <c r="OAI51"/>
      <c r="OAJ51"/>
      <c r="OAK51"/>
      <c r="OAL51"/>
      <c r="OAM51"/>
      <c r="OAN51"/>
      <c r="OAO51"/>
      <c r="OAP51"/>
      <c r="OAQ51"/>
      <c r="OAR51"/>
      <c r="OAS51"/>
      <c r="OAT51"/>
      <c r="OAU51"/>
      <c r="OAV51"/>
      <c r="OAW51"/>
      <c r="OAX51"/>
      <c r="OAY51"/>
      <c r="OAZ51"/>
      <c r="OBA51"/>
      <c r="OBB51"/>
      <c r="OBC51"/>
      <c r="OBD51"/>
      <c r="OBE51"/>
      <c r="OBF51"/>
      <c r="OBG51"/>
      <c r="OBH51"/>
      <c r="OBI51"/>
      <c r="OBJ51"/>
      <c r="OBK51"/>
      <c r="OBL51"/>
      <c r="OBM51"/>
      <c r="OBN51"/>
      <c r="OBO51"/>
      <c r="OBP51"/>
      <c r="OBQ51"/>
      <c r="OBR51"/>
      <c r="OBS51"/>
      <c r="OBT51"/>
      <c r="OBU51"/>
      <c r="OBV51"/>
      <c r="OBW51"/>
      <c r="OBX51"/>
      <c r="OBY51"/>
      <c r="OBZ51"/>
      <c r="OCA51"/>
      <c r="OCB51"/>
      <c r="OCC51"/>
      <c r="OCD51"/>
      <c r="OCE51"/>
      <c r="OCF51"/>
      <c r="OCG51"/>
      <c r="OCH51"/>
      <c r="OCI51"/>
      <c r="OCJ51"/>
      <c r="OCK51"/>
      <c r="OCL51"/>
      <c r="OCM51"/>
      <c r="OCN51"/>
      <c r="OCO51"/>
      <c r="OCP51"/>
      <c r="OCQ51"/>
      <c r="OCR51"/>
      <c r="OCS51"/>
      <c r="OCT51"/>
      <c r="OCU51"/>
      <c r="OCV51"/>
      <c r="OCW51"/>
      <c r="OCX51"/>
      <c r="OCY51"/>
      <c r="OCZ51"/>
      <c r="ODA51"/>
      <c r="ODB51"/>
      <c r="ODC51"/>
      <c r="ODD51"/>
      <c r="ODE51"/>
      <c r="ODF51"/>
      <c r="ODG51"/>
      <c r="ODH51"/>
      <c r="ODI51"/>
      <c r="ODJ51"/>
      <c r="ODK51"/>
      <c r="ODL51"/>
      <c r="ODM51"/>
      <c r="ODN51"/>
      <c r="ODO51"/>
      <c r="ODP51"/>
      <c r="ODQ51"/>
      <c r="ODR51"/>
      <c r="ODS51"/>
      <c r="ODT51"/>
      <c r="ODU51"/>
      <c r="ODV51"/>
      <c r="ODW51"/>
      <c r="ODX51"/>
      <c r="ODY51"/>
      <c r="ODZ51"/>
      <c r="OEA51"/>
      <c r="OEB51"/>
      <c r="OEC51"/>
      <c r="OED51"/>
      <c r="OEE51"/>
      <c r="OEF51"/>
      <c r="OEG51"/>
      <c r="OEH51"/>
      <c r="OEI51"/>
      <c r="OEJ51"/>
      <c r="OEK51"/>
      <c r="OEL51"/>
      <c r="OEM51"/>
      <c r="OEN51"/>
      <c r="OEO51"/>
      <c r="OEP51"/>
      <c r="OEQ51"/>
      <c r="OER51"/>
      <c r="OES51"/>
      <c r="OET51"/>
      <c r="OEU51"/>
      <c r="OEV51"/>
      <c r="OEW51"/>
      <c r="OEX51"/>
      <c r="OEY51"/>
      <c r="OEZ51"/>
      <c r="OFA51"/>
      <c r="OFB51"/>
      <c r="OFC51"/>
      <c r="OFD51"/>
      <c r="OFE51"/>
      <c r="OFF51"/>
      <c r="OFG51"/>
      <c r="OFH51"/>
      <c r="OFI51"/>
      <c r="OFJ51"/>
      <c r="OFK51"/>
      <c r="OFL51"/>
      <c r="OFM51"/>
      <c r="OFN51"/>
      <c r="OFO51"/>
      <c r="OFP51"/>
      <c r="OFQ51"/>
      <c r="OFR51"/>
      <c r="OFS51"/>
      <c r="OFT51"/>
      <c r="OFU51"/>
      <c r="OFV51"/>
      <c r="OFW51"/>
      <c r="OFX51"/>
      <c r="OFY51"/>
      <c r="OFZ51"/>
      <c r="OGA51"/>
      <c r="OGB51"/>
      <c r="OGC51"/>
      <c r="OGD51"/>
      <c r="OGE51"/>
      <c r="OGF51"/>
      <c r="OGG51"/>
      <c r="OGH51"/>
      <c r="OGI51"/>
      <c r="OGJ51"/>
      <c r="OGK51"/>
      <c r="OGL51"/>
      <c r="OGM51"/>
      <c r="OGN51"/>
      <c r="OGO51"/>
      <c r="OGP51"/>
      <c r="OGQ51"/>
      <c r="OGR51"/>
      <c r="OGS51"/>
      <c r="OGT51"/>
      <c r="OGU51"/>
      <c r="OGV51"/>
      <c r="OGW51"/>
      <c r="OGX51"/>
      <c r="OGY51"/>
      <c r="OGZ51"/>
      <c r="OHA51"/>
      <c r="OHB51"/>
      <c r="OHC51"/>
      <c r="OHD51"/>
      <c r="OHE51"/>
      <c r="OHF51"/>
      <c r="OHG51"/>
      <c r="OHH51"/>
      <c r="OHI51"/>
      <c r="OHJ51"/>
      <c r="OHK51"/>
      <c r="OHL51"/>
      <c r="OHM51"/>
      <c r="OHN51"/>
      <c r="OHO51"/>
      <c r="OHP51"/>
      <c r="OHQ51"/>
      <c r="OHR51"/>
      <c r="OHS51"/>
      <c r="OHT51"/>
      <c r="OHU51"/>
      <c r="OHV51"/>
      <c r="OHW51"/>
      <c r="OHX51"/>
      <c r="OHY51"/>
      <c r="OHZ51"/>
      <c r="OIA51"/>
      <c r="OIB51"/>
      <c r="OIC51"/>
      <c r="OID51"/>
      <c r="OIE51"/>
      <c r="OIF51"/>
      <c r="OIG51"/>
      <c r="OIH51"/>
      <c r="OII51"/>
      <c r="OIJ51"/>
      <c r="OIK51"/>
      <c r="OIL51"/>
      <c r="OIM51"/>
      <c r="OIN51"/>
      <c r="OIO51"/>
      <c r="OIP51"/>
      <c r="OIQ51"/>
      <c r="OIR51"/>
      <c r="OIS51"/>
      <c r="OIT51"/>
      <c r="OIU51"/>
      <c r="OIV51"/>
      <c r="OIW51"/>
      <c r="OIX51"/>
      <c r="OIY51"/>
      <c r="OIZ51"/>
      <c r="OJA51"/>
      <c r="OJB51"/>
      <c r="OJC51"/>
      <c r="OJD51"/>
      <c r="OJE51"/>
      <c r="OJF51"/>
      <c r="OJG51"/>
      <c r="OJH51"/>
      <c r="OJI51"/>
      <c r="OJJ51"/>
      <c r="OJK51"/>
      <c r="OJL51"/>
      <c r="OJM51"/>
      <c r="OJN51"/>
      <c r="OJO51"/>
      <c r="OJP51"/>
      <c r="OJQ51"/>
      <c r="OJR51"/>
      <c r="OJS51"/>
      <c r="OJT51"/>
      <c r="OJU51"/>
      <c r="OJV51"/>
      <c r="OJW51"/>
      <c r="OJX51"/>
      <c r="OJY51"/>
      <c r="OJZ51"/>
      <c r="OKA51"/>
      <c r="OKB51"/>
      <c r="OKC51"/>
      <c r="OKD51"/>
      <c r="OKE51"/>
      <c r="OKF51"/>
      <c r="OKG51"/>
      <c r="OKH51"/>
      <c r="OKI51"/>
      <c r="OKJ51"/>
      <c r="OKK51"/>
      <c r="OKL51"/>
      <c r="OKM51"/>
      <c r="OKN51"/>
      <c r="OKO51"/>
      <c r="OKP51"/>
      <c r="OKQ51"/>
      <c r="OKR51"/>
      <c r="OKS51"/>
      <c r="OKT51"/>
      <c r="OKU51"/>
      <c r="OKV51"/>
      <c r="OKW51"/>
      <c r="OKX51"/>
      <c r="OKY51"/>
      <c r="OKZ51"/>
      <c r="OLA51"/>
      <c r="OLB51"/>
      <c r="OLC51"/>
      <c r="OLD51"/>
      <c r="OLE51"/>
      <c r="OLF51"/>
      <c r="OLG51"/>
      <c r="OLH51"/>
      <c r="OLI51"/>
      <c r="OLJ51"/>
      <c r="OLK51"/>
      <c r="OLL51"/>
      <c r="OLM51"/>
      <c r="OLN51"/>
      <c r="OLO51"/>
      <c r="OLP51"/>
      <c r="OLQ51"/>
      <c r="OLR51"/>
      <c r="OLS51"/>
      <c r="OLT51"/>
      <c r="OLU51"/>
      <c r="OLV51"/>
      <c r="OLW51"/>
      <c r="OLX51"/>
      <c r="OLY51"/>
      <c r="OLZ51"/>
      <c r="OMA51"/>
      <c r="OMB51"/>
      <c r="OMC51"/>
      <c r="OMD51"/>
      <c r="OME51"/>
      <c r="OMF51"/>
      <c r="OMG51"/>
      <c r="OMH51"/>
      <c r="OMI51"/>
      <c r="OMJ51"/>
      <c r="OMK51"/>
      <c r="OML51"/>
      <c r="OMM51"/>
      <c r="OMN51"/>
      <c r="OMO51"/>
      <c r="OMP51"/>
      <c r="OMQ51"/>
      <c r="OMR51"/>
      <c r="OMS51"/>
      <c r="OMT51"/>
      <c r="OMU51"/>
      <c r="OMV51"/>
      <c r="OMW51"/>
      <c r="OMX51"/>
      <c r="OMY51"/>
      <c r="OMZ51"/>
      <c r="ONA51"/>
      <c r="ONB51"/>
      <c r="ONC51"/>
      <c r="OND51"/>
      <c r="ONE51"/>
      <c r="ONF51"/>
      <c r="ONG51"/>
      <c r="ONH51"/>
      <c r="ONI51"/>
      <c r="ONJ51"/>
      <c r="ONK51"/>
      <c r="ONL51"/>
      <c r="ONM51"/>
      <c r="ONN51"/>
      <c r="ONO51"/>
      <c r="ONP51"/>
      <c r="ONQ51"/>
      <c r="ONR51"/>
      <c r="ONS51"/>
      <c r="ONT51"/>
      <c r="ONU51"/>
      <c r="ONV51"/>
      <c r="ONW51"/>
      <c r="ONX51"/>
      <c r="ONY51"/>
      <c r="ONZ51"/>
      <c r="OOA51"/>
      <c r="OOB51"/>
      <c r="OOC51"/>
      <c r="OOD51"/>
      <c r="OOE51"/>
      <c r="OOF51"/>
      <c r="OOG51"/>
      <c r="OOH51"/>
      <c r="OOI51"/>
      <c r="OOJ51"/>
      <c r="OOK51"/>
      <c r="OOL51"/>
      <c r="OOM51"/>
      <c r="OON51"/>
      <c r="OOO51"/>
      <c r="OOP51"/>
      <c r="OOQ51"/>
      <c r="OOR51"/>
      <c r="OOS51"/>
      <c r="OOT51"/>
      <c r="OOU51"/>
      <c r="OOV51"/>
      <c r="OOW51"/>
      <c r="OOX51"/>
      <c r="OOY51"/>
      <c r="OOZ51"/>
      <c r="OPA51"/>
      <c r="OPB51"/>
      <c r="OPC51"/>
      <c r="OPD51"/>
      <c r="OPE51"/>
      <c r="OPF51"/>
      <c r="OPG51"/>
      <c r="OPH51"/>
      <c r="OPI51"/>
      <c r="OPJ51"/>
      <c r="OPK51"/>
      <c r="OPL51"/>
      <c r="OPM51"/>
      <c r="OPN51"/>
      <c r="OPO51"/>
      <c r="OPP51"/>
      <c r="OPQ51"/>
      <c r="OPR51"/>
      <c r="OPS51"/>
      <c r="OPT51"/>
      <c r="OPU51"/>
      <c r="OPV51"/>
      <c r="OPW51"/>
      <c r="OPX51"/>
      <c r="OPY51"/>
      <c r="OPZ51"/>
      <c r="OQA51"/>
      <c r="OQB51"/>
      <c r="OQC51"/>
      <c r="OQD51"/>
      <c r="OQE51"/>
      <c r="OQF51"/>
      <c r="OQG51"/>
      <c r="OQH51"/>
      <c r="OQI51"/>
      <c r="OQJ51"/>
      <c r="OQK51"/>
      <c r="OQL51"/>
      <c r="OQM51"/>
      <c r="OQN51"/>
      <c r="OQO51"/>
      <c r="OQP51"/>
      <c r="OQQ51"/>
      <c r="OQR51"/>
      <c r="OQS51"/>
      <c r="OQT51"/>
      <c r="OQU51"/>
      <c r="OQV51"/>
      <c r="OQW51"/>
      <c r="OQX51"/>
      <c r="OQY51"/>
      <c r="OQZ51"/>
      <c r="ORA51"/>
      <c r="ORB51"/>
      <c r="ORC51"/>
      <c r="ORD51"/>
      <c r="ORE51"/>
      <c r="ORF51"/>
      <c r="ORG51"/>
      <c r="ORH51"/>
      <c r="ORI51"/>
      <c r="ORJ51"/>
      <c r="ORK51"/>
      <c r="ORL51"/>
      <c r="ORM51"/>
      <c r="ORN51"/>
      <c r="ORO51"/>
      <c r="ORP51"/>
      <c r="ORQ51"/>
      <c r="ORR51"/>
      <c r="ORS51"/>
      <c r="ORT51"/>
      <c r="ORU51"/>
      <c r="ORV51"/>
      <c r="ORW51"/>
      <c r="ORX51"/>
      <c r="ORY51"/>
      <c r="ORZ51"/>
      <c r="OSA51"/>
      <c r="OSB51"/>
      <c r="OSC51"/>
      <c r="OSD51"/>
      <c r="OSE51"/>
      <c r="OSF51"/>
      <c r="OSG51"/>
      <c r="OSH51"/>
      <c r="OSI51"/>
      <c r="OSJ51"/>
      <c r="OSK51"/>
      <c r="OSL51"/>
      <c r="OSM51"/>
      <c r="OSN51"/>
      <c r="OSO51"/>
      <c r="OSP51"/>
      <c r="OSQ51"/>
      <c r="OSR51"/>
      <c r="OSS51"/>
      <c r="OST51"/>
      <c r="OSU51"/>
      <c r="OSV51"/>
      <c r="OSW51"/>
      <c r="OSX51"/>
      <c r="OSY51"/>
      <c r="OSZ51"/>
      <c r="OTA51"/>
      <c r="OTB51"/>
      <c r="OTC51"/>
      <c r="OTD51"/>
      <c r="OTE51"/>
      <c r="OTF51"/>
      <c r="OTG51"/>
      <c r="OTH51"/>
      <c r="OTI51"/>
      <c r="OTJ51"/>
      <c r="OTK51"/>
      <c r="OTL51"/>
      <c r="OTM51"/>
      <c r="OTN51"/>
      <c r="OTO51"/>
      <c r="OTP51"/>
      <c r="OTQ51"/>
      <c r="OTR51"/>
      <c r="OTS51"/>
      <c r="OTT51"/>
      <c r="OTU51"/>
      <c r="OTV51"/>
      <c r="OTW51"/>
      <c r="OTX51"/>
      <c r="OTY51"/>
      <c r="OTZ51"/>
      <c r="OUA51"/>
      <c r="OUB51"/>
      <c r="OUC51"/>
      <c r="OUD51"/>
      <c r="OUE51"/>
      <c r="OUF51"/>
      <c r="OUG51"/>
      <c r="OUH51"/>
      <c r="OUI51"/>
      <c r="OUJ51"/>
      <c r="OUK51"/>
      <c r="OUL51"/>
      <c r="OUM51"/>
      <c r="OUN51"/>
      <c r="OUO51"/>
      <c r="OUP51"/>
      <c r="OUQ51"/>
      <c r="OUR51"/>
      <c r="OUS51"/>
      <c r="OUT51"/>
      <c r="OUU51"/>
      <c r="OUV51"/>
      <c r="OUW51"/>
      <c r="OUX51"/>
      <c r="OUY51"/>
      <c r="OUZ51"/>
      <c r="OVA51"/>
      <c r="OVB51"/>
      <c r="OVC51"/>
      <c r="OVD51"/>
      <c r="OVE51"/>
      <c r="OVF51"/>
      <c r="OVG51"/>
      <c r="OVH51"/>
      <c r="OVI51"/>
      <c r="OVJ51"/>
      <c r="OVK51"/>
      <c r="OVL51"/>
      <c r="OVM51"/>
      <c r="OVN51"/>
      <c r="OVO51"/>
      <c r="OVP51"/>
      <c r="OVQ51"/>
      <c r="OVR51"/>
      <c r="OVS51"/>
      <c r="OVT51"/>
      <c r="OVU51"/>
      <c r="OVV51"/>
      <c r="OVW51"/>
      <c r="OVX51"/>
      <c r="OVY51"/>
      <c r="OVZ51"/>
      <c r="OWA51"/>
      <c r="OWB51"/>
      <c r="OWC51"/>
      <c r="OWD51"/>
      <c r="OWE51"/>
      <c r="OWF51"/>
      <c r="OWG51"/>
      <c r="OWH51"/>
      <c r="OWI51"/>
      <c r="OWJ51"/>
      <c r="OWK51"/>
      <c r="OWL51"/>
      <c r="OWM51"/>
      <c r="OWN51"/>
      <c r="OWO51"/>
      <c r="OWP51"/>
      <c r="OWQ51"/>
      <c r="OWR51"/>
      <c r="OWS51"/>
      <c r="OWT51"/>
      <c r="OWU51"/>
      <c r="OWV51"/>
      <c r="OWW51"/>
      <c r="OWX51"/>
      <c r="OWY51"/>
      <c r="OWZ51"/>
      <c r="OXA51"/>
      <c r="OXB51"/>
      <c r="OXC51"/>
      <c r="OXD51"/>
      <c r="OXE51"/>
      <c r="OXF51"/>
      <c r="OXG51"/>
      <c r="OXH51"/>
      <c r="OXI51"/>
      <c r="OXJ51"/>
      <c r="OXK51"/>
      <c r="OXL51"/>
      <c r="OXM51"/>
      <c r="OXN51"/>
      <c r="OXO51"/>
      <c r="OXP51"/>
      <c r="OXQ51"/>
      <c r="OXR51"/>
      <c r="OXS51"/>
      <c r="OXT51"/>
      <c r="OXU51"/>
      <c r="OXV51"/>
      <c r="OXW51"/>
      <c r="OXX51"/>
      <c r="OXY51"/>
      <c r="OXZ51"/>
      <c r="OYA51"/>
      <c r="OYB51"/>
      <c r="OYC51"/>
      <c r="OYD51"/>
      <c r="OYE51"/>
      <c r="OYF51"/>
      <c r="OYG51"/>
      <c r="OYH51"/>
      <c r="OYI51"/>
      <c r="OYJ51"/>
      <c r="OYK51"/>
      <c r="OYL51"/>
      <c r="OYM51"/>
      <c r="OYN51"/>
      <c r="OYO51"/>
      <c r="OYP51"/>
      <c r="OYQ51"/>
      <c r="OYR51"/>
      <c r="OYS51"/>
      <c r="OYT51"/>
      <c r="OYU51"/>
      <c r="OYV51"/>
      <c r="OYW51"/>
      <c r="OYX51"/>
      <c r="OYY51"/>
      <c r="OYZ51"/>
      <c r="OZA51"/>
      <c r="OZB51"/>
      <c r="OZC51"/>
      <c r="OZD51"/>
      <c r="OZE51"/>
      <c r="OZF51"/>
      <c r="OZG51"/>
      <c r="OZH51"/>
      <c r="OZI51"/>
      <c r="OZJ51"/>
      <c r="OZK51"/>
      <c r="OZL51"/>
      <c r="OZM51"/>
      <c r="OZN51"/>
      <c r="OZO51"/>
      <c r="OZP51"/>
      <c r="OZQ51"/>
      <c r="OZR51"/>
      <c r="OZS51"/>
      <c r="OZT51"/>
      <c r="OZU51"/>
      <c r="OZV51"/>
      <c r="OZW51"/>
      <c r="OZX51"/>
      <c r="OZY51"/>
      <c r="OZZ51"/>
      <c r="PAA51"/>
      <c r="PAB51"/>
      <c r="PAC51"/>
      <c r="PAD51"/>
      <c r="PAE51"/>
      <c r="PAF51"/>
      <c r="PAG51"/>
      <c r="PAH51"/>
      <c r="PAI51"/>
      <c r="PAJ51"/>
      <c r="PAK51"/>
      <c r="PAL51"/>
      <c r="PAM51"/>
      <c r="PAN51"/>
      <c r="PAO51"/>
      <c r="PAP51"/>
      <c r="PAQ51"/>
      <c r="PAR51"/>
      <c r="PAS51"/>
      <c r="PAT51"/>
      <c r="PAU51"/>
      <c r="PAV51"/>
      <c r="PAW51"/>
      <c r="PAX51"/>
      <c r="PAY51"/>
      <c r="PAZ51"/>
      <c r="PBA51"/>
      <c r="PBB51"/>
      <c r="PBC51"/>
      <c r="PBD51"/>
      <c r="PBE51"/>
      <c r="PBF51"/>
      <c r="PBG51"/>
      <c r="PBH51"/>
      <c r="PBI51"/>
      <c r="PBJ51"/>
      <c r="PBK51"/>
      <c r="PBL51"/>
      <c r="PBM51"/>
      <c r="PBN51"/>
      <c r="PBO51"/>
      <c r="PBP51"/>
      <c r="PBQ51"/>
      <c r="PBR51"/>
      <c r="PBS51"/>
      <c r="PBT51"/>
      <c r="PBU51"/>
      <c r="PBV51"/>
      <c r="PBW51"/>
      <c r="PBX51"/>
      <c r="PBY51"/>
      <c r="PBZ51"/>
      <c r="PCA51"/>
      <c r="PCB51"/>
      <c r="PCC51"/>
      <c r="PCD51"/>
      <c r="PCE51"/>
      <c r="PCF51"/>
      <c r="PCG51"/>
      <c r="PCH51"/>
      <c r="PCI51"/>
      <c r="PCJ51"/>
      <c r="PCK51"/>
      <c r="PCL51"/>
      <c r="PCM51"/>
      <c r="PCN51"/>
      <c r="PCO51"/>
      <c r="PCP51"/>
      <c r="PCQ51"/>
      <c r="PCR51"/>
      <c r="PCS51"/>
      <c r="PCT51"/>
      <c r="PCU51"/>
      <c r="PCV51"/>
      <c r="PCW51"/>
      <c r="PCX51"/>
      <c r="PCY51"/>
      <c r="PCZ51"/>
      <c r="PDA51"/>
      <c r="PDB51"/>
      <c r="PDC51"/>
      <c r="PDD51"/>
      <c r="PDE51"/>
      <c r="PDF51"/>
      <c r="PDG51"/>
      <c r="PDH51"/>
      <c r="PDI51"/>
      <c r="PDJ51"/>
      <c r="PDK51"/>
      <c r="PDL51"/>
      <c r="PDM51"/>
      <c r="PDN51"/>
      <c r="PDO51"/>
      <c r="PDP51"/>
      <c r="PDQ51"/>
      <c r="PDR51"/>
      <c r="PDS51"/>
      <c r="PDT51"/>
      <c r="PDU51"/>
      <c r="PDV51"/>
      <c r="PDW51"/>
      <c r="PDX51"/>
      <c r="PDY51"/>
      <c r="PDZ51"/>
      <c r="PEA51"/>
      <c r="PEB51"/>
      <c r="PEC51"/>
      <c r="PED51"/>
      <c r="PEE51"/>
      <c r="PEF51"/>
      <c r="PEG51"/>
      <c r="PEH51"/>
      <c r="PEI51"/>
      <c r="PEJ51"/>
      <c r="PEK51"/>
      <c r="PEL51"/>
      <c r="PEM51"/>
      <c r="PEN51"/>
      <c r="PEO51"/>
      <c r="PEP51"/>
      <c r="PEQ51"/>
      <c r="PER51"/>
      <c r="PES51"/>
      <c r="PET51"/>
      <c r="PEU51"/>
      <c r="PEV51"/>
      <c r="PEW51"/>
      <c r="PEX51"/>
      <c r="PEY51"/>
      <c r="PEZ51"/>
      <c r="PFA51"/>
      <c r="PFB51"/>
      <c r="PFC51"/>
      <c r="PFD51"/>
      <c r="PFE51"/>
      <c r="PFF51"/>
      <c r="PFG51"/>
      <c r="PFH51"/>
      <c r="PFI51"/>
      <c r="PFJ51"/>
      <c r="PFK51"/>
      <c r="PFL51"/>
      <c r="PFM51"/>
      <c r="PFN51"/>
      <c r="PFO51"/>
      <c r="PFP51"/>
      <c r="PFQ51"/>
      <c r="PFR51"/>
      <c r="PFS51"/>
      <c r="PFT51"/>
      <c r="PFU51"/>
      <c r="PFV51"/>
      <c r="PFW51"/>
      <c r="PFX51"/>
      <c r="PFY51"/>
      <c r="PFZ51"/>
      <c r="PGA51"/>
      <c r="PGB51"/>
      <c r="PGC51"/>
      <c r="PGD51"/>
      <c r="PGE51"/>
      <c r="PGF51"/>
      <c r="PGG51"/>
      <c r="PGH51"/>
      <c r="PGI51"/>
      <c r="PGJ51"/>
      <c r="PGK51"/>
      <c r="PGL51"/>
      <c r="PGM51"/>
      <c r="PGN51"/>
      <c r="PGO51"/>
      <c r="PGP51"/>
      <c r="PGQ51"/>
      <c r="PGR51"/>
      <c r="PGS51"/>
      <c r="PGT51"/>
      <c r="PGU51"/>
      <c r="PGV51"/>
      <c r="PGW51"/>
      <c r="PGX51"/>
      <c r="PGY51"/>
      <c r="PGZ51"/>
      <c r="PHA51"/>
      <c r="PHB51"/>
      <c r="PHC51"/>
      <c r="PHD51"/>
      <c r="PHE51"/>
      <c r="PHF51"/>
      <c r="PHG51"/>
      <c r="PHH51"/>
      <c r="PHI51"/>
      <c r="PHJ51"/>
      <c r="PHK51"/>
      <c r="PHL51"/>
      <c r="PHM51"/>
      <c r="PHN51"/>
      <c r="PHO51"/>
      <c r="PHP51"/>
      <c r="PHQ51"/>
      <c r="PHR51"/>
      <c r="PHS51"/>
      <c r="PHT51"/>
      <c r="PHU51"/>
      <c r="PHV51"/>
      <c r="PHW51"/>
      <c r="PHX51"/>
      <c r="PHY51"/>
      <c r="PHZ51"/>
      <c r="PIA51"/>
      <c r="PIB51"/>
      <c r="PIC51"/>
      <c r="PID51"/>
      <c r="PIE51"/>
      <c r="PIF51"/>
      <c r="PIG51"/>
      <c r="PIH51"/>
      <c r="PII51"/>
      <c r="PIJ51"/>
      <c r="PIK51"/>
      <c r="PIL51"/>
      <c r="PIM51"/>
      <c r="PIN51"/>
      <c r="PIO51"/>
      <c r="PIP51"/>
      <c r="PIQ51"/>
      <c r="PIR51"/>
      <c r="PIS51"/>
      <c r="PIT51"/>
      <c r="PIU51"/>
      <c r="PIV51"/>
      <c r="PIW51"/>
      <c r="PIX51"/>
      <c r="PIY51"/>
      <c r="PIZ51"/>
      <c r="PJA51"/>
      <c r="PJB51"/>
      <c r="PJC51"/>
      <c r="PJD51"/>
      <c r="PJE51"/>
      <c r="PJF51"/>
      <c r="PJG51"/>
      <c r="PJH51"/>
      <c r="PJI51"/>
      <c r="PJJ51"/>
      <c r="PJK51"/>
      <c r="PJL51"/>
      <c r="PJM51"/>
      <c r="PJN51"/>
      <c r="PJO51"/>
      <c r="PJP51"/>
      <c r="PJQ51"/>
      <c r="PJR51"/>
      <c r="PJS51"/>
      <c r="PJT51"/>
      <c r="PJU51"/>
      <c r="PJV51"/>
      <c r="PJW51"/>
      <c r="PJX51"/>
      <c r="PJY51"/>
      <c r="PJZ51"/>
      <c r="PKA51"/>
      <c r="PKB51"/>
      <c r="PKC51"/>
      <c r="PKD51"/>
      <c r="PKE51"/>
      <c r="PKF51"/>
      <c r="PKG51"/>
      <c r="PKH51"/>
      <c r="PKI51"/>
      <c r="PKJ51"/>
      <c r="PKK51"/>
      <c r="PKL51"/>
      <c r="PKM51"/>
      <c r="PKN51"/>
      <c r="PKO51"/>
      <c r="PKP51"/>
      <c r="PKQ51"/>
      <c r="PKR51"/>
      <c r="PKS51"/>
      <c r="PKT51"/>
      <c r="PKU51"/>
      <c r="PKV51"/>
      <c r="PKW51"/>
      <c r="PKX51"/>
      <c r="PKY51"/>
      <c r="PKZ51"/>
      <c r="PLA51"/>
      <c r="PLB51"/>
      <c r="PLC51"/>
      <c r="PLD51"/>
      <c r="PLE51"/>
      <c r="PLF51"/>
      <c r="PLG51"/>
      <c r="PLH51"/>
      <c r="PLI51"/>
      <c r="PLJ51"/>
      <c r="PLK51"/>
      <c r="PLL51"/>
      <c r="PLM51"/>
      <c r="PLN51"/>
      <c r="PLO51"/>
      <c r="PLP51"/>
      <c r="PLQ51"/>
      <c r="PLR51"/>
      <c r="PLS51"/>
      <c r="PLT51"/>
      <c r="PLU51"/>
      <c r="PLV51"/>
      <c r="PLW51"/>
      <c r="PLX51"/>
      <c r="PLY51"/>
      <c r="PLZ51"/>
      <c r="PMA51"/>
      <c r="PMB51"/>
      <c r="PMC51"/>
      <c r="PMD51"/>
      <c r="PME51"/>
      <c r="PMF51"/>
      <c r="PMG51"/>
      <c r="PMH51"/>
      <c r="PMI51"/>
      <c r="PMJ51"/>
      <c r="PMK51"/>
      <c r="PML51"/>
      <c r="PMM51"/>
      <c r="PMN51"/>
      <c r="PMO51"/>
      <c r="PMP51"/>
      <c r="PMQ51"/>
      <c r="PMR51"/>
      <c r="PMS51"/>
      <c r="PMT51"/>
      <c r="PMU51"/>
      <c r="PMV51"/>
      <c r="PMW51"/>
      <c r="PMX51"/>
      <c r="PMY51"/>
      <c r="PMZ51"/>
      <c r="PNA51"/>
      <c r="PNB51"/>
      <c r="PNC51"/>
      <c r="PND51"/>
      <c r="PNE51"/>
      <c r="PNF51"/>
      <c r="PNG51"/>
      <c r="PNH51"/>
      <c r="PNI51"/>
      <c r="PNJ51"/>
      <c r="PNK51"/>
      <c r="PNL51"/>
      <c r="PNM51"/>
      <c r="PNN51"/>
      <c r="PNO51"/>
      <c r="PNP51"/>
      <c r="PNQ51"/>
      <c r="PNR51"/>
      <c r="PNS51"/>
      <c r="PNT51"/>
      <c r="PNU51"/>
      <c r="PNV51"/>
      <c r="PNW51"/>
      <c r="PNX51"/>
      <c r="PNY51"/>
      <c r="PNZ51"/>
      <c r="POA51"/>
      <c r="POB51"/>
      <c r="POC51"/>
      <c r="POD51"/>
      <c r="POE51"/>
      <c r="POF51"/>
      <c r="POG51"/>
      <c r="POH51"/>
      <c r="POI51"/>
      <c r="POJ51"/>
      <c r="POK51"/>
      <c r="POL51"/>
      <c r="POM51"/>
      <c r="PON51"/>
      <c r="POO51"/>
      <c r="POP51"/>
      <c r="POQ51"/>
      <c r="POR51"/>
      <c r="POS51"/>
      <c r="POT51"/>
      <c r="POU51"/>
      <c r="POV51"/>
      <c r="POW51"/>
      <c r="POX51"/>
      <c r="POY51"/>
      <c r="POZ51"/>
      <c r="PPA51"/>
      <c r="PPB51"/>
      <c r="PPC51"/>
      <c r="PPD51"/>
      <c r="PPE51"/>
      <c r="PPF51"/>
      <c r="PPG51"/>
      <c r="PPH51"/>
      <c r="PPI51"/>
      <c r="PPJ51"/>
      <c r="PPK51"/>
      <c r="PPL51"/>
      <c r="PPM51"/>
      <c r="PPN51"/>
      <c r="PPO51"/>
      <c r="PPP51"/>
      <c r="PPQ51"/>
      <c r="PPR51"/>
      <c r="PPS51"/>
      <c r="PPT51"/>
      <c r="PPU51"/>
      <c r="PPV51"/>
      <c r="PPW51"/>
      <c r="PPX51"/>
      <c r="PPY51"/>
      <c r="PPZ51"/>
      <c r="PQA51"/>
      <c r="PQB51"/>
      <c r="PQC51"/>
      <c r="PQD51"/>
      <c r="PQE51"/>
      <c r="PQF51"/>
      <c r="PQG51"/>
      <c r="PQH51"/>
      <c r="PQI51"/>
      <c r="PQJ51"/>
      <c r="PQK51"/>
      <c r="PQL51"/>
      <c r="PQM51"/>
      <c r="PQN51"/>
      <c r="PQO51"/>
      <c r="PQP51"/>
      <c r="PQQ51"/>
      <c r="PQR51"/>
      <c r="PQS51"/>
      <c r="PQT51"/>
      <c r="PQU51"/>
      <c r="PQV51"/>
      <c r="PQW51"/>
      <c r="PQX51"/>
      <c r="PQY51"/>
      <c r="PQZ51"/>
      <c r="PRA51"/>
      <c r="PRB51"/>
      <c r="PRC51"/>
      <c r="PRD51"/>
      <c r="PRE51"/>
      <c r="PRF51"/>
      <c r="PRG51"/>
      <c r="PRH51"/>
      <c r="PRI51"/>
      <c r="PRJ51"/>
      <c r="PRK51"/>
      <c r="PRL51"/>
      <c r="PRM51"/>
      <c r="PRN51"/>
      <c r="PRO51"/>
      <c r="PRP51"/>
      <c r="PRQ51"/>
      <c r="PRR51"/>
      <c r="PRS51"/>
      <c r="PRT51"/>
      <c r="PRU51"/>
      <c r="PRV51"/>
      <c r="PRW51"/>
      <c r="PRX51"/>
      <c r="PRY51"/>
      <c r="PRZ51"/>
      <c r="PSA51"/>
      <c r="PSB51"/>
      <c r="PSC51"/>
      <c r="PSD51"/>
      <c r="PSE51"/>
      <c r="PSF51"/>
      <c r="PSG51"/>
      <c r="PSH51"/>
      <c r="PSI51"/>
      <c r="PSJ51"/>
      <c r="PSK51"/>
      <c r="PSL51"/>
      <c r="PSM51"/>
      <c r="PSN51"/>
      <c r="PSO51"/>
      <c r="PSP51"/>
      <c r="PSQ51"/>
      <c r="PSR51"/>
      <c r="PSS51"/>
      <c r="PST51"/>
      <c r="PSU51"/>
      <c r="PSV51"/>
      <c r="PSW51"/>
      <c r="PSX51"/>
      <c r="PSY51"/>
      <c r="PSZ51"/>
      <c r="PTA51"/>
      <c r="PTB51"/>
      <c r="PTC51"/>
      <c r="PTD51"/>
      <c r="PTE51"/>
      <c r="PTF51"/>
      <c r="PTG51"/>
      <c r="PTH51"/>
      <c r="PTI51"/>
      <c r="PTJ51"/>
      <c r="PTK51"/>
      <c r="PTL51"/>
      <c r="PTM51"/>
      <c r="PTN51"/>
      <c r="PTO51"/>
      <c r="PTP51"/>
      <c r="PTQ51"/>
      <c r="PTR51"/>
      <c r="PTS51"/>
      <c r="PTT51"/>
      <c r="PTU51"/>
      <c r="PTV51"/>
      <c r="PTW51"/>
      <c r="PTX51"/>
      <c r="PTY51"/>
      <c r="PTZ51"/>
      <c r="PUA51"/>
      <c r="PUB51"/>
      <c r="PUC51"/>
      <c r="PUD51"/>
      <c r="PUE51"/>
      <c r="PUF51"/>
      <c r="PUG51"/>
      <c r="PUH51"/>
      <c r="PUI51"/>
      <c r="PUJ51"/>
      <c r="PUK51"/>
      <c r="PUL51"/>
      <c r="PUM51"/>
      <c r="PUN51"/>
      <c r="PUO51"/>
      <c r="PUP51"/>
      <c r="PUQ51"/>
      <c r="PUR51"/>
      <c r="PUS51"/>
      <c r="PUT51"/>
      <c r="PUU51"/>
      <c r="PUV51"/>
      <c r="PUW51"/>
      <c r="PUX51"/>
      <c r="PUY51"/>
      <c r="PUZ51"/>
      <c r="PVA51"/>
      <c r="PVB51"/>
      <c r="PVC51"/>
      <c r="PVD51"/>
      <c r="PVE51"/>
      <c r="PVF51"/>
      <c r="PVG51"/>
      <c r="PVH51"/>
      <c r="PVI51"/>
      <c r="PVJ51"/>
      <c r="PVK51"/>
      <c r="PVL51"/>
      <c r="PVM51"/>
      <c r="PVN51"/>
      <c r="PVO51"/>
      <c r="PVP51"/>
      <c r="PVQ51"/>
      <c r="PVR51"/>
      <c r="PVS51"/>
      <c r="PVT51"/>
      <c r="PVU51"/>
      <c r="PVV51"/>
      <c r="PVW51"/>
      <c r="PVX51"/>
      <c r="PVY51"/>
      <c r="PVZ51"/>
      <c r="PWA51"/>
      <c r="PWB51"/>
      <c r="PWC51"/>
      <c r="PWD51"/>
      <c r="PWE51"/>
      <c r="PWF51"/>
      <c r="PWG51"/>
      <c r="PWH51"/>
      <c r="PWI51"/>
      <c r="PWJ51"/>
      <c r="PWK51"/>
      <c r="PWL51"/>
      <c r="PWM51"/>
      <c r="PWN51"/>
      <c r="PWO51"/>
      <c r="PWP51"/>
      <c r="PWQ51"/>
      <c r="PWR51"/>
      <c r="PWS51"/>
      <c r="PWT51"/>
      <c r="PWU51"/>
      <c r="PWV51"/>
      <c r="PWW51"/>
      <c r="PWX51"/>
      <c r="PWY51"/>
      <c r="PWZ51"/>
      <c r="PXA51"/>
      <c r="PXB51"/>
      <c r="PXC51"/>
      <c r="PXD51"/>
      <c r="PXE51"/>
      <c r="PXF51"/>
      <c r="PXG51"/>
      <c r="PXH51"/>
      <c r="PXI51"/>
      <c r="PXJ51"/>
      <c r="PXK51"/>
      <c r="PXL51"/>
      <c r="PXM51"/>
      <c r="PXN51"/>
      <c r="PXO51"/>
      <c r="PXP51"/>
      <c r="PXQ51"/>
      <c r="PXR51"/>
      <c r="PXS51"/>
      <c r="PXT51"/>
      <c r="PXU51"/>
      <c r="PXV51"/>
      <c r="PXW51"/>
      <c r="PXX51"/>
      <c r="PXY51"/>
      <c r="PXZ51"/>
      <c r="PYA51"/>
      <c r="PYB51"/>
      <c r="PYC51"/>
      <c r="PYD51"/>
      <c r="PYE51"/>
      <c r="PYF51"/>
      <c r="PYG51"/>
      <c r="PYH51"/>
      <c r="PYI51"/>
      <c r="PYJ51"/>
      <c r="PYK51"/>
      <c r="PYL51"/>
      <c r="PYM51"/>
      <c r="PYN51"/>
      <c r="PYO51"/>
      <c r="PYP51"/>
      <c r="PYQ51"/>
      <c r="PYR51"/>
      <c r="PYS51"/>
      <c r="PYT51"/>
      <c r="PYU51"/>
      <c r="PYV51"/>
      <c r="PYW51"/>
      <c r="PYX51"/>
      <c r="PYY51"/>
      <c r="PYZ51"/>
      <c r="PZA51"/>
      <c r="PZB51"/>
      <c r="PZC51"/>
      <c r="PZD51"/>
      <c r="PZE51"/>
      <c r="PZF51"/>
      <c r="PZG51"/>
      <c r="PZH51"/>
      <c r="PZI51"/>
      <c r="PZJ51"/>
      <c r="PZK51"/>
      <c r="PZL51"/>
      <c r="PZM51"/>
      <c r="PZN51"/>
      <c r="PZO51"/>
      <c r="PZP51"/>
      <c r="PZQ51"/>
      <c r="PZR51"/>
      <c r="PZS51"/>
      <c r="PZT51"/>
      <c r="PZU51"/>
      <c r="PZV51"/>
      <c r="PZW51"/>
      <c r="PZX51"/>
      <c r="PZY51"/>
      <c r="PZZ51"/>
      <c r="QAA51"/>
      <c r="QAB51"/>
      <c r="QAC51"/>
      <c r="QAD51"/>
      <c r="QAE51"/>
      <c r="QAF51"/>
      <c r="QAG51"/>
      <c r="QAH51"/>
      <c r="QAI51"/>
      <c r="QAJ51"/>
      <c r="QAK51"/>
      <c r="QAL51"/>
      <c r="QAM51"/>
      <c r="QAN51"/>
      <c r="QAO51"/>
      <c r="QAP51"/>
      <c r="QAQ51"/>
      <c r="QAR51"/>
      <c r="QAS51"/>
      <c r="QAT51"/>
      <c r="QAU51"/>
      <c r="QAV51"/>
      <c r="QAW51"/>
      <c r="QAX51"/>
      <c r="QAY51"/>
      <c r="QAZ51"/>
      <c r="QBA51"/>
      <c r="QBB51"/>
      <c r="QBC51"/>
      <c r="QBD51"/>
      <c r="QBE51"/>
      <c r="QBF51"/>
      <c r="QBG51"/>
      <c r="QBH51"/>
      <c r="QBI51"/>
      <c r="QBJ51"/>
      <c r="QBK51"/>
      <c r="QBL51"/>
      <c r="QBM51"/>
      <c r="QBN51"/>
      <c r="QBO51"/>
      <c r="QBP51"/>
      <c r="QBQ51"/>
      <c r="QBR51"/>
      <c r="QBS51"/>
      <c r="QBT51"/>
      <c r="QBU51"/>
      <c r="QBV51"/>
      <c r="QBW51"/>
      <c r="QBX51"/>
      <c r="QBY51"/>
      <c r="QBZ51"/>
      <c r="QCA51"/>
      <c r="QCB51"/>
      <c r="QCC51"/>
      <c r="QCD51"/>
      <c r="QCE51"/>
      <c r="QCF51"/>
      <c r="QCG51"/>
      <c r="QCH51"/>
      <c r="QCI51"/>
      <c r="QCJ51"/>
      <c r="QCK51"/>
      <c r="QCL51"/>
      <c r="QCM51"/>
      <c r="QCN51"/>
      <c r="QCO51"/>
      <c r="QCP51"/>
      <c r="QCQ51"/>
      <c r="QCR51"/>
      <c r="QCS51"/>
      <c r="QCT51"/>
      <c r="QCU51"/>
      <c r="QCV51"/>
      <c r="QCW51"/>
      <c r="QCX51"/>
      <c r="QCY51"/>
      <c r="QCZ51"/>
      <c r="QDA51"/>
      <c r="QDB51"/>
      <c r="QDC51"/>
      <c r="QDD51"/>
      <c r="QDE51"/>
      <c r="QDF51"/>
      <c r="QDG51"/>
      <c r="QDH51"/>
      <c r="QDI51"/>
      <c r="QDJ51"/>
      <c r="QDK51"/>
      <c r="QDL51"/>
      <c r="QDM51"/>
      <c r="QDN51"/>
      <c r="QDO51"/>
      <c r="QDP51"/>
      <c r="QDQ51"/>
      <c r="QDR51"/>
      <c r="QDS51"/>
      <c r="QDT51"/>
      <c r="QDU51"/>
      <c r="QDV51"/>
      <c r="QDW51"/>
      <c r="QDX51"/>
      <c r="QDY51"/>
      <c r="QDZ51"/>
      <c r="QEA51"/>
      <c r="QEB51"/>
      <c r="QEC51"/>
      <c r="QED51"/>
      <c r="QEE51"/>
      <c r="QEF51"/>
      <c r="QEG51"/>
      <c r="QEH51"/>
      <c r="QEI51"/>
      <c r="QEJ51"/>
      <c r="QEK51"/>
      <c r="QEL51"/>
      <c r="QEM51"/>
      <c r="QEN51"/>
      <c r="QEO51"/>
      <c r="QEP51"/>
      <c r="QEQ51"/>
      <c r="QER51"/>
      <c r="QES51"/>
      <c r="QET51"/>
      <c r="QEU51"/>
      <c r="QEV51"/>
      <c r="QEW51"/>
      <c r="QEX51"/>
      <c r="QEY51"/>
      <c r="QEZ51"/>
      <c r="QFA51"/>
      <c r="QFB51"/>
      <c r="QFC51"/>
      <c r="QFD51"/>
      <c r="QFE51"/>
      <c r="QFF51"/>
      <c r="QFG51"/>
      <c r="QFH51"/>
      <c r="QFI51"/>
      <c r="QFJ51"/>
      <c r="QFK51"/>
      <c r="QFL51"/>
      <c r="QFM51"/>
      <c r="QFN51"/>
      <c r="QFO51"/>
      <c r="QFP51"/>
      <c r="QFQ51"/>
      <c r="QFR51"/>
      <c r="QFS51"/>
      <c r="QFT51"/>
      <c r="QFU51"/>
      <c r="QFV51"/>
      <c r="QFW51"/>
      <c r="QFX51"/>
      <c r="QFY51"/>
      <c r="QFZ51"/>
      <c r="QGA51"/>
      <c r="QGB51"/>
      <c r="QGC51"/>
      <c r="QGD51"/>
      <c r="QGE51"/>
      <c r="QGF51"/>
      <c r="QGG51"/>
      <c r="QGH51"/>
      <c r="QGI51"/>
      <c r="QGJ51"/>
      <c r="QGK51"/>
      <c r="QGL51"/>
      <c r="QGM51"/>
      <c r="QGN51"/>
      <c r="QGO51"/>
      <c r="QGP51"/>
      <c r="QGQ51"/>
      <c r="QGR51"/>
      <c r="QGS51"/>
      <c r="QGT51"/>
      <c r="QGU51"/>
      <c r="QGV51"/>
      <c r="QGW51"/>
      <c r="QGX51"/>
      <c r="QGY51"/>
      <c r="QGZ51"/>
      <c r="QHA51"/>
      <c r="QHB51"/>
      <c r="QHC51"/>
      <c r="QHD51"/>
      <c r="QHE51"/>
      <c r="QHF51"/>
      <c r="QHG51"/>
      <c r="QHH51"/>
      <c r="QHI51"/>
      <c r="QHJ51"/>
      <c r="QHK51"/>
      <c r="QHL51"/>
      <c r="QHM51"/>
      <c r="QHN51"/>
      <c r="QHO51"/>
      <c r="QHP51"/>
      <c r="QHQ51"/>
      <c r="QHR51"/>
      <c r="QHS51"/>
      <c r="QHT51"/>
      <c r="QHU51"/>
      <c r="QHV51"/>
      <c r="QHW51"/>
      <c r="QHX51"/>
      <c r="QHY51"/>
      <c r="QHZ51"/>
      <c r="QIA51"/>
      <c r="QIB51"/>
      <c r="QIC51"/>
      <c r="QID51"/>
      <c r="QIE51"/>
      <c r="QIF51"/>
      <c r="QIG51"/>
      <c r="QIH51"/>
      <c r="QII51"/>
      <c r="QIJ51"/>
      <c r="QIK51"/>
      <c r="QIL51"/>
      <c r="QIM51"/>
      <c r="QIN51"/>
      <c r="QIO51"/>
      <c r="QIP51"/>
      <c r="QIQ51"/>
      <c r="QIR51"/>
      <c r="QIS51"/>
      <c r="QIT51"/>
      <c r="QIU51"/>
      <c r="QIV51"/>
      <c r="QIW51"/>
      <c r="QIX51"/>
      <c r="QIY51"/>
      <c r="QIZ51"/>
      <c r="QJA51"/>
      <c r="QJB51"/>
      <c r="QJC51"/>
      <c r="QJD51"/>
      <c r="QJE51"/>
      <c r="QJF51"/>
      <c r="QJG51"/>
      <c r="QJH51"/>
      <c r="QJI51"/>
      <c r="QJJ51"/>
      <c r="QJK51"/>
      <c r="QJL51"/>
      <c r="QJM51"/>
      <c r="QJN51"/>
      <c r="QJO51"/>
      <c r="QJP51"/>
      <c r="QJQ51"/>
      <c r="QJR51"/>
      <c r="QJS51"/>
      <c r="QJT51"/>
      <c r="QJU51"/>
      <c r="QJV51"/>
      <c r="QJW51"/>
      <c r="QJX51"/>
      <c r="QJY51"/>
      <c r="QJZ51"/>
      <c r="QKA51"/>
      <c r="QKB51"/>
      <c r="QKC51"/>
      <c r="QKD51"/>
      <c r="QKE51"/>
      <c r="QKF51"/>
      <c r="QKG51"/>
      <c r="QKH51"/>
      <c r="QKI51"/>
      <c r="QKJ51"/>
      <c r="QKK51"/>
      <c r="QKL51"/>
      <c r="QKM51"/>
      <c r="QKN51"/>
      <c r="QKO51"/>
      <c r="QKP51"/>
      <c r="QKQ51"/>
      <c r="QKR51"/>
      <c r="QKS51"/>
      <c r="QKT51"/>
      <c r="QKU51"/>
      <c r="QKV51"/>
      <c r="QKW51"/>
      <c r="QKX51"/>
      <c r="QKY51"/>
      <c r="QKZ51"/>
      <c r="QLA51"/>
      <c r="QLB51"/>
      <c r="QLC51"/>
      <c r="QLD51"/>
      <c r="QLE51"/>
      <c r="QLF51"/>
      <c r="QLG51"/>
      <c r="QLH51"/>
      <c r="QLI51"/>
      <c r="QLJ51"/>
      <c r="QLK51"/>
      <c r="QLL51"/>
      <c r="QLM51"/>
      <c r="QLN51"/>
      <c r="QLO51"/>
      <c r="QLP51"/>
      <c r="QLQ51"/>
      <c r="QLR51"/>
      <c r="QLS51"/>
      <c r="QLT51"/>
      <c r="QLU51"/>
      <c r="QLV51"/>
      <c r="QLW51"/>
      <c r="QLX51"/>
      <c r="QLY51"/>
      <c r="QLZ51"/>
      <c r="QMA51"/>
      <c r="QMB51"/>
      <c r="QMC51"/>
      <c r="QMD51"/>
      <c r="QME51"/>
      <c r="QMF51"/>
      <c r="QMG51"/>
      <c r="QMH51"/>
      <c r="QMI51"/>
      <c r="QMJ51"/>
      <c r="QMK51"/>
      <c r="QML51"/>
      <c r="QMM51"/>
      <c r="QMN51"/>
      <c r="QMO51"/>
      <c r="QMP51"/>
      <c r="QMQ51"/>
      <c r="QMR51"/>
      <c r="QMS51"/>
      <c r="QMT51"/>
      <c r="QMU51"/>
      <c r="QMV51"/>
      <c r="QMW51"/>
      <c r="QMX51"/>
      <c r="QMY51"/>
      <c r="QMZ51"/>
      <c r="QNA51"/>
      <c r="QNB51"/>
      <c r="QNC51"/>
      <c r="QND51"/>
      <c r="QNE51"/>
      <c r="QNF51"/>
      <c r="QNG51"/>
      <c r="QNH51"/>
      <c r="QNI51"/>
      <c r="QNJ51"/>
      <c r="QNK51"/>
      <c r="QNL51"/>
      <c r="QNM51"/>
      <c r="QNN51"/>
      <c r="QNO51"/>
      <c r="QNP51"/>
      <c r="QNQ51"/>
      <c r="QNR51"/>
      <c r="QNS51"/>
      <c r="QNT51"/>
      <c r="QNU51"/>
      <c r="QNV51"/>
      <c r="QNW51"/>
      <c r="QNX51"/>
      <c r="QNY51"/>
      <c r="QNZ51"/>
      <c r="QOA51"/>
      <c r="QOB51"/>
      <c r="QOC51"/>
      <c r="QOD51"/>
      <c r="QOE51"/>
      <c r="QOF51"/>
      <c r="QOG51"/>
      <c r="QOH51"/>
      <c r="QOI51"/>
      <c r="QOJ51"/>
      <c r="QOK51"/>
      <c r="QOL51"/>
      <c r="QOM51"/>
      <c r="QON51"/>
      <c r="QOO51"/>
      <c r="QOP51"/>
      <c r="QOQ51"/>
      <c r="QOR51"/>
      <c r="QOS51"/>
      <c r="QOT51"/>
      <c r="QOU51"/>
      <c r="QOV51"/>
      <c r="QOW51"/>
      <c r="QOX51"/>
      <c r="QOY51"/>
      <c r="QOZ51"/>
      <c r="QPA51"/>
      <c r="QPB51"/>
      <c r="QPC51"/>
      <c r="QPD51"/>
      <c r="QPE51"/>
      <c r="QPF51"/>
      <c r="QPG51"/>
      <c r="QPH51"/>
      <c r="QPI51"/>
      <c r="QPJ51"/>
      <c r="QPK51"/>
      <c r="QPL51"/>
      <c r="QPM51"/>
      <c r="QPN51"/>
      <c r="QPO51"/>
      <c r="QPP51"/>
      <c r="QPQ51"/>
      <c r="QPR51"/>
      <c r="QPS51"/>
      <c r="QPT51"/>
      <c r="QPU51"/>
      <c r="QPV51"/>
      <c r="QPW51"/>
      <c r="QPX51"/>
      <c r="QPY51"/>
      <c r="QPZ51"/>
      <c r="QQA51"/>
      <c r="QQB51"/>
      <c r="QQC51"/>
      <c r="QQD51"/>
      <c r="QQE51"/>
      <c r="QQF51"/>
      <c r="QQG51"/>
      <c r="QQH51"/>
      <c r="QQI51"/>
      <c r="QQJ51"/>
      <c r="QQK51"/>
      <c r="QQL51"/>
      <c r="QQM51"/>
      <c r="QQN51"/>
      <c r="QQO51"/>
      <c r="QQP51"/>
      <c r="QQQ51"/>
      <c r="QQR51"/>
      <c r="QQS51"/>
      <c r="QQT51"/>
      <c r="QQU51"/>
      <c r="QQV51"/>
      <c r="QQW51"/>
      <c r="QQX51"/>
      <c r="QQY51"/>
      <c r="QQZ51"/>
      <c r="QRA51"/>
      <c r="QRB51"/>
      <c r="QRC51"/>
      <c r="QRD51"/>
      <c r="QRE51"/>
      <c r="QRF51"/>
      <c r="QRG51"/>
      <c r="QRH51"/>
      <c r="QRI51"/>
      <c r="QRJ51"/>
      <c r="QRK51"/>
      <c r="QRL51"/>
      <c r="QRM51"/>
      <c r="QRN51"/>
      <c r="QRO51"/>
      <c r="QRP51"/>
      <c r="QRQ51"/>
      <c r="QRR51"/>
      <c r="QRS51"/>
      <c r="QRT51"/>
      <c r="QRU51"/>
      <c r="QRV51"/>
      <c r="QRW51"/>
      <c r="QRX51"/>
      <c r="QRY51"/>
      <c r="QRZ51"/>
      <c r="QSA51"/>
      <c r="QSB51"/>
      <c r="QSC51"/>
      <c r="QSD51"/>
      <c r="QSE51"/>
      <c r="QSF51"/>
      <c r="QSG51"/>
      <c r="QSH51"/>
      <c r="QSI51"/>
      <c r="QSJ51"/>
      <c r="QSK51"/>
      <c r="QSL51"/>
      <c r="QSM51"/>
      <c r="QSN51"/>
      <c r="QSO51"/>
      <c r="QSP51"/>
      <c r="QSQ51"/>
      <c r="QSR51"/>
      <c r="QSS51"/>
      <c r="QST51"/>
      <c r="QSU51"/>
      <c r="QSV51"/>
      <c r="QSW51"/>
      <c r="QSX51"/>
      <c r="QSY51"/>
      <c r="QSZ51"/>
      <c r="QTA51"/>
      <c r="QTB51"/>
      <c r="QTC51"/>
      <c r="QTD51"/>
      <c r="QTE51"/>
      <c r="QTF51"/>
      <c r="QTG51"/>
      <c r="QTH51"/>
      <c r="QTI51"/>
      <c r="QTJ51"/>
      <c r="QTK51"/>
      <c r="QTL51"/>
      <c r="QTM51"/>
      <c r="QTN51"/>
      <c r="QTO51"/>
      <c r="QTP51"/>
      <c r="QTQ51"/>
      <c r="QTR51"/>
      <c r="QTS51"/>
      <c r="QTT51"/>
      <c r="QTU51"/>
      <c r="QTV51"/>
      <c r="QTW51"/>
      <c r="QTX51"/>
      <c r="QTY51"/>
      <c r="QTZ51"/>
      <c r="QUA51"/>
      <c r="QUB51"/>
      <c r="QUC51"/>
      <c r="QUD51"/>
      <c r="QUE51"/>
      <c r="QUF51"/>
      <c r="QUG51"/>
      <c r="QUH51"/>
      <c r="QUI51"/>
      <c r="QUJ51"/>
      <c r="QUK51"/>
      <c r="QUL51"/>
      <c r="QUM51"/>
      <c r="QUN51"/>
      <c r="QUO51"/>
      <c r="QUP51"/>
      <c r="QUQ51"/>
      <c r="QUR51"/>
      <c r="QUS51"/>
      <c r="QUT51"/>
      <c r="QUU51"/>
      <c r="QUV51"/>
      <c r="QUW51"/>
      <c r="QUX51"/>
      <c r="QUY51"/>
      <c r="QUZ51"/>
      <c r="QVA51"/>
      <c r="QVB51"/>
      <c r="QVC51"/>
      <c r="QVD51"/>
      <c r="QVE51"/>
      <c r="QVF51"/>
      <c r="QVG51"/>
      <c r="QVH51"/>
      <c r="QVI51"/>
      <c r="QVJ51"/>
      <c r="QVK51"/>
      <c r="QVL51"/>
      <c r="QVM51"/>
      <c r="QVN51"/>
      <c r="QVO51"/>
      <c r="QVP51"/>
      <c r="QVQ51"/>
      <c r="QVR51"/>
      <c r="QVS51"/>
      <c r="QVT51"/>
      <c r="QVU51"/>
      <c r="QVV51"/>
      <c r="QVW51"/>
      <c r="QVX51"/>
      <c r="QVY51"/>
      <c r="QVZ51"/>
      <c r="QWA51"/>
      <c r="QWB51"/>
      <c r="QWC51"/>
      <c r="QWD51"/>
      <c r="QWE51"/>
      <c r="QWF51"/>
      <c r="QWG51"/>
      <c r="QWH51"/>
      <c r="QWI51"/>
      <c r="QWJ51"/>
      <c r="QWK51"/>
      <c r="QWL51"/>
      <c r="QWM51"/>
      <c r="QWN51"/>
      <c r="QWO51"/>
      <c r="QWP51"/>
      <c r="QWQ51"/>
      <c r="QWR51"/>
      <c r="QWS51"/>
      <c r="QWT51"/>
      <c r="QWU51"/>
      <c r="QWV51"/>
      <c r="QWW51"/>
      <c r="QWX51"/>
      <c r="QWY51"/>
      <c r="QWZ51"/>
      <c r="QXA51"/>
      <c r="QXB51"/>
      <c r="QXC51"/>
      <c r="QXD51"/>
      <c r="QXE51"/>
      <c r="QXF51"/>
      <c r="QXG51"/>
      <c r="QXH51"/>
      <c r="QXI51"/>
      <c r="QXJ51"/>
      <c r="QXK51"/>
      <c r="QXL51"/>
      <c r="QXM51"/>
      <c r="QXN51"/>
      <c r="QXO51"/>
      <c r="QXP51"/>
      <c r="QXQ51"/>
      <c r="QXR51"/>
      <c r="QXS51"/>
      <c r="QXT51"/>
      <c r="QXU51"/>
      <c r="QXV51"/>
      <c r="QXW51"/>
      <c r="QXX51"/>
      <c r="QXY51"/>
      <c r="QXZ51"/>
      <c r="QYA51"/>
      <c r="QYB51"/>
      <c r="QYC51"/>
      <c r="QYD51"/>
      <c r="QYE51"/>
      <c r="QYF51"/>
      <c r="QYG51"/>
      <c r="QYH51"/>
      <c r="QYI51"/>
      <c r="QYJ51"/>
      <c r="QYK51"/>
      <c r="QYL51"/>
      <c r="QYM51"/>
      <c r="QYN51"/>
      <c r="QYO51"/>
      <c r="QYP51"/>
      <c r="QYQ51"/>
      <c r="QYR51"/>
      <c r="QYS51"/>
      <c r="QYT51"/>
      <c r="QYU51"/>
      <c r="QYV51"/>
      <c r="QYW51"/>
      <c r="QYX51"/>
      <c r="QYY51"/>
      <c r="QYZ51"/>
      <c r="QZA51"/>
      <c r="QZB51"/>
      <c r="QZC51"/>
      <c r="QZD51"/>
      <c r="QZE51"/>
      <c r="QZF51"/>
      <c r="QZG51"/>
      <c r="QZH51"/>
      <c r="QZI51"/>
      <c r="QZJ51"/>
      <c r="QZK51"/>
      <c r="QZL51"/>
      <c r="QZM51"/>
      <c r="QZN51"/>
      <c r="QZO51"/>
      <c r="QZP51"/>
      <c r="QZQ51"/>
      <c r="QZR51"/>
      <c r="QZS51"/>
      <c r="QZT51"/>
      <c r="QZU51"/>
      <c r="QZV51"/>
      <c r="QZW51"/>
      <c r="QZX51"/>
      <c r="QZY51"/>
      <c r="QZZ51"/>
      <c r="RAA51"/>
      <c r="RAB51"/>
      <c r="RAC51"/>
      <c r="RAD51"/>
      <c r="RAE51"/>
      <c r="RAF51"/>
      <c r="RAG51"/>
      <c r="RAH51"/>
      <c r="RAI51"/>
      <c r="RAJ51"/>
      <c r="RAK51"/>
      <c r="RAL51"/>
      <c r="RAM51"/>
      <c r="RAN51"/>
      <c r="RAO51"/>
      <c r="RAP51"/>
      <c r="RAQ51"/>
      <c r="RAR51"/>
      <c r="RAS51"/>
      <c r="RAT51"/>
      <c r="RAU51"/>
      <c r="RAV51"/>
      <c r="RAW51"/>
      <c r="RAX51"/>
      <c r="RAY51"/>
      <c r="RAZ51"/>
      <c r="RBA51"/>
      <c r="RBB51"/>
      <c r="RBC51"/>
      <c r="RBD51"/>
      <c r="RBE51"/>
      <c r="RBF51"/>
      <c r="RBG51"/>
      <c r="RBH51"/>
      <c r="RBI51"/>
      <c r="RBJ51"/>
      <c r="RBK51"/>
      <c r="RBL51"/>
      <c r="RBM51"/>
      <c r="RBN51"/>
      <c r="RBO51"/>
      <c r="RBP51"/>
      <c r="RBQ51"/>
      <c r="RBR51"/>
      <c r="RBS51"/>
      <c r="RBT51"/>
      <c r="RBU51"/>
      <c r="RBV51"/>
      <c r="RBW51"/>
      <c r="RBX51"/>
      <c r="RBY51"/>
      <c r="RBZ51"/>
      <c r="RCA51"/>
      <c r="RCB51"/>
      <c r="RCC51"/>
      <c r="RCD51"/>
      <c r="RCE51"/>
      <c r="RCF51"/>
      <c r="RCG51"/>
      <c r="RCH51"/>
      <c r="RCI51"/>
      <c r="RCJ51"/>
      <c r="RCK51"/>
      <c r="RCL51"/>
      <c r="RCM51"/>
      <c r="RCN51"/>
      <c r="RCO51"/>
      <c r="RCP51"/>
      <c r="RCQ51"/>
      <c r="RCR51"/>
      <c r="RCS51"/>
      <c r="RCT51"/>
      <c r="RCU51"/>
      <c r="RCV51"/>
      <c r="RCW51"/>
      <c r="RCX51"/>
      <c r="RCY51"/>
      <c r="RCZ51"/>
      <c r="RDA51"/>
      <c r="RDB51"/>
      <c r="RDC51"/>
      <c r="RDD51"/>
      <c r="RDE51"/>
      <c r="RDF51"/>
      <c r="RDG51"/>
      <c r="RDH51"/>
      <c r="RDI51"/>
      <c r="RDJ51"/>
      <c r="RDK51"/>
      <c r="RDL51"/>
      <c r="RDM51"/>
      <c r="RDN51"/>
      <c r="RDO51"/>
      <c r="RDP51"/>
      <c r="RDQ51"/>
      <c r="RDR51"/>
      <c r="RDS51"/>
      <c r="RDT51"/>
      <c r="RDU51"/>
      <c r="RDV51"/>
      <c r="RDW51"/>
      <c r="RDX51"/>
      <c r="RDY51"/>
      <c r="RDZ51"/>
      <c r="REA51"/>
      <c r="REB51"/>
      <c r="REC51"/>
      <c r="RED51"/>
      <c r="REE51"/>
      <c r="REF51"/>
      <c r="REG51"/>
      <c r="REH51"/>
      <c r="REI51"/>
      <c r="REJ51"/>
      <c r="REK51"/>
      <c r="REL51"/>
      <c r="REM51"/>
      <c r="REN51"/>
      <c r="REO51"/>
      <c r="REP51"/>
      <c r="REQ51"/>
      <c r="RER51"/>
      <c r="RES51"/>
      <c r="RET51"/>
      <c r="REU51"/>
      <c r="REV51"/>
      <c r="REW51"/>
      <c r="REX51"/>
      <c r="REY51"/>
      <c r="REZ51"/>
      <c r="RFA51"/>
      <c r="RFB51"/>
      <c r="RFC51"/>
      <c r="RFD51"/>
      <c r="RFE51"/>
      <c r="RFF51"/>
      <c r="RFG51"/>
      <c r="RFH51"/>
      <c r="RFI51"/>
      <c r="RFJ51"/>
      <c r="RFK51"/>
      <c r="RFL51"/>
      <c r="RFM51"/>
      <c r="RFN51"/>
      <c r="RFO51"/>
      <c r="RFP51"/>
      <c r="RFQ51"/>
      <c r="RFR51"/>
      <c r="RFS51"/>
      <c r="RFT51"/>
      <c r="RFU51"/>
      <c r="RFV51"/>
      <c r="RFW51"/>
      <c r="RFX51"/>
      <c r="RFY51"/>
      <c r="RFZ51"/>
      <c r="RGA51"/>
      <c r="RGB51"/>
      <c r="RGC51"/>
      <c r="RGD51"/>
      <c r="RGE51"/>
      <c r="RGF51"/>
      <c r="RGG51"/>
      <c r="RGH51"/>
      <c r="RGI51"/>
      <c r="RGJ51"/>
      <c r="RGK51"/>
      <c r="RGL51"/>
      <c r="RGM51"/>
      <c r="RGN51"/>
      <c r="RGO51"/>
      <c r="RGP51"/>
      <c r="RGQ51"/>
      <c r="RGR51"/>
      <c r="RGS51"/>
      <c r="RGT51"/>
      <c r="RGU51"/>
      <c r="RGV51"/>
      <c r="RGW51"/>
      <c r="RGX51"/>
      <c r="RGY51"/>
      <c r="RGZ51"/>
      <c r="RHA51"/>
      <c r="RHB51"/>
      <c r="RHC51"/>
      <c r="RHD51"/>
      <c r="RHE51"/>
      <c r="RHF51"/>
      <c r="RHG51"/>
      <c r="RHH51"/>
      <c r="RHI51"/>
      <c r="RHJ51"/>
      <c r="RHK51"/>
      <c r="RHL51"/>
      <c r="RHM51"/>
      <c r="RHN51"/>
      <c r="RHO51"/>
      <c r="RHP51"/>
      <c r="RHQ51"/>
      <c r="RHR51"/>
      <c r="RHS51"/>
      <c r="RHT51"/>
      <c r="RHU51"/>
      <c r="RHV51"/>
      <c r="RHW51"/>
      <c r="RHX51"/>
      <c r="RHY51"/>
      <c r="RHZ51"/>
      <c r="RIA51"/>
      <c r="RIB51"/>
      <c r="RIC51"/>
      <c r="RID51"/>
      <c r="RIE51"/>
      <c r="RIF51"/>
      <c r="RIG51"/>
      <c r="RIH51"/>
      <c r="RII51"/>
      <c r="RIJ51"/>
      <c r="RIK51"/>
      <c r="RIL51"/>
      <c r="RIM51"/>
      <c r="RIN51"/>
      <c r="RIO51"/>
      <c r="RIP51"/>
      <c r="RIQ51"/>
      <c r="RIR51"/>
      <c r="RIS51"/>
      <c r="RIT51"/>
      <c r="RIU51"/>
      <c r="RIV51"/>
      <c r="RIW51"/>
      <c r="RIX51"/>
      <c r="RIY51"/>
      <c r="RIZ51"/>
      <c r="RJA51"/>
      <c r="RJB51"/>
      <c r="RJC51"/>
      <c r="RJD51"/>
      <c r="RJE51"/>
      <c r="RJF51"/>
      <c r="RJG51"/>
      <c r="RJH51"/>
      <c r="RJI51"/>
      <c r="RJJ51"/>
      <c r="RJK51"/>
      <c r="RJL51"/>
      <c r="RJM51"/>
      <c r="RJN51"/>
      <c r="RJO51"/>
      <c r="RJP51"/>
      <c r="RJQ51"/>
      <c r="RJR51"/>
      <c r="RJS51"/>
      <c r="RJT51"/>
      <c r="RJU51"/>
      <c r="RJV51"/>
      <c r="RJW51"/>
      <c r="RJX51"/>
      <c r="RJY51"/>
      <c r="RJZ51"/>
      <c r="RKA51"/>
      <c r="RKB51"/>
      <c r="RKC51"/>
      <c r="RKD51"/>
      <c r="RKE51"/>
      <c r="RKF51"/>
      <c r="RKG51"/>
      <c r="RKH51"/>
      <c r="RKI51"/>
      <c r="RKJ51"/>
      <c r="RKK51"/>
      <c r="RKL51"/>
      <c r="RKM51"/>
      <c r="RKN51"/>
      <c r="RKO51"/>
      <c r="RKP51"/>
      <c r="RKQ51"/>
      <c r="RKR51"/>
      <c r="RKS51"/>
      <c r="RKT51"/>
      <c r="RKU51"/>
      <c r="RKV51"/>
      <c r="RKW51"/>
      <c r="RKX51"/>
      <c r="RKY51"/>
      <c r="RKZ51"/>
      <c r="RLA51"/>
      <c r="RLB51"/>
      <c r="RLC51"/>
      <c r="RLD51"/>
      <c r="RLE51"/>
      <c r="RLF51"/>
      <c r="RLG51"/>
      <c r="RLH51"/>
      <c r="RLI51"/>
      <c r="RLJ51"/>
      <c r="RLK51"/>
      <c r="RLL51"/>
      <c r="RLM51"/>
      <c r="RLN51"/>
      <c r="RLO51"/>
      <c r="RLP51"/>
      <c r="RLQ51"/>
      <c r="RLR51"/>
      <c r="RLS51"/>
      <c r="RLT51"/>
      <c r="RLU51"/>
      <c r="RLV51"/>
      <c r="RLW51"/>
      <c r="RLX51"/>
      <c r="RLY51"/>
      <c r="RLZ51"/>
      <c r="RMA51"/>
      <c r="RMB51"/>
      <c r="RMC51"/>
      <c r="RMD51"/>
      <c r="RME51"/>
      <c r="RMF51"/>
      <c r="RMG51"/>
      <c r="RMH51"/>
      <c r="RMI51"/>
      <c r="RMJ51"/>
      <c r="RMK51"/>
      <c r="RML51"/>
      <c r="RMM51"/>
      <c r="RMN51"/>
      <c r="RMO51"/>
      <c r="RMP51"/>
      <c r="RMQ51"/>
      <c r="RMR51"/>
      <c r="RMS51"/>
      <c r="RMT51"/>
      <c r="RMU51"/>
      <c r="RMV51"/>
      <c r="RMW51"/>
      <c r="RMX51"/>
      <c r="RMY51"/>
      <c r="RMZ51"/>
      <c r="RNA51"/>
      <c r="RNB51"/>
      <c r="RNC51"/>
      <c r="RND51"/>
      <c r="RNE51"/>
      <c r="RNF51"/>
      <c r="RNG51"/>
      <c r="RNH51"/>
      <c r="RNI51"/>
      <c r="RNJ51"/>
      <c r="RNK51"/>
      <c r="RNL51"/>
      <c r="RNM51"/>
      <c r="RNN51"/>
      <c r="RNO51"/>
      <c r="RNP51"/>
      <c r="RNQ51"/>
      <c r="RNR51"/>
      <c r="RNS51"/>
      <c r="RNT51"/>
      <c r="RNU51"/>
      <c r="RNV51"/>
      <c r="RNW51"/>
      <c r="RNX51"/>
      <c r="RNY51"/>
      <c r="RNZ51"/>
      <c r="ROA51"/>
      <c r="ROB51"/>
      <c r="ROC51"/>
      <c r="ROD51"/>
      <c r="ROE51"/>
      <c r="ROF51"/>
      <c r="ROG51"/>
      <c r="ROH51"/>
      <c r="ROI51"/>
      <c r="ROJ51"/>
      <c r="ROK51"/>
      <c r="ROL51"/>
      <c r="ROM51"/>
      <c r="RON51"/>
      <c r="ROO51"/>
      <c r="ROP51"/>
      <c r="ROQ51"/>
      <c r="ROR51"/>
      <c r="ROS51"/>
      <c r="ROT51"/>
      <c r="ROU51"/>
      <c r="ROV51"/>
      <c r="ROW51"/>
      <c r="ROX51"/>
      <c r="ROY51"/>
      <c r="ROZ51"/>
      <c r="RPA51"/>
      <c r="RPB51"/>
      <c r="RPC51"/>
      <c r="RPD51"/>
      <c r="RPE51"/>
      <c r="RPF51"/>
      <c r="RPG51"/>
      <c r="RPH51"/>
      <c r="RPI51"/>
      <c r="RPJ51"/>
      <c r="RPK51"/>
      <c r="RPL51"/>
      <c r="RPM51"/>
      <c r="RPN51"/>
      <c r="RPO51"/>
      <c r="RPP51"/>
      <c r="RPQ51"/>
      <c r="RPR51"/>
      <c r="RPS51"/>
      <c r="RPT51"/>
      <c r="RPU51"/>
      <c r="RPV51"/>
      <c r="RPW51"/>
      <c r="RPX51"/>
      <c r="RPY51"/>
      <c r="RPZ51"/>
      <c r="RQA51"/>
      <c r="RQB51"/>
      <c r="RQC51"/>
      <c r="RQD51"/>
      <c r="RQE51"/>
      <c r="RQF51"/>
      <c r="RQG51"/>
      <c r="RQH51"/>
      <c r="RQI51"/>
      <c r="RQJ51"/>
      <c r="RQK51"/>
      <c r="RQL51"/>
      <c r="RQM51"/>
      <c r="RQN51"/>
      <c r="RQO51"/>
      <c r="RQP51"/>
      <c r="RQQ51"/>
      <c r="RQR51"/>
      <c r="RQS51"/>
      <c r="RQT51"/>
      <c r="RQU51"/>
      <c r="RQV51"/>
      <c r="RQW51"/>
      <c r="RQX51"/>
      <c r="RQY51"/>
      <c r="RQZ51"/>
      <c r="RRA51"/>
      <c r="RRB51"/>
      <c r="RRC51"/>
      <c r="RRD51"/>
      <c r="RRE51"/>
      <c r="RRF51"/>
      <c r="RRG51"/>
      <c r="RRH51"/>
      <c r="RRI51"/>
      <c r="RRJ51"/>
      <c r="RRK51"/>
      <c r="RRL51"/>
      <c r="RRM51"/>
      <c r="RRN51"/>
      <c r="RRO51"/>
      <c r="RRP51"/>
      <c r="RRQ51"/>
      <c r="RRR51"/>
      <c r="RRS51"/>
      <c r="RRT51"/>
      <c r="RRU51"/>
      <c r="RRV51"/>
      <c r="RRW51"/>
      <c r="RRX51"/>
      <c r="RRY51"/>
      <c r="RRZ51"/>
      <c r="RSA51"/>
      <c r="RSB51"/>
      <c r="RSC51"/>
      <c r="RSD51"/>
      <c r="RSE51"/>
      <c r="RSF51"/>
      <c r="RSG51"/>
      <c r="RSH51"/>
      <c r="RSI51"/>
      <c r="RSJ51"/>
      <c r="RSK51"/>
      <c r="RSL51"/>
      <c r="RSM51"/>
      <c r="RSN51"/>
      <c r="RSO51"/>
      <c r="RSP51"/>
      <c r="RSQ51"/>
      <c r="RSR51"/>
      <c r="RSS51"/>
      <c r="RST51"/>
      <c r="RSU51"/>
      <c r="RSV51"/>
      <c r="RSW51"/>
      <c r="RSX51"/>
      <c r="RSY51"/>
      <c r="RSZ51"/>
      <c r="RTA51"/>
      <c r="RTB51"/>
      <c r="RTC51"/>
      <c r="RTD51"/>
      <c r="RTE51"/>
      <c r="RTF51"/>
      <c r="RTG51"/>
      <c r="RTH51"/>
      <c r="RTI51"/>
      <c r="RTJ51"/>
      <c r="RTK51"/>
      <c r="RTL51"/>
      <c r="RTM51"/>
      <c r="RTN51"/>
      <c r="RTO51"/>
      <c r="RTP51"/>
      <c r="RTQ51"/>
      <c r="RTR51"/>
      <c r="RTS51"/>
      <c r="RTT51"/>
      <c r="RTU51"/>
      <c r="RTV51"/>
      <c r="RTW51"/>
      <c r="RTX51"/>
      <c r="RTY51"/>
      <c r="RTZ51"/>
      <c r="RUA51"/>
      <c r="RUB51"/>
      <c r="RUC51"/>
      <c r="RUD51"/>
      <c r="RUE51"/>
      <c r="RUF51"/>
      <c r="RUG51"/>
      <c r="RUH51"/>
      <c r="RUI51"/>
      <c r="RUJ51"/>
      <c r="RUK51"/>
      <c r="RUL51"/>
      <c r="RUM51"/>
      <c r="RUN51"/>
      <c r="RUO51"/>
      <c r="RUP51"/>
      <c r="RUQ51"/>
      <c r="RUR51"/>
      <c r="RUS51"/>
      <c r="RUT51"/>
      <c r="RUU51"/>
      <c r="RUV51"/>
      <c r="RUW51"/>
      <c r="RUX51"/>
      <c r="RUY51"/>
      <c r="RUZ51"/>
      <c r="RVA51"/>
      <c r="RVB51"/>
      <c r="RVC51"/>
      <c r="RVD51"/>
      <c r="RVE51"/>
      <c r="RVF51"/>
      <c r="RVG51"/>
      <c r="RVH51"/>
      <c r="RVI51"/>
      <c r="RVJ51"/>
      <c r="RVK51"/>
      <c r="RVL51"/>
      <c r="RVM51"/>
      <c r="RVN51"/>
      <c r="RVO51"/>
      <c r="RVP51"/>
      <c r="RVQ51"/>
      <c r="RVR51"/>
      <c r="RVS51"/>
      <c r="RVT51"/>
      <c r="RVU51"/>
      <c r="RVV51"/>
      <c r="RVW51"/>
      <c r="RVX51"/>
      <c r="RVY51"/>
      <c r="RVZ51"/>
      <c r="RWA51"/>
      <c r="RWB51"/>
      <c r="RWC51"/>
      <c r="RWD51"/>
      <c r="RWE51"/>
      <c r="RWF51"/>
      <c r="RWG51"/>
      <c r="RWH51"/>
      <c r="RWI51"/>
      <c r="RWJ51"/>
      <c r="RWK51"/>
      <c r="RWL51"/>
      <c r="RWM51"/>
      <c r="RWN51"/>
      <c r="RWO51"/>
      <c r="RWP51"/>
      <c r="RWQ51"/>
      <c r="RWR51"/>
      <c r="RWS51"/>
      <c r="RWT51"/>
      <c r="RWU51"/>
      <c r="RWV51"/>
      <c r="RWW51"/>
      <c r="RWX51"/>
      <c r="RWY51"/>
      <c r="RWZ51"/>
      <c r="RXA51"/>
      <c r="RXB51"/>
      <c r="RXC51"/>
      <c r="RXD51"/>
      <c r="RXE51"/>
      <c r="RXF51"/>
      <c r="RXG51"/>
      <c r="RXH51"/>
      <c r="RXI51"/>
      <c r="RXJ51"/>
      <c r="RXK51"/>
      <c r="RXL51"/>
      <c r="RXM51"/>
      <c r="RXN51"/>
      <c r="RXO51"/>
      <c r="RXP51"/>
      <c r="RXQ51"/>
      <c r="RXR51"/>
      <c r="RXS51"/>
      <c r="RXT51"/>
      <c r="RXU51"/>
      <c r="RXV51"/>
      <c r="RXW51"/>
      <c r="RXX51"/>
      <c r="RXY51"/>
      <c r="RXZ51"/>
      <c r="RYA51"/>
      <c r="RYB51"/>
      <c r="RYC51"/>
      <c r="RYD51"/>
      <c r="RYE51"/>
      <c r="RYF51"/>
      <c r="RYG51"/>
      <c r="RYH51"/>
      <c r="RYI51"/>
      <c r="RYJ51"/>
      <c r="RYK51"/>
      <c r="RYL51"/>
      <c r="RYM51"/>
      <c r="RYN51"/>
      <c r="RYO51"/>
      <c r="RYP51"/>
      <c r="RYQ51"/>
      <c r="RYR51"/>
      <c r="RYS51"/>
      <c r="RYT51"/>
      <c r="RYU51"/>
      <c r="RYV51"/>
      <c r="RYW51"/>
      <c r="RYX51"/>
      <c r="RYY51"/>
      <c r="RYZ51"/>
      <c r="RZA51"/>
      <c r="RZB51"/>
      <c r="RZC51"/>
      <c r="RZD51"/>
      <c r="RZE51"/>
      <c r="RZF51"/>
      <c r="RZG51"/>
      <c r="RZH51"/>
      <c r="RZI51"/>
      <c r="RZJ51"/>
      <c r="RZK51"/>
      <c r="RZL51"/>
      <c r="RZM51"/>
      <c r="RZN51"/>
      <c r="RZO51"/>
      <c r="RZP51"/>
      <c r="RZQ51"/>
      <c r="RZR51"/>
      <c r="RZS51"/>
      <c r="RZT51"/>
      <c r="RZU51"/>
      <c r="RZV51"/>
      <c r="RZW51"/>
      <c r="RZX51"/>
      <c r="RZY51"/>
      <c r="RZZ51"/>
      <c r="SAA51"/>
      <c r="SAB51"/>
      <c r="SAC51"/>
      <c r="SAD51"/>
      <c r="SAE51"/>
      <c r="SAF51"/>
      <c r="SAG51"/>
      <c r="SAH51"/>
      <c r="SAI51"/>
      <c r="SAJ51"/>
      <c r="SAK51"/>
      <c r="SAL51"/>
      <c r="SAM51"/>
      <c r="SAN51"/>
      <c r="SAO51"/>
      <c r="SAP51"/>
      <c r="SAQ51"/>
      <c r="SAR51"/>
      <c r="SAS51"/>
      <c r="SAT51"/>
      <c r="SAU51"/>
      <c r="SAV51"/>
      <c r="SAW51"/>
      <c r="SAX51"/>
      <c r="SAY51"/>
      <c r="SAZ51"/>
      <c r="SBA51"/>
      <c r="SBB51"/>
      <c r="SBC51"/>
      <c r="SBD51"/>
      <c r="SBE51"/>
      <c r="SBF51"/>
      <c r="SBG51"/>
      <c r="SBH51"/>
      <c r="SBI51"/>
      <c r="SBJ51"/>
      <c r="SBK51"/>
      <c r="SBL51"/>
      <c r="SBM51"/>
      <c r="SBN51"/>
      <c r="SBO51"/>
      <c r="SBP51"/>
      <c r="SBQ51"/>
      <c r="SBR51"/>
      <c r="SBS51"/>
      <c r="SBT51"/>
      <c r="SBU51"/>
      <c r="SBV51"/>
      <c r="SBW51"/>
      <c r="SBX51"/>
      <c r="SBY51"/>
      <c r="SBZ51"/>
      <c r="SCA51"/>
      <c r="SCB51"/>
      <c r="SCC51"/>
      <c r="SCD51"/>
      <c r="SCE51"/>
      <c r="SCF51"/>
      <c r="SCG51"/>
      <c r="SCH51"/>
      <c r="SCI51"/>
      <c r="SCJ51"/>
      <c r="SCK51"/>
      <c r="SCL51"/>
      <c r="SCM51"/>
      <c r="SCN51"/>
      <c r="SCO51"/>
      <c r="SCP51"/>
      <c r="SCQ51"/>
      <c r="SCR51"/>
      <c r="SCS51"/>
      <c r="SCT51"/>
      <c r="SCU51"/>
      <c r="SCV51"/>
      <c r="SCW51"/>
      <c r="SCX51"/>
      <c r="SCY51"/>
      <c r="SCZ51"/>
      <c r="SDA51"/>
      <c r="SDB51"/>
      <c r="SDC51"/>
      <c r="SDD51"/>
      <c r="SDE51"/>
      <c r="SDF51"/>
      <c r="SDG51"/>
      <c r="SDH51"/>
      <c r="SDI51"/>
      <c r="SDJ51"/>
      <c r="SDK51"/>
      <c r="SDL51"/>
      <c r="SDM51"/>
      <c r="SDN51"/>
      <c r="SDO51"/>
      <c r="SDP51"/>
      <c r="SDQ51"/>
      <c r="SDR51"/>
      <c r="SDS51"/>
      <c r="SDT51"/>
      <c r="SDU51"/>
      <c r="SDV51"/>
      <c r="SDW51"/>
      <c r="SDX51"/>
      <c r="SDY51"/>
      <c r="SDZ51"/>
      <c r="SEA51"/>
      <c r="SEB51"/>
      <c r="SEC51"/>
      <c r="SED51"/>
      <c r="SEE51"/>
      <c r="SEF51"/>
      <c r="SEG51"/>
      <c r="SEH51"/>
      <c r="SEI51"/>
      <c r="SEJ51"/>
      <c r="SEK51"/>
      <c r="SEL51"/>
      <c r="SEM51"/>
      <c r="SEN51"/>
      <c r="SEO51"/>
      <c r="SEP51"/>
      <c r="SEQ51"/>
      <c r="SER51"/>
      <c r="SES51"/>
      <c r="SET51"/>
      <c r="SEU51"/>
      <c r="SEV51"/>
      <c r="SEW51"/>
      <c r="SEX51"/>
      <c r="SEY51"/>
      <c r="SEZ51"/>
      <c r="SFA51"/>
      <c r="SFB51"/>
      <c r="SFC51"/>
      <c r="SFD51"/>
      <c r="SFE51"/>
      <c r="SFF51"/>
      <c r="SFG51"/>
      <c r="SFH51"/>
      <c r="SFI51"/>
      <c r="SFJ51"/>
      <c r="SFK51"/>
      <c r="SFL51"/>
      <c r="SFM51"/>
      <c r="SFN51"/>
      <c r="SFO51"/>
      <c r="SFP51"/>
      <c r="SFQ51"/>
      <c r="SFR51"/>
      <c r="SFS51"/>
      <c r="SFT51"/>
      <c r="SFU51"/>
      <c r="SFV51"/>
      <c r="SFW51"/>
      <c r="SFX51"/>
      <c r="SFY51"/>
      <c r="SFZ51"/>
      <c r="SGA51"/>
      <c r="SGB51"/>
      <c r="SGC51"/>
      <c r="SGD51"/>
      <c r="SGE51"/>
      <c r="SGF51"/>
      <c r="SGG51"/>
      <c r="SGH51"/>
      <c r="SGI51"/>
      <c r="SGJ51"/>
      <c r="SGK51"/>
      <c r="SGL51"/>
      <c r="SGM51"/>
      <c r="SGN51"/>
      <c r="SGO51"/>
      <c r="SGP51"/>
      <c r="SGQ51"/>
      <c r="SGR51"/>
      <c r="SGS51"/>
      <c r="SGT51"/>
      <c r="SGU51"/>
      <c r="SGV51"/>
      <c r="SGW51"/>
      <c r="SGX51"/>
      <c r="SGY51"/>
      <c r="SGZ51"/>
      <c r="SHA51"/>
      <c r="SHB51"/>
      <c r="SHC51"/>
      <c r="SHD51"/>
      <c r="SHE51"/>
      <c r="SHF51"/>
      <c r="SHG51"/>
      <c r="SHH51"/>
      <c r="SHI51"/>
      <c r="SHJ51"/>
      <c r="SHK51"/>
      <c r="SHL51"/>
      <c r="SHM51"/>
      <c r="SHN51"/>
      <c r="SHO51"/>
      <c r="SHP51"/>
      <c r="SHQ51"/>
      <c r="SHR51"/>
      <c r="SHS51"/>
      <c r="SHT51"/>
      <c r="SHU51"/>
      <c r="SHV51"/>
      <c r="SHW51"/>
      <c r="SHX51"/>
      <c r="SHY51"/>
      <c r="SHZ51"/>
      <c r="SIA51"/>
      <c r="SIB51"/>
      <c r="SIC51"/>
      <c r="SID51"/>
      <c r="SIE51"/>
      <c r="SIF51"/>
      <c r="SIG51"/>
      <c r="SIH51"/>
      <c r="SII51"/>
      <c r="SIJ51"/>
      <c r="SIK51"/>
      <c r="SIL51"/>
      <c r="SIM51"/>
      <c r="SIN51"/>
      <c r="SIO51"/>
      <c r="SIP51"/>
      <c r="SIQ51"/>
      <c r="SIR51"/>
      <c r="SIS51"/>
      <c r="SIT51"/>
      <c r="SIU51"/>
      <c r="SIV51"/>
      <c r="SIW51"/>
      <c r="SIX51"/>
      <c r="SIY51"/>
      <c r="SIZ51"/>
      <c r="SJA51"/>
      <c r="SJB51"/>
      <c r="SJC51"/>
      <c r="SJD51"/>
      <c r="SJE51"/>
      <c r="SJF51"/>
      <c r="SJG51"/>
      <c r="SJH51"/>
      <c r="SJI51"/>
      <c r="SJJ51"/>
      <c r="SJK51"/>
      <c r="SJL51"/>
      <c r="SJM51"/>
      <c r="SJN51"/>
      <c r="SJO51"/>
      <c r="SJP51"/>
      <c r="SJQ51"/>
      <c r="SJR51"/>
      <c r="SJS51"/>
      <c r="SJT51"/>
      <c r="SJU51"/>
      <c r="SJV51"/>
      <c r="SJW51"/>
      <c r="SJX51"/>
      <c r="SJY51"/>
      <c r="SJZ51"/>
      <c r="SKA51"/>
      <c r="SKB51"/>
      <c r="SKC51"/>
      <c r="SKD51"/>
      <c r="SKE51"/>
      <c r="SKF51"/>
      <c r="SKG51"/>
      <c r="SKH51"/>
      <c r="SKI51"/>
      <c r="SKJ51"/>
      <c r="SKK51"/>
      <c r="SKL51"/>
      <c r="SKM51"/>
      <c r="SKN51"/>
      <c r="SKO51"/>
      <c r="SKP51"/>
      <c r="SKQ51"/>
      <c r="SKR51"/>
      <c r="SKS51"/>
      <c r="SKT51"/>
      <c r="SKU51"/>
      <c r="SKV51"/>
      <c r="SKW51"/>
      <c r="SKX51"/>
      <c r="SKY51"/>
      <c r="SKZ51"/>
      <c r="SLA51"/>
      <c r="SLB51"/>
      <c r="SLC51"/>
      <c r="SLD51"/>
      <c r="SLE51"/>
      <c r="SLF51"/>
      <c r="SLG51"/>
      <c r="SLH51"/>
      <c r="SLI51"/>
      <c r="SLJ51"/>
      <c r="SLK51"/>
      <c r="SLL51"/>
      <c r="SLM51"/>
      <c r="SLN51"/>
      <c r="SLO51"/>
      <c r="SLP51"/>
      <c r="SLQ51"/>
      <c r="SLR51"/>
      <c r="SLS51"/>
      <c r="SLT51"/>
      <c r="SLU51"/>
      <c r="SLV51"/>
      <c r="SLW51"/>
      <c r="SLX51"/>
      <c r="SLY51"/>
      <c r="SLZ51"/>
      <c r="SMA51"/>
      <c r="SMB51"/>
      <c r="SMC51"/>
      <c r="SMD51"/>
      <c r="SME51"/>
      <c r="SMF51"/>
      <c r="SMG51"/>
      <c r="SMH51"/>
      <c r="SMI51"/>
      <c r="SMJ51"/>
      <c r="SMK51"/>
      <c r="SML51"/>
      <c r="SMM51"/>
      <c r="SMN51"/>
      <c r="SMO51"/>
      <c r="SMP51"/>
      <c r="SMQ51"/>
      <c r="SMR51"/>
      <c r="SMS51"/>
      <c r="SMT51"/>
      <c r="SMU51"/>
      <c r="SMV51"/>
      <c r="SMW51"/>
      <c r="SMX51"/>
      <c r="SMY51"/>
      <c r="SMZ51"/>
      <c r="SNA51"/>
      <c r="SNB51"/>
      <c r="SNC51"/>
      <c r="SND51"/>
      <c r="SNE51"/>
      <c r="SNF51"/>
      <c r="SNG51"/>
      <c r="SNH51"/>
      <c r="SNI51"/>
      <c r="SNJ51"/>
      <c r="SNK51"/>
      <c r="SNL51"/>
      <c r="SNM51"/>
      <c r="SNN51"/>
      <c r="SNO51"/>
      <c r="SNP51"/>
      <c r="SNQ51"/>
      <c r="SNR51"/>
      <c r="SNS51"/>
      <c r="SNT51"/>
      <c r="SNU51"/>
      <c r="SNV51"/>
      <c r="SNW51"/>
      <c r="SNX51"/>
      <c r="SNY51"/>
      <c r="SNZ51"/>
      <c r="SOA51"/>
      <c r="SOB51"/>
      <c r="SOC51"/>
      <c r="SOD51"/>
      <c r="SOE51"/>
      <c r="SOF51"/>
      <c r="SOG51"/>
      <c r="SOH51"/>
      <c r="SOI51"/>
      <c r="SOJ51"/>
      <c r="SOK51"/>
      <c r="SOL51"/>
      <c r="SOM51"/>
      <c r="SON51"/>
      <c r="SOO51"/>
      <c r="SOP51"/>
      <c r="SOQ51"/>
      <c r="SOR51"/>
      <c r="SOS51"/>
      <c r="SOT51"/>
      <c r="SOU51"/>
      <c r="SOV51"/>
      <c r="SOW51"/>
      <c r="SOX51"/>
      <c r="SOY51"/>
      <c r="SOZ51"/>
      <c r="SPA51"/>
      <c r="SPB51"/>
      <c r="SPC51"/>
      <c r="SPD51"/>
      <c r="SPE51"/>
      <c r="SPF51"/>
      <c r="SPG51"/>
      <c r="SPH51"/>
      <c r="SPI51"/>
      <c r="SPJ51"/>
      <c r="SPK51"/>
      <c r="SPL51"/>
      <c r="SPM51"/>
      <c r="SPN51"/>
      <c r="SPO51"/>
      <c r="SPP51"/>
      <c r="SPQ51"/>
      <c r="SPR51"/>
      <c r="SPS51"/>
      <c r="SPT51"/>
      <c r="SPU51"/>
      <c r="SPV51"/>
      <c r="SPW51"/>
      <c r="SPX51"/>
      <c r="SPY51"/>
      <c r="SPZ51"/>
      <c r="SQA51"/>
      <c r="SQB51"/>
      <c r="SQC51"/>
      <c r="SQD51"/>
      <c r="SQE51"/>
      <c r="SQF51"/>
      <c r="SQG51"/>
      <c r="SQH51"/>
      <c r="SQI51"/>
      <c r="SQJ51"/>
      <c r="SQK51"/>
      <c r="SQL51"/>
      <c r="SQM51"/>
      <c r="SQN51"/>
      <c r="SQO51"/>
      <c r="SQP51"/>
      <c r="SQQ51"/>
      <c r="SQR51"/>
      <c r="SQS51"/>
      <c r="SQT51"/>
      <c r="SQU51"/>
      <c r="SQV51"/>
      <c r="SQW51"/>
      <c r="SQX51"/>
      <c r="SQY51"/>
      <c r="SQZ51"/>
      <c r="SRA51"/>
      <c r="SRB51"/>
      <c r="SRC51"/>
      <c r="SRD51"/>
      <c r="SRE51"/>
      <c r="SRF51"/>
      <c r="SRG51"/>
      <c r="SRH51"/>
      <c r="SRI51"/>
      <c r="SRJ51"/>
      <c r="SRK51"/>
      <c r="SRL51"/>
      <c r="SRM51"/>
      <c r="SRN51"/>
      <c r="SRO51"/>
      <c r="SRP51"/>
      <c r="SRQ51"/>
      <c r="SRR51"/>
      <c r="SRS51"/>
      <c r="SRT51"/>
      <c r="SRU51"/>
      <c r="SRV51"/>
      <c r="SRW51"/>
      <c r="SRX51"/>
      <c r="SRY51"/>
      <c r="SRZ51"/>
      <c r="SSA51"/>
      <c r="SSB51"/>
      <c r="SSC51"/>
      <c r="SSD51"/>
      <c r="SSE51"/>
      <c r="SSF51"/>
      <c r="SSG51"/>
      <c r="SSH51"/>
      <c r="SSI51"/>
      <c r="SSJ51"/>
      <c r="SSK51"/>
      <c r="SSL51"/>
      <c r="SSM51"/>
      <c r="SSN51"/>
      <c r="SSO51"/>
      <c r="SSP51"/>
      <c r="SSQ51"/>
      <c r="SSR51"/>
      <c r="SSS51"/>
      <c r="SST51"/>
      <c r="SSU51"/>
      <c r="SSV51"/>
      <c r="SSW51"/>
      <c r="SSX51"/>
      <c r="SSY51"/>
      <c r="SSZ51"/>
      <c r="STA51"/>
      <c r="STB51"/>
      <c r="STC51"/>
      <c r="STD51"/>
      <c r="STE51"/>
      <c r="STF51"/>
      <c r="STG51"/>
      <c r="STH51"/>
      <c r="STI51"/>
      <c r="STJ51"/>
      <c r="STK51"/>
      <c r="STL51"/>
      <c r="STM51"/>
      <c r="STN51"/>
      <c r="STO51"/>
      <c r="STP51"/>
      <c r="STQ51"/>
      <c r="STR51"/>
      <c r="STS51"/>
      <c r="STT51"/>
      <c r="STU51"/>
      <c r="STV51"/>
      <c r="STW51"/>
      <c r="STX51"/>
      <c r="STY51"/>
      <c r="STZ51"/>
      <c r="SUA51"/>
      <c r="SUB51"/>
      <c r="SUC51"/>
      <c r="SUD51"/>
      <c r="SUE51"/>
      <c r="SUF51"/>
      <c r="SUG51"/>
      <c r="SUH51"/>
      <c r="SUI51"/>
      <c r="SUJ51"/>
      <c r="SUK51"/>
      <c r="SUL51"/>
      <c r="SUM51"/>
      <c r="SUN51"/>
      <c r="SUO51"/>
      <c r="SUP51"/>
      <c r="SUQ51"/>
      <c r="SUR51"/>
      <c r="SUS51"/>
      <c r="SUT51"/>
      <c r="SUU51"/>
      <c r="SUV51"/>
      <c r="SUW51"/>
      <c r="SUX51"/>
      <c r="SUY51"/>
      <c r="SUZ51"/>
      <c r="SVA51"/>
      <c r="SVB51"/>
      <c r="SVC51"/>
      <c r="SVD51"/>
      <c r="SVE51"/>
      <c r="SVF51"/>
      <c r="SVG51"/>
      <c r="SVH51"/>
      <c r="SVI51"/>
      <c r="SVJ51"/>
      <c r="SVK51"/>
      <c r="SVL51"/>
      <c r="SVM51"/>
      <c r="SVN51"/>
      <c r="SVO51"/>
      <c r="SVP51"/>
      <c r="SVQ51"/>
      <c r="SVR51"/>
      <c r="SVS51"/>
      <c r="SVT51"/>
      <c r="SVU51"/>
      <c r="SVV51"/>
      <c r="SVW51"/>
      <c r="SVX51"/>
      <c r="SVY51"/>
      <c r="SVZ51"/>
      <c r="SWA51"/>
      <c r="SWB51"/>
      <c r="SWC51"/>
      <c r="SWD51"/>
      <c r="SWE51"/>
      <c r="SWF51"/>
      <c r="SWG51"/>
      <c r="SWH51"/>
      <c r="SWI51"/>
      <c r="SWJ51"/>
      <c r="SWK51"/>
      <c r="SWL51"/>
      <c r="SWM51"/>
      <c r="SWN51"/>
      <c r="SWO51"/>
      <c r="SWP51"/>
      <c r="SWQ51"/>
      <c r="SWR51"/>
      <c r="SWS51"/>
      <c r="SWT51"/>
      <c r="SWU51"/>
      <c r="SWV51"/>
      <c r="SWW51"/>
      <c r="SWX51"/>
      <c r="SWY51"/>
      <c r="SWZ51"/>
      <c r="SXA51"/>
      <c r="SXB51"/>
      <c r="SXC51"/>
      <c r="SXD51"/>
      <c r="SXE51"/>
      <c r="SXF51"/>
      <c r="SXG51"/>
      <c r="SXH51"/>
      <c r="SXI51"/>
      <c r="SXJ51"/>
      <c r="SXK51"/>
      <c r="SXL51"/>
      <c r="SXM51"/>
      <c r="SXN51"/>
      <c r="SXO51"/>
      <c r="SXP51"/>
      <c r="SXQ51"/>
      <c r="SXR51"/>
      <c r="SXS51"/>
      <c r="SXT51"/>
      <c r="SXU51"/>
      <c r="SXV51"/>
      <c r="SXW51"/>
      <c r="SXX51"/>
      <c r="SXY51"/>
      <c r="SXZ51"/>
      <c r="SYA51"/>
      <c r="SYB51"/>
      <c r="SYC51"/>
      <c r="SYD51"/>
      <c r="SYE51"/>
      <c r="SYF51"/>
      <c r="SYG51"/>
      <c r="SYH51"/>
      <c r="SYI51"/>
      <c r="SYJ51"/>
      <c r="SYK51"/>
      <c r="SYL51"/>
      <c r="SYM51"/>
      <c r="SYN51"/>
      <c r="SYO51"/>
      <c r="SYP51"/>
      <c r="SYQ51"/>
      <c r="SYR51"/>
      <c r="SYS51"/>
      <c r="SYT51"/>
      <c r="SYU51"/>
      <c r="SYV51"/>
      <c r="SYW51"/>
      <c r="SYX51"/>
      <c r="SYY51"/>
      <c r="SYZ51"/>
      <c r="SZA51"/>
      <c r="SZB51"/>
      <c r="SZC51"/>
      <c r="SZD51"/>
      <c r="SZE51"/>
      <c r="SZF51"/>
      <c r="SZG51"/>
      <c r="SZH51"/>
      <c r="SZI51"/>
      <c r="SZJ51"/>
      <c r="SZK51"/>
      <c r="SZL51"/>
      <c r="SZM51"/>
      <c r="SZN51"/>
      <c r="SZO51"/>
      <c r="SZP51"/>
      <c r="SZQ51"/>
      <c r="SZR51"/>
      <c r="SZS51"/>
      <c r="SZT51"/>
      <c r="SZU51"/>
      <c r="SZV51"/>
      <c r="SZW51"/>
      <c r="SZX51"/>
      <c r="SZY51"/>
      <c r="SZZ51"/>
      <c r="TAA51"/>
      <c r="TAB51"/>
      <c r="TAC51"/>
      <c r="TAD51"/>
      <c r="TAE51"/>
      <c r="TAF51"/>
      <c r="TAG51"/>
      <c r="TAH51"/>
      <c r="TAI51"/>
      <c r="TAJ51"/>
      <c r="TAK51"/>
      <c r="TAL51"/>
      <c r="TAM51"/>
      <c r="TAN51"/>
      <c r="TAO51"/>
      <c r="TAP51"/>
      <c r="TAQ51"/>
      <c r="TAR51"/>
      <c r="TAS51"/>
      <c r="TAT51"/>
      <c r="TAU51"/>
      <c r="TAV51"/>
      <c r="TAW51"/>
      <c r="TAX51"/>
      <c r="TAY51"/>
      <c r="TAZ51"/>
      <c r="TBA51"/>
      <c r="TBB51"/>
      <c r="TBC51"/>
      <c r="TBD51"/>
      <c r="TBE51"/>
      <c r="TBF51"/>
      <c r="TBG51"/>
      <c r="TBH51"/>
      <c r="TBI51"/>
      <c r="TBJ51"/>
      <c r="TBK51"/>
      <c r="TBL51"/>
      <c r="TBM51"/>
      <c r="TBN51"/>
      <c r="TBO51"/>
      <c r="TBP51"/>
      <c r="TBQ51"/>
      <c r="TBR51"/>
      <c r="TBS51"/>
      <c r="TBT51"/>
      <c r="TBU51"/>
      <c r="TBV51"/>
      <c r="TBW51"/>
      <c r="TBX51"/>
      <c r="TBY51"/>
      <c r="TBZ51"/>
      <c r="TCA51"/>
      <c r="TCB51"/>
      <c r="TCC51"/>
      <c r="TCD51"/>
      <c r="TCE51"/>
      <c r="TCF51"/>
      <c r="TCG51"/>
      <c r="TCH51"/>
      <c r="TCI51"/>
      <c r="TCJ51"/>
      <c r="TCK51"/>
      <c r="TCL51"/>
      <c r="TCM51"/>
      <c r="TCN51"/>
      <c r="TCO51"/>
      <c r="TCP51"/>
      <c r="TCQ51"/>
      <c r="TCR51"/>
      <c r="TCS51"/>
      <c r="TCT51"/>
      <c r="TCU51"/>
      <c r="TCV51"/>
      <c r="TCW51"/>
      <c r="TCX51"/>
      <c r="TCY51"/>
      <c r="TCZ51"/>
      <c r="TDA51"/>
      <c r="TDB51"/>
      <c r="TDC51"/>
      <c r="TDD51"/>
      <c r="TDE51"/>
      <c r="TDF51"/>
      <c r="TDG51"/>
      <c r="TDH51"/>
      <c r="TDI51"/>
      <c r="TDJ51"/>
      <c r="TDK51"/>
      <c r="TDL51"/>
      <c r="TDM51"/>
      <c r="TDN51"/>
      <c r="TDO51"/>
      <c r="TDP51"/>
      <c r="TDQ51"/>
      <c r="TDR51"/>
      <c r="TDS51"/>
      <c r="TDT51"/>
      <c r="TDU51"/>
      <c r="TDV51"/>
      <c r="TDW51"/>
      <c r="TDX51"/>
      <c r="TDY51"/>
      <c r="TDZ51"/>
      <c r="TEA51"/>
      <c r="TEB51"/>
      <c r="TEC51"/>
      <c r="TED51"/>
      <c r="TEE51"/>
      <c r="TEF51"/>
      <c r="TEG51"/>
      <c r="TEH51"/>
      <c r="TEI51"/>
      <c r="TEJ51"/>
      <c r="TEK51"/>
      <c r="TEL51"/>
      <c r="TEM51"/>
      <c r="TEN51"/>
      <c r="TEO51"/>
      <c r="TEP51"/>
      <c r="TEQ51"/>
      <c r="TER51"/>
      <c r="TES51"/>
      <c r="TET51"/>
      <c r="TEU51"/>
      <c r="TEV51"/>
      <c r="TEW51"/>
      <c r="TEX51"/>
      <c r="TEY51"/>
      <c r="TEZ51"/>
      <c r="TFA51"/>
      <c r="TFB51"/>
      <c r="TFC51"/>
      <c r="TFD51"/>
      <c r="TFE51"/>
      <c r="TFF51"/>
      <c r="TFG51"/>
      <c r="TFH51"/>
      <c r="TFI51"/>
      <c r="TFJ51"/>
      <c r="TFK51"/>
      <c r="TFL51"/>
      <c r="TFM51"/>
      <c r="TFN51"/>
      <c r="TFO51"/>
      <c r="TFP51"/>
      <c r="TFQ51"/>
      <c r="TFR51"/>
      <c r="TFS51"/>
      <c r="TFT51"/>
      <c r="TFU51"/>
      <c r="TFV51"/>
      <c r="TFW51"/>
      <c r="TFX51"/>
      <c r="TFY51"/>
      <c r="TFZ51"/>
      <c r="TGA51"/>
      <c r="TGB51"/>
      <c r="TGC51"/>
      <c r="TGD51"/>
      <c r="TGE51"/>
      <c r="TGF51"/>
      <c r="TGG51"/>
      <c r="TGH51"/>
      <c r="TGI51"/>
      <c r="TGJ51"/>
      <c r="TGK51"/>
      <c r="TGL51"/>
      <c r="TGM51"/>
      <c r="TGN51"/>
      <c r="TGO51"/>
      <c r="TGP51"/>
      <c r="TGQ51"/>
      <c r="TGR51"/>
      <c r="TGS51"/>
      <c r="TGT51"/>
      <c r="TGU51"/>
      <c r="TGV51"/>
      <c r="TGW51"/>
      <c r="TGX51"/>
      <c r="TGY51"/>
      <c r="TGZ51"/>
      <c r="THA51"/>
      <c r="THB51"/>
      <c r="THC51"/>
      <c r="THD51"/>
      <c r="THE51"/>
      <c r="THF51"/>
      <c r="THG51"/>
      <c r="THH51"/>
      <c r="THI51"/>
      <c r="THJ51"/>
      <c r="THK51"/>
      <c r="THL51"/>
      <c r="THM51"/>
      <c r="THN51"/>
      <c r="THO51"/>
      <c r="THP51"/>
      <c r="THQ51"/>
      <c r="THR51"/>
      <c r="THS51"/>
      <c r="THT51"/>
      <c r="THU51"/>
      <c r="THV51"/>
      <c r="THW51"/>
      <c r="THX51"/>
      <c r="THY51"/>
      <c r="THZ51"/>
      <c r="TIA51"/>
      <c r="TIB51"/>
      <c r="TIC51"/>
      <c r="TID51"/>
      <c r="TIE51"/>
      <c r="TIF51"/>
      <c r="TIG51"/>
      <c r="TIH51"/>
      <c r="TII51"/>
      <c r="TIJ51"/>
      <c r="TIK51"/>
      <c r="TIL51"/>
      <c r="TIM51"/>
      <c r="TIN51"/>
      <c r="TIO51"/>
      <c r="TIP51"/>
      <c r="TIQ51"/>
      <c r="TIR51"/>
      <c r="TIS51"/>
      <c r="TIT51"/>
      <c r="TIU51"/>
      <c r="TIV51"/>
      <c r="TIW51"/>
      <c r="TIX51"/>
      <c r="TIY51"/>
      <c r="TIZ51"/>
      <c r="TJA51"/>
      <c r="TJB51"/>
      <c r="TJC51"/>
      <c r="TJD51"/>
      <c r="TJE51"/>
      <c r="TJF51"/>
      <c r="TJG51"/>
      <c r="TJH51"/>
      <c r="TJI51"/>
      <c r="TJJ51"/>
      <c r="TJK51"/>
      <c r="TJL51"/>
      <c r="TJM51"/>
      <c r="TJN51"/>
      <c r="TJO51"/>
      <c r="TJP51"/>
      <c r="TJQ51"/>
      <c r="TJR51"/>
      <c r="TJS51"/>
      <c r="TJT51"/>
      <c r="TJU51"/>
      <c r="TJV51"/>
      <c r="TJW51"/>
      <c r="TJX51"/>
      <c r="TJY51"/>
      <c r="TJZ51"/>
      <c r="TKA51"/>
      <c r="TKB51"/>
      <c r="TKC51"/>
      <c r="TKD51"/>
      <c r="TKE51"/>
      <c r="TKF51"/>
      <c r="TKG51"/>
      <c r="TKH51"/>
      <c r="TKI51"/>
      <c r="TKJ51"/>
      <c r="TKK51"/>
      <c r="TKL51"/>
      <c r="TKM51"/>
      <c r="TKN51"/>
      <c r="TKO51"/>
      <c r="TKP51"/>
      <c r="TKQ51"/>
      <c r="TKR51"/>
      <c r="TKS51"/>
      <c r="TKT51"/>
      <c r="TKU51"/>
      <c r="TKV51"/>
      <c r="TKW51"/>
      <c r="TKX51"/>
      <c r="TKY51"/>
      <c r="TKZ51"/>
      <c r="TLA51"/>
      <c r="TLB51"/>
      <c r="TLC51"/>
      <c r="TLD51"/>
      <c r="TLE51"/>
      <c r="TLF51"/>
      <c r="TLG51"/>
      <c r="TLH51"/>
      <c r="TLI51"/>
      <c r="TLJ51"/>
      <c r="TLK51"/>
      <c r="TLL51"/>
      <c r="TLM51"/>
      <c r="TLN51"/>
      <c r="TLO51"/>
      <c r="TLP51"/>
      <c r="TLQ51"/>
      <c r="TLR51"/>
      <c r="TLS51"/>
      <c r="TLT51"/>
      <c r="TLU51"/>
      <c r="TLV51"/>
      <c r="TLW51"/>
      <c r="TLX51"/>
      <c r="TLY51"/>
      <c r="TLZ51"/>
      <c r="TMA51"/>
      <c r="TMB51"/>
      <c r="TMC51"/>
      <c r="TMD51"/>
      <c r="TME51"/>
      <c r="TMF51"/>
      <c r="TMG51"/>
      <c r="TMH51"/>
      <c r="TMI51"/>
      <c r="TMJ51"/>
      <c r="TMK51"/>
      <c r="TML51"/>
      <c r="TMM51"/>
      <c r="TMN51"/>
      <c r="TMO51"/>
      <c r="TMP51"/>
      <c r="TMQ51"/>
      <c r="TMR51"/>
      <c r="TMS51"/>
      <c r="TMT51"/>
      <c r="TMU51"/>
      <c r="TMV51"/>
      <c r="TMW51"/>
      <c r="TMX51"/>
      <c r="TMY51"/>
      <c r="TMZ51"/>
      <c r="TNA51"/>
      <c r="TNB51"/>
      <c r="TNC51"/>
      <c r="TND51"/>
      <c r="TNE51"/>
      <c r="TNF51"/>
      <c r="TNG51"/>
      <c r="TNH51"/>
      <c r="TNI51"/>
      <c r="TNJ51"/>
      <c r="TNK51"/>
      <c r="TNL51"/>
      <c r="TNM51"/>
      <c r="TNN51"/>
      <c r="TNO51"/>
      <c r="TNP51"/>
      <c r="TNQ51"/>
      <c r="TNR51"/>
      <c r="TNS51"/>
      <c r="TNT51"/>
      <c r="TNU51"/>
      <c r="TNV51"/>
      <c r="TNW51"/>
      <c r="TNX51"/>
      <c r="TNY51"/>
      <c r="TNZ51"/>
      <c r="TOA51"/>
      <c r="TOB51"/>
      <c r="TOC51"/>
      <c r="TOD51"/>
      <c r="TOE51"/>
      <c r="TOF51"/>
      <c r="TOG51"/>
      <c r="TOH51"/>
      <c r="TOI51"/>
      <c r="TOJ51"/>
      <c r="TOK51"/>
      <c r="TOL51"/>
      <c r="TOM51"/>
      <c r="TON51"/>
      <c r="TOO51"/>
      <c r="TOP51"/>
      <c r="TOQ51"/>
      <c r="TOR51"/>
      <c r="TOS51"/>
      <c r="TOT51"/>
      <c r="TOU51"/>
      <c r="TOV51"/>
      <c r="TOW51"/>
      <c r="TOX51"/>
      <c r="TOY51"/>
      <c r="TOZ51"/>
      <c r="TPA51"/>
      <c r="TPB51"/>
      <c r="TPC51"/>
      <c r="TPD51"/>
      <c r="TPE51"/>
      <c r="TPF51"/>
      <c r="TPG51"/>
      <c r="TPH51"/>
      <c r="TPI51"/>
      <c r="TPJ51"/>
      <c r="TPK51"/>
      <c r="TPL51"/>
      <c r="TPM51"/>
      <c r="TPN51"/>
      <c r="TPO51"/>
      <c r="TPP51"/>
      <c r="TPQ51"/>
      <c r="TPR51"/>
      <c r="TPS51"/>
      <c r="TPT51"/>
      <c r="TPU51"/>
      <c r="TPV51"/>
      <c r="TPW51"/>
      <c r="TPX51"/>
      <c r="TPY51"/>
      <c r="TPZ51"/>
      <c r="TQA51"/>
      <c r="TQB51"/>
      <c r="TQC51"/>
      <c r="TQD51"/>
      <c r="TQE51"/>
      <c r="TQF51"/>
      <c r="TQG51"/>
      <c r="TQH51"/>
      <c r="TQI51"/>
      <c r="TQJ51"/>
      <c r="TQK51"/>
      <c r="TQL51"/>
      <c r="TQM51"/>
      <c r="TQN51"/>
      <c r="TQO51"/>
      <c r="TQP51"/>
      <c r="TQQ51"/>
      <c r="TQR51"/>
      <c r="TQS51"/>
      <c r="TQT51"/>
      <c r="TQU51"/>
      <c r="TQV51"/>
      <c r="TQW51"/>
      <c r="TQX51"/>
      <c r="TQY51"/>
      <c r="TQZ51"/>
      <c r="TRA51"/>
      <c r="TRB51"/>
      <c r="TRC51"/>
      <c r="TRD51"/>
      <c r="TRE51"/>
      <c r="TRF51"/>
      <c r="TRG51"/>
      <c r="TRH51"/>
      <c r="TRI51"/>
      <c r="TRJ51"/>
      <c r="TRK51"/>
      <c r="TRL51"/>
      <c r="TRM51"/>
      <c r="TRN51"/>
      <c r="TRO51"/>
      <c r="TRP51"/>
      <c r="TRQ51"/>
      <c r="TRR51"/>
      <c r="TRS51"/>
      <c r="TRT51"/>
      <c r="TRU51"/>
      <c r="TRV51"/>
      <c r="TRW51"/>
      <c r="TRX51"/>
      <c r="TRY51"/>
      <c r="TRZ51"/>
      <c r="TSA51"/>
      <c r="TSB51"/>
      <c r="TSC51"/>
      <c r="TSD51"/>
      <c r="TSE51"/>
      <c r="TSF51"/>
      <c r="TSG51"/>
      <c r="TSH51"/>
      <c r="TSI51"/>
      <c r="TSJ51"/>
      <c r="TSK51"/>
      <c r="TSL51"/>
      <c r="TSM51"/>
      <c r="TSN51"/>
      <c r="TSO51"/>
      <c r="TSP51"/>
      <c r="TSQ51"/>
      <c r="TSR51"/>
      <c r="TSS51"/>
      <c r="TST51"/>
      <c r="TSU51"/>
      <c r="TSV51"/>
      <c r="TSW51"/>
      <c r="TSX51"/>
      <c r="TSY51"/>
      <c r="TSZ51"/>
      <c r="TTA51"/>
      <c r="TTB51"/>
      <c r="TTC51"/>
      <c r="TTD51"/>
      <c r="TTE51"/>
      <c r="TTF51"/>
      <c r="TTG51"/>
      <c r="TTH51"/>
      <c r="TTI51"/>
      <c r="TTJ51"/>
      <c r="TTK51"/>
      <c r="TTL51"/>
      <c r="TTM51"/>
      <c r="TTN51"/>
      <c r="TTO51"/>
      <c r="TTP51"/>
      <c r="TTQ51"/>
      <c r="TTR51"/>
      <c r="TTS51"/>
      <c r="TTT51"/>
      <c r="TTU51"/>
      <c r="TTV51"/>
      <c r="TTW51"/>
      <c r="TTX51"/>
      <c r="TTY51"/>
      <c r="TTZ51"/>
      <c r="TUA51"/>
      <c r="TUB51"/>
      <c r="TUC51"/>
      <c r="TUD51"/>
      <c r="TUE51"/>
      <c r="TUF51"/>
      <c r="TUG51"/>
      <c r="TUH51"/>
      <c r="TUI51"/>
      <c r="TUJ51"/>
      <c r="TUK51"/>
      <c r="TUL51"/>
      <c r="TUM51"/>
      <c r="TUN51"/>
      <c r="TUO51"/>
      <c r="TUP51"/>
      <c r="TUQ51"/>
      <c r="TUR51"/>
      <c r="TUS51"/>
      <c r="TUT51"/>
      <c r="TUU51"/>
      <c r="TUV51"/>
      <c r="TUW51"/>
      <c r="TUX51"/>
      <c r="TUY51"/>
      <c r="TUZ51"/>
      <c r="TVA51"/>
      <c r="TVB51"/>
      <c r="TVC51"/>
      <c r="TVD51"/>
      <c r="TVE51"/>
      <c r="TVF51"/>
      <c r="TVG51"/>
      <c r="TVH51"/>
      <c r="TVI51"/>
      <c r="TVJ51"/>
      <c r="TVK51"/>
      <c r="TVL51"/>
      <c r="TVM51"/>
      <c r="TVN51"/>
      <c r="TVO51"/>
      <c r="TVP51"/>
      <c r="TVQ51"/>
      <c r="TVR51"/>
      <c r="TVS51"/>
      <c r="TVT51"/>
      <c r="TVU51"/>
      <c r="TVV51"/>
      <c r="TVW51"/>
      <c r="TVX51"/>
      <c r="TVY51"/>
      <c r="TVZ51"/>
      <c r="TWA51"/>
      <c r="TWB51"/>
      <c r="TWC51"/>
      <c r="TWD51"/>
      <c r="TWE51"/>
      <c r="TWF51"/>
      <c r="TWG51"/>
      <c r="TWH51"/>
      <c r="TWI51"/>
      <c r="TWJ51"/>
      <c r="TWK51"/>
      <c r="TWL51"/>
      <c r="TWM51"/>
      <c r="TWN51"/>
      <c r="TWO51"/>
      <c r="TWP51"/>
      <c r="TWQ51"/>
      <c r="TWR51"/>
      <c r="TWS51"/>
      <c r="TWT51"/>
      <c r="TWU51"/>
      <c r="TWV51"/>
      <c r="TWW51"/>
      <c r="TWX51"/>
      <c r="TWY51"/>
      <c r="TWZ51"/>
      <c r="TXA51"/>
      <c r="TXB51"/>
      <c r="TXC51"/>
      <c r="TXD51"/>
      <c r="TXE51"/>
      <c r="TXF51"/>
      <c r="TXG51"/>
      <c r="TXH51"/>
      <c r="TXI51"/>
      <c r="TXJ51"/>
      <c r="TXK51"/>
      <c r="TXL51"/>
      <c r="TXM51"/>
      <c r="TXN51"/>
      <c r="TXO51"/>
      <c r="TXP51"/>
      <c r="TXQ51"/>
      <c r="TXR51"/>
      <c r="TXS51"/>
      <c r="TXT51"/>
      <c r="TXU51"/>
      <c r="TXV51"/>
      <c r="TXW51"/>
      <c r="TXX51"/>
      <c r="TXY51"/>
      <c r="TXZ51"/>
      <c r="TYA51"/>
      <c r="TYB51"/>
      <c r="TYC51"/>
      <c r="TYD51"/>
      <c r="TYE51"/>
      <c r="TYF51"/>
      <c r="TYG51"/>
      <c r="TYH51"/>
      <c r="TYI51"/>
      <c r="TYJ51"/>
      <c r="TYK51"/>
      <c r="TYL51"/>
      <c r="TYM51"/>
      <c r="TYN51"/>
      <c r="TYO51"/>
      <c r="TYP51"/>
      <c r="TYQ51"/>
      <c r="TYR51"/>
      <c r="TYS51"/>
      <c r="TYT51"/>
      <c r="TYU51"/>
      <c r="TYV51"/>
      <c r="TYW51"/>
      <c r="TYX51"/>
      <c r="TYY51"/>
      <c r="TYZ51"/>
      <c r="TZA51"/>
      <c r="TZB51"/>
      <c r="TZC51"/>
      <c r="TZD51"/>
      <c r="TZE51"/>
      <c r="TZF51"/>
      <c r="TZG51"/>
      <c r="TZH51"/>
      <c r="TZI51"/>
      <c r="TZJ51"/>
      <c r="TZK51"/>
      <c r="TZL51"/>
      <c r="TZM51"/>
      <c r="TZN51"/>
      <c r="TZO51"/>
      <c r="TZP51"/>
      <c r="TZQ51"/>
      <c r="TZR51"/>
      <c r="TZS51"/>
      <c r="TZT51"/>
      <c r="TZU51"/>
      <c r="TZV51"/>
      <c r="TZW51"/>
      <c r="TZX51"/>
      <c r="TZY51"/>
      <c r="TZZ51"/>
      <c r="UAA51"/>
      <c r="UAB51"/>
      <c r="UAC51"/>
      <c r="UAD51"/>
      <c r="UAE51"/>
      <c r="UAF51"/>
      <c r="UAG51"/>
      <c r="UAH51"/>
      <c r="UAI51"/>
      <c r="UAJ51"/>
      <c r="UAK51"/>
      <c r="UAL51"/>
      <c r="UAM51"/>
      <c r="UAN51"/>
      <c r="UAO51"/>
      <c r="UAP51"/>
      <c r="UAQ51"/>
      <c r="UAR51"/>
      <c r="UAS51"/>
      <c r="UAT51"/>
      <c r="UAU51"/>
      <c r="UAV51"/>
      <c r="UAW51"/>
      <c r="UAX51"/>
      <c r="UAY51"/>
      <c r="UAZ51"/>
      <c r="UBA51"/>
      <c r="UBB51"/>
      <c r="UBC51"/>
      <c r="UBD51"/>
      <c r="UBE51"/>
      <c r="UBF51"/>
      <c r="UBG51"/>
      <c r="UBH51"/>
      <c r="UBI51"/>
      <c r="UBJ51"/>
      <c r="UBK51"/>
      <c r="UBL51"/>
      <c r="UBM51"/>
      <c r="UBN51"/>
      <c r="UBO51"/>
      <c r="UBP51"/>
      <c r="UBQ51"/>
      <c r="UBR51"/>
      <c r="UBS51"/>
      <c r="UBT51"/>
      <c r="UBU51"/>
      <c r="UBV51"/>
      <c r="UBW51"/>
      <c r="UBX51"/>
      <c r="UBY51"/>
      <c r="UBZ51"/>
      <c r="UCA51"/>
      <c r="UCB51"/>
      <c r="UCC51"/>
      <c r="UCD51"/>
      <c r="UCE51"/>
      <c r="UCF51"/>
      <c r="UCG51"/>
      <c r="UCH51"/>
      <c r="UCI51"/>
      <c r="UCJ51"/>
      <c r="UCK51"/>
      <c r="UCL51"/>
      <c r="UCM51"/>
      <c r="UCN51"/>
      <c r="UCO51"/>
      <c r="UCP51"/>
      <c r="UCQ51"/>
      <c r="UCR51"/>
      <c r="UCS51"/>
      <c r="UCT51"/>
      <c r="UCU51"/>
      <c r="UCV51"/>
      <c r="UCW51"/>
      <c r="UCX51"/>
      <c r="UCY51"/>
      <c r="UCZ51"/>
      <c r="UDA51"/>
      <c r="UDB51"/>
      <c r="UDC51"/>
      <c r="UDD51"/>
      <c r="UDE51"/>
      <c r="UDF51"/>
      <c r="UDG51"/>
      <c r="UDH51"/>
      <c r="UDI51"/>
      <c r="UDJ51"/>
      <c r="UDK51"/>
      <c r="UDL51"/>
      <c r="UDM51"/>
      <c r="UDN51"/>
      <c r="UDO51"/>
      <c r="UDP51"/>
      <c r="UDQ51"/>
      <c r="UDR51"/>
      <c r="UDS51"/>
      <c r="UDT51"/>
      <c r="UDU51"/>
      <c r="UDV51"/>
      <c r="UDW51"/>
      <c r="UDX51"/>
      <c r="UDY51"/>
      <c r="UDZ51"/>
      <c r="UEA51"/>
      <c r="UEB51"/>
      <c r="UEC51"/>
      <c r="UED51"/>
      <c r="UEE51"/>
      <c r="UEF51"/>
      <c r="UEG51"/>
      <c r="UEH51"/>
      <c r="UEI51"/>
      <c r="UEJ51"/>
      <c r="UEK51"/>
      <c r="UEL51"/>
      <c r="UEM51"/>
      <c r="UEN51"/>
      <c r="UEO51"/>
      <c r="UEP51"/>
      <c r="UEQ51"/>
      <c r="UER51"/>
      <c r="UES51"/>
      <c r="UET51"/>
      <c r="UEU51"/>
      <c r="UEV51"/>
      <c r="UEW51"/>
      <c r="UEX51"/>
      <c r="UEY51"/>
      <c r="UEZ51"/>
      <c r="UFA51"/>
      <c r="UFB51"/>
      <c r="UFC51"/>
      <c r="UFD51"/>
      <c r="UFE51"/>
      <c r="UFF51"/>
      <c r="UFG51"/>
      <c r="UFH51"/>
      <c r="UFI51"/>
      <c r="UFJ51"/>
      <c r="UFK51"/>
      <c r="UFL51"/>
      <c r="UFM51"/>
      <c r="UFN51"/>
      <c r="UFO51"/>
      <c r="UFP51"/>
      <c r="UFQ51"/>
      <c r="UFR51"/>
      <c r="UFS51"/>
      <c r="UFT51"/>
      <c r="UFU51"/>
      <c r="UFV51"/>
      <c r="UFW51"/>
      <c r="UFX51"/>
      <c r="UFY51"/>
      <c r="UFZ51"/>
      <c r="UGA51"/>
      <c r="UGB51"/>
      <c r="UGC51"/>
      <c r="UGD51"/>
      <c r="UGE51"/>
      <c r="UGF51"/>
      <c r="UGG51"/>
      <c r="UGH51"/>
      <c r="UGI51"/>
      <c r="UGJ51"/>
      <c r="UGK51"/>
      <c r="UGL51"/>
      <c r="UGM51"/>
      <c r="UGN51"/>
      <c r="UGO51"/>
      <c r="UGP51"/>
      <c r="UGQ51"/>
      <c r="UGR51"/>
      <c r="UGS51"/>
      <c r="UGT51"/>
      <c r="UGU51"/>
      <c r="UGV51"/>
      <c r="UGW51"/>
      <c r="UGX51"/>
      <c r="UGY51"/>
      <c r="UGZ51"/>
      <c r="UHA51"/>
      <c r="UHB51"/>
      <c r="UHC51"/>
      <c r="UHD51"/>
      <c r="UHE51"/>
      <c r="UHF51"/>
      <c r="UHG51"/>
      <c r="UHH51"/>
      <c r="UHI51"/>
      <c r="UHJ51"/>
      <c r="UHK51"/>
      <c r="UHL51"/>
      <c r="UHM51"/>
      <c r="UHN51"/>
      <c r="UHO51"/>
      <c r="UHP51"/>
      <c r="UHQ51"/>
      <c r="UHR51"/>
      <c r="UHS51"/>
      <c r="UHT51"/>
      <c r="UHU51"/>
      <c r="UHV51"/>
      <c r="UHW51"/>
      <c r="UHX51"/>
      <c r="UHY51"/>
      <c r="UHZ51"/>
      <c r="UIA51"/>
      <c r="UIB51"/>
      <c r="UIC51"/>
      <c r="UID51"/>
      <c r="UIE51"/>
      <c r="UIF51"/>
      <c r="UIG51"/>
      <c r="UIH51"/>
      <c r="UII51"/>
      <c r="UIJ51"/>
      <c r="UIK51"/>
      <c r="UIL51"/>
      <c r="UIM51"/>
      <c r="UIN51"/>
      <c r="UIO51"/>
      <c r="UIP51"/>
      <c r="UIQ51"/>
      <c r="UIR51"/>
      <c r="UIS51"/>
      <c r="UIT51"/>
      <c r="UIU51"/>
      <c r="UIV51"/>
      <c r="UIW51"/>
      <c r="UIX51"/>
      <c r="UIY51"/>
      <c r="UIZ51"/>
      <c r="UJA51"/>
      <c r="UJB51"/>
      <c r="UJC51"/>
      <c r="UJD51"/>
      <c r="UJE51"/>
      <c r="UJF51"/>
      <c r="UJG51"/>
      <c r="UJH51"/>
      <c r="UJI51"/>
      <c r="UJJ51"/>
      <c r="UJK51"/>
      <c r="UJL51"/>
      <c r="UJM51"/>
      <c r="UJN51"/>
      <c r="UJO51"/>
      <c r="UJP51"/>
      <c r="UJQ51"/>
      <c r="UJR51"/>
      <c r="UJS51"/>
      <c r="UJT51"/>
      <c r="UJU51"/>
      <c r="UJV51"/>
      <c r="UJW51"/>
      <c r="UJX51"/>
      <c r="UJY51"/>
      <c r="UJZ51"/>
      <c r="UKA51"/>
      <c r="UKB51"/>
      <c r="UKC51"/>
      <c r="UKD51"/>
      <c r="UKE51"/>
      <c r="UKF51"/>
      <c r="UKG51"/>
      <c r="UKH51"/>
      <c r="UKI51"/>
      <c r="UKJ51"/>
      <c r="UKK51"/>
      <c r="UKL51"/>
      <c r="UKM51"/>
      <c r="UKN51"/>
      <c r="UKO51"/>
      <c r="UKP51"/>
      <c r="UKQ51"/>
      <c r="UKR51"/>
      <c r="UKS51"/>
      <c r="UKT51"/>
      <c r="UKU51"/>
      <c r="UKV51"/>
      <c r="UKW51"/>
      <c r="UKX51"/>
      <c r="UKY51"/>
      <c r="UKZ51"/>
      <c r="ULA51"/>
      <c r="ULB51"/>
      <c r="ULC51"/>
      <c r="ULD51"/>
      <c r="ULE51"/>
      <c r="ULF51"/>
      <c r="ULG51"/>
      <c r="ULH51"/>
      <c r="ULI51"/>
      <c r="ULJ51"/>
      <c r="ULK51"/>
      <c r="ULL51"/>
      <c r="ULM51"/>
      <c r="ULN51"/>
      <c r="ULO51"/>
      <c r="ULP51"/>
      <c r="ULQ51"/>
      <c r="ULR51"/>
      <c r="ULS51"/>
      <c r="ULT51"/>
      <c r="ULU51"/>
      <c r="ULV51"/>
      <c r="ULW51"/>
      <c r="ULX51"/>
      <c r="ULY51"/>
      <c r="ULZ51"/>
      <c r="UMA51"/>
      <c r="UMB51"/>
      <c r="UMC51"/>
      <c r="UMD51"/>
      <c r="UME51"/>
      <c r="UMF51"/>
      <c r="UMG51"/>
      <c r="UMH51"/>
      <c r="UMI51"/>
      <c r="UMJ51"/>
      <c r="UMK51"/>
      <c r="UML51"/>
      <c r="UMM51"/>
      <c r="UMN51"/>
      <c r="UMO51"/>
      <c r="UMP51"/>
      <c r="UMQ51"/>
      <c r="UMR51"/>
      <c r="UMS51"/>
      <c r="UMT51"/>
      <c r="UMU51"/>
      <c r="UMV51"/>
      <c r="UMW51"/>
      <c r="UMX51"/>
      <c r="UMY51"/>
      <c r="UMZ51"/>
      <c r="UNA51"/>
      <c r="UNB51"/>
      <c r="UNC51"/>
      <c r="UND51"/>
      <c r="UNE51"/>
      <c r="UNF51"/>
      <c r="UNG51"/>
      <c r="UNH51"/>
      <c r="UNI51"/>
      <c r="UNJ51"/>
      <c r="UNK51"/>
      <c r="UNL51"/>
      <c r="UNM51"/>
      <c r="UNN51"/>
      <c r="UNO51"/>
      <c r="UNP51"/>
      <c r="UNQ51"/>
      <c r="UNR51"/>
      <c r="UNS51"/>
      <c r="UNT51"/>
      <c r="UNU51"/>
      <c r="UNV51"/>
      <c r="UNW51"/>
      <c r="UNX51"/>
      <c r="UNY51"/>
      <c r="UNZ51"/>
      <c r="UOA51"/>
      <c r="UOB51"/>
      <c r="UOC51"/>
      <c r="UOD51"/>
      <c r="UOE51"/>
      <c r="UOF51"/>
      <c r="UOG51"/>
      <c r="UOH51"/>
      <c r="UOI51"/>
      <c r="UOJ51"/>
      <c r="UOK51"/>
      <c r="UOL51"/>
      <c r="UOM51"/>
      <c r="UON51"/>
      <c r="UOO51"/>
      <c r="UOP51"/>
      <c r="UOQ51"/>
      <c r="UOR51"/>
      <c r="UOS51"/>
      <c r="UOT51"/>
      <c r="UOU51"/>
      <c r="UOV51"/>
      <c r="UOW51"/>
      <c r="UOX51"/>
      <c r="UOY51"/>
      <c r="UOZ51"/>
      <c r="UPA51"/>
      <c r="UPB51"/>
      <c r="UPC51"/>
      <c r="UPD51"/>
      <c r="UPE51"/>
      <c r="UPF51"/>
      <c r="UPG51"/>
      <c r="UPH51"/>
      <c r="UPI51"/>
      <c r="UPJ51"/>
      <c r="UPK51"/>
      <c r="UPL51"/>
      <c r="UPM51"/>
      <c r="UPN51"/>
      <c r="UPO51"/>
      <c r="UPP51"/>
      <c r="UPQ51"/>
      <c r="UPR51"/>
      <c r="UPS51"/>
      <c r="UPT51"/>
      <c r="UPU51"/>
      <c r="UPV51"/>
      <c r="UPW51"/>
      <c r="UPX51"/>
      <c r="UPY51"/>
      <c r="UPZ51"/>
      <c r="UQA51"/>
      <c r="UQB51"/>
      <c r="UQC51"/>
      <c r="UQD51"/>
      <c r="UQE51"/>
      <c r="UQF51"/>
      <c r="UQG51"/>
      <c r="UQH51"/>
      <c r="UQI51"/>
      <c r="UQJ51"/>
      <c r="UQK51"/>
      <c r="UQL51"/>
      <c r="UQM51"/>
      <c r="UQN51"/>
      <c r="UQO51"/>
      <c r="UQP51"/>
      <c r="UQQ51"/>
      <c r="UQR51"/>
      <c r="UQS51"/>
      <c r="UQT51"/>
      <c r="UQU51"/>
      <c r="UQV51"/>
      <c r="UQW51"/>
      <c r="UQX51"/>
      <c r="UQY51"/>
      <c r="UQZ51"/>
      <c r="URA51"/>
      <c r="URB51"/>
      <c r="URC51"/>
      <c r="URD51"/>
      <c r="URE51"/>
      <c r="URF51"/>
      <c r="URG51"/>
      <c r="URH51"/>
      <c r="URI51"/>
      <c r="URJ51"/>
      <c r="URK51"/>
      <c r="URL51"/>
      <c r="URM51"/>
      <c r="URN51"/>
      <c r="URO51"/>
      <c r="URP51"/>
      <c r="URQ51"/>
      <c r="URR51"/>
      <c r="URS51"/>
      <c r="URT51"/>
      <c r="URU51"/>
      <c r="URV51"/>
      <c r="URW51"/>
      <c r="URX51"/>
      <c r="URY51"/>
      <c r="URZ51"/>
      <c r="USA51"/>
      <c r="USB51"/>
      <c r="USC51"/>
      <c r="USD51"/>
      <c r="USE51"/>
      <c r="USF51"/>
      <c r="USG51"/>
      <c r="USH51"/>
      <c r="USI51"/>
      <c r="USJ51"/>
      <c r="USK51"/>
      <c r="USL51"/>
      <c r="USM51"/>
      <c r="USN51"/>
      <c r="USO51"/>
      <c r="USP51"/>
      <c r="USQ51"/>
      <c r="USR51"/>
      <c r="USS51"/>
      <c r="UST51"/>
      <c r="USU51"/>
      <c r="USV51"/>
      <c r="USW51"/>
      <c r="USX51"/>
      <c r="USY51"/>
      <c r="USZ51"/>
      <c r="UTA51"/>
      <c r="UTB51"/>
      <c r="UTC51"/>
      <c r="UTD51"/>
      <c r="UTE51"/>
      <c r="UTF51"/>
      <c r="UTG51"/>
      <c r="UTH51"/>
      <c r="UTI51"/>
      <c r="UTJ51"/>
      <c r="UTK51"/>
      <c r="UTL51"/>
      <c r="UTM51"/>
      <c r="UTN51"/>
      <c r="UTO51"/>
      <c r="UTP51"/>
      <c r="UTQ51"/>
      <c r="UTR51"/>
      <c r="UTS51"/>
      <c r="UTT51"/>
      <c r="UTU51"/>
      <c r="UTV51"/>
      <c r="UTW51"/>
      <c r="UTX51"/>
      <c r="UTY51"/>
      <c r="UTZ51"/>
      <c r="UUA51"/>
      <c r="UUB51"/>
      <c r="UUC51"/>
      <c r="UUD51"/>
      <c r="UUE51"/>
      <c r="UUF51"/>
      <c r="UUG51"/>
      <c r="UUH51"/>
      <c r="UUI51"/>
      <c r="UUJ51"/>
      <c r="UUK51"/>
      <c r="UUL51"/>
      <c r="UUM51"/>
      <c r="UUN51"/>
      <c r="UUO51"/>
      <c r="UUP51"/>
      <c r="UUQ51"/>
      <c r="UUR51"/>
      <c r="UUS51"/>
      <c r="UUT51"/>
      <c r="UUU51"/>
      <c r="UUV51"/>
      <c r="UUW51"/>
      <c r="UUX51"/>
      <c r="UUY51"/>
      <c r="UUZ51"/>
      <c r="UVA51"/>
      <c r="UVB51"/>
      <c r="UVC51"/>
      <c r="UVD51"/>
      <c r="UVE51"/>
      <c r="UVF51"/>
      <c r="UVG51"/>
      <c r="UVH51"/>
      <c r="UVI51"/>
      <c r="UVJ51"/>
      <c r="UVK51"/>
      <c r="UVL51"/>
      <c r="UVM51"/>
      <c r="UVN51"/>
      <c r="UVO51"/>
      <c r="UVP51"/>
      <c r="UVQ51"/>
      <c r="UVR51"/>
      <c r="UVS51"/>
      <c r="UVT51"/>
      <c r="UVU51"/>
      <c r="UVV51"/>
      <c r="UVW51"/>
      <c r="UVX51"/>
      <c r="UVY51"/>
      <c r="UVZ51"/>
      <c r="UWA51"/>
      <c r="UWB51"/>
      <c r="UWC51"/>
      <c r="UWD51"/>
      <c r="UWE51"/>
      <c r="UWF51"/>
      <c r="UWG51"/>
      <c r="UWH51"/>
      <c r="UWI51"/>
      <c r="UWJ51"/>
      <c r="UWK51"/>
      <c r="UWL51"/>
      <c r="UWM51"/>
      <c r="UWN51"/>
      <c r="UWO51"/>
      <c r="UWP51"/>
      <c r="UWQ51"/>
      <c r="UWR51"/>
      <c r="UWS51"/>
      <c r="UWT51"/>
      <c r="UWU51"/>
      <c r="UWV51"/>
      <c r="UWW51"/>
      <c r="UWX51"/>
      <c r="UWY51"/>
      <c r="UWZ51"/>
      <c r="UXA51"/>
      <c r="UXB51"/>
      <c r="UXC51"/>
      <c r="UXD51"/>
      <c r="UXE51"/>
      <c r="UXF51"/>
      <c r="UXG51"/>
      <c r="UXH51"/>
      <c r="UXI51"/>
      <c r="UXJ51"/>
      <c r="UXK51"/>
      <c r="UXL51"/>
      <c r="UXM51"/>
      <c r="UXN51"/>
      <c r="UXO51"/>
      <c r="UXP51"/>
      <c r="UXQ51"/>
      <c r="UXR51"/>
      <c r="UXS51"/>
      <c r="UXT51"/>
      <c r="UXU51"/>
      <c r="UXV51"/>
      <c r="UXW51"/>
      <c r="UXX51"/>
      <c r="UXY51"/>
      <c r="UXZ51"/>
      <c r="UYA51"/>
      <c r="UYB51"/>
      <c r="UYC51"/>
      <c r="UYD51"/>
      <c r="UYE51"/>
      <c r="UYF51"/>
      <c r="UYG51"/>
      <c r="UYH51"/>
      <c r="UYI51"/>
      <c r="UYJ51"/>
      <c r="UYK51"/>
      <c r="UYL51"/>
      <c r="UYM51"/>
      <c r="UYN51"/>
      <c r="UYO51"/>
      <c r="UYP51"/>
      <c r="UYQ51"/>
      <c r="UYR51"/>
      <c r="UYS51"/>
      <c r="UYT51"/>
      <c r="UYU51"/>
      <c r="UYV51"/>
      <c r="UYW51"/>
      <c r="UYX51"/>
      <c r="UYY51"/>
      <c r="UYZ51"/>
      <c r="UZA51"/>
      <c r="UZB51"/>
      <c r="UZC51"/>
      <c r="UZD51"/>
      <c r="UZE51"/>
      <c r="UZF51"/>
      <c r="UZG51"/>
      <c r="UZH51"/>
      <c r="UZI51"/>
      <c r="UZJ51"/>
      <c r="UZK51"/>
      <c r="UZL51"/>
      <c r="UZM51"/>
      <c r="UZN51"/>
      <c r="UZO51"/>
      <c r="UZP51"/>
      <c r="UZQ51"/>
      <c r="UZR51"/>
      <c r="UZS51"/>
      <c r="UZT51"/>
      <c r="UZU51"/>
      <c r="UZV51"/>
      <c r="UZW51"/>
      <c r="UZX51"/>
      <c r="UZY51"/>
      <c r="UZZ51"/>
      <c r="VAA51"/>
      <c r="VAB51"/>
      <c r="VAC51"/>
      <c r="VAD51"/>
      <c r="VAE51"/>
      <c r="VAF51"/>
      <c r="VAG51"/>
      <c r="VAH51"/>
      <c r="VAI51"/>
      <c r="VAJ51"/>
      <c r="VAK51"/>
      <c r="VAL51"/>
      <c r="VAM51"/>
      <c r="VAN51"/>
      <c r="VAO51"/>
      <c r="VAP51"/>
      <c r="VAQ51"/>
      <c r="VAR51"/>
      <c r="VAS51"/>
      <c r="VAT51"/>
      <c r="VAU51"/>
      <c r="VAV51"/>
      <c r="VAW51"/>
      <c r="VAX51"/>
      <c r="VAY51"/>
      <c r="VAZ51"/>
      <c r="VBA51"/>
      <c r="VBB51"/>
      <c r="VBC51"/>
      <c r="VBD51"/>
      <c r="VBE51"/>
      <c r="VBF51"/>
      <c r="VBG51"/>
      <c r="VBH51"/>
      <c r="VBI51"/>
      <c r="VBJ51"/>
      <c r="VBK51"/>
      <c r="VBL51"/>
      <c r="VBM51"/>
      <c r="VBN51"/>
      <c r="VBO51"/>
      <c r="VBP51"/>
      <c r="VBQ51"/>
      <c r="VBR51"/>
      <c r="VBS51"/>
      <c r="VBT51"/>
      <c r="VBU51"/>
      <c r="VBV51"/>
      <c r="VBW51"/>
      <c r="VBX51"/>
      <c r="VBY51"/>
      <c r="VBZ51"/>
      <c r="VCA51"/>
      <c r="VCB51"/>
      <c r="VCC51"/>
      <c r="VCD51"/>
      <c r="VCE51"/>
      <c r="VCF51"/>
      <c r="VCG51"/>
      <c r="VCH51"/>
      <c r="VCI51"/>
      <c r="VCJ51"/>
      <c r="VCK51"/>
      <c r="VCL51"/>
      <c r="VCM51"/>
      <c r="VCN51"/>
      <c r="VCO51"/>
      <c r="VCP51"/>
      <c r="VCQ51"/>
      <c r="VCR51"/>
      <c r="VCS51"/>
      <c r="VCT51"/>
      <c r="VCU51"/>
      <c r="VCV51"/>
      <c r="VCW51"/>
      <c r="VCX51"/>
      <c r="VCY51"/>
      <c r="VCZ51"/>
      <c r="VDA51"/>
      <c r="VDB51"/>
      <c r="VDC51"/>
      <c r="VDD51"/>
      <c r="VDE51"/>
      <c r="VDF51"/>
      <c r="VDG51"/>
      <c r="VDH51"/>
      <c r="VDI51"/>
      <c r="VDJ51"/>
      <c r="VDK51"/>
      <c r="VDL51"/>
      <c r="VDM51"/>
      <c r="VDN51"/>
      <c r="VDO51"/>
      <c r="VDP51"/>
      <c r="VDQ51"/>
      <c r="VDR51"/>
      <c r="VDS51"/>
      <c r="VDT51"/>
      <c r="VDU51"/>
      <c r="VDV51"/>
      <c r="VDW51"/>
      <c r="VDX51"/>
      <c r="VDY51"/>
      <c r="VDZ51"/>
      <c r="VEA51"/>
      <c r="VEB51"/>
      <c r="VEC51"/>
      <c r="VED51"/>
      <c r="VEE51"/>
      <c r="VEF51"/>
      <c r="VEG51"/>
      <c r="VEH51"/>
      <c r="VEI51"/>
      <c r="VEJ51"/>
      <c r="VEK51"/>
      <c r="VEL51"/>
      <c r="VEM51"/>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c r="VQQ51"/>
      <c r="VQR51"/>
      <c r="VQS51"/>
      <c r="VQT51"/>
      <c r="VQU51"/>
      <c r="VQV51"/>
      <c r="VQW51"/>
      <c r="VQX51"/>
      <c r="VQY51"/>
      <c r="VQZ51"/>
      <c r="VRA51"/>
      <c r="VRB51"/>
      <c r="VRC51"/>
      <c r="VRD51"/>
      <c r="VRE51"/>
      <c r="VRF51"/>
      <c r="VRG51"/>
      <c r="VRH51"/>
      <c r="VRI51"/>
      <c r="VRJ51"/>
      <c r="VRK51"/>
      <c r="VRL51"/>
      <c r="VRM51"/>
      <c r="VRN51"/>
      <c r="VRO51"/>
      <c r="VRP51"/>
      <c r="VRQ51"/>
      <c r="VRR51"/>
      <c r="VRS51"/>
      <c r="VRT51"/>
      <c r="VRU51"/>
      <c r="VRV51"/>
      <c r="VRW51"/>
      <c r="VRX51"/>
      <c r="VRY51"/>
      <c r="VRZ51"/>
      <c r="VSA51"/>
      <c r="VSB51"/>
      <c r="VSC51"/>
      <c r="VSD51"/>
      <c r="VSE51"/>
      <c r="VSF51"/>
      <c r="VSG51"/>
      <c r="VSH51"/>
      <c r="VSI51"/>
      <c r="VSJ51"/>
      <c r="VSK51"/>
      <c r="VSL51"/>
      <c r="VSM51"/>
      <c r="VSN51"/>
      <c r="VSO51"/>
      <c r="VSP51"/>
      <c r="VSQ51"/>
      <c r="VSR51"/>
      <c r="VSS51"/>
      <c r="VST51"/>
      <c r="VSU51"/>
      <c r="VSV51"/>
      <c r="VSW51"/>
      <c r="VSX51"/>
      <c r="VSY51"/>
      <c r="VSZ51"/>
      <c r="VTA51"/>
      <c r="VTB51"/>
      <c r="VTC51"/>
      <c r="VTD51"/>
      <c r="VTE51"/>
      <c r="VTF51"/>
      <c r="VTG51"/>
      <c r="VTH51"/>
      <c r="VTI51"/>
      <c r="VTJ51"/>
      <c r="VTK51"/>
      <c r="VTL51"/>
      <c r="VTM51"/>
      <c r="VTN51"/>
      <c r="VTO51"/>
      <c r="VTP51"/>
      <c r="VTQ51"/>
      <c r="VTR51"/>
      <c r="VTS51"/>
      <c r="VTT51"/>
      <c r="VTU51"/>
      <c r="VTV51"/>
      <c r="VTW51"/>
      <c r="VTX51"/>
      <c r="VTY51"/>
      <c r="VTZ51"/>
      <c r="VUA51"/>
      <c r="VUB51"/>
      <c r="VUC51"/>
      <c r="VUD51"/>
      <c r="VUE51"/>
      <c r="VUF51"/>
      <c r="VUG51"/>
      <c r="VUH51"/>
      <c r="VUI51"/>
      <c r="VUJ51"/>
      <c r="VUK51"/>
      <c r="VUL51"/>
      <c r="VUM51"/>
      <c r="VUN51"/>
      <c r="VUO51"/>
      <c r="VUP51"/>
      <c r="VUQ51"/>
      <c r="VUR51"/>
      <c r="VUS51"/>
      <c r="VUT51"/>
      <c r="VUU51"/>
      <c r="VUV51"/>
      <c r="VUW51"/>
      <c r="VUX51"/>
      <c r="VUY51"/>
      <c r="VUZ51"/>
      <c r="VVA51"/>
      <c r="VVB51"/>
      <c r="VVC51"/>
      <c r="VVD51"/>
      <c r="VVE51"/>
      <c r="VVF51"/>
      <c r="VVG51"/>
      <c r="VVH51"/>
      <c r="VVI51"/>
      <c r="VVJ51"/>
      <c r="VVK51"/>
      <c r="VVL51"/>
      <c r="VVM51"/>
      <c r="VVN51"/>
      <c r="VVO51"/>
      <c r="VVP51"/>
      <c r="VVQ51"/>
      <c r="VVR51"/>
      <c r="VVS51"/>
      <c r="VVT51"/>
      <c r="VVU51"/>
      <c r="VVV51"/>
      <c r="VVW51"/>
      <c r="VVX51"/>
      <c r="VVY51"/>
      <c r="VVZ51"/>
      <c r="VWA51"/>
      <c r="VWB51"/>
      <c r="VWC51"/>
      <c r="VWD51"/>
      <c r="VWE51"/>
      <c r="VWF51"/>
      <c r="VWG51"/>
      <c r="VWH51"/>
      <c r="VWI51"/>
      <c r="VWJ51"/>
      <c r="VWK51"/>
      <c r="VWL51"/>
      <c r="VWM51"/>
      <c r="VWN51"/>
      <c r="VWO51"/>
      <c r="VWP51"/>
      <c r="VWQ51"/>
      <c r="VWR51"/>
      <c r="VWS51"/>
      <c r="VWT51"/>
      <c r="VWU51"/>
      <c r="VWV51"/>
      <c r="VWW51"/>
      <c r="VWX51"/>
      <c r="VWY51"/>
      <c r="VWZ51"/>
      <c r="VXA51"/>
      <c r="VXB51"/>
      <c r="VXC51"/>
      <c r="VXD51"/>
      <c r="VXE51"/>
      <c r="VXF51"/>
      <c r="VXG51"/>
      <c r="VXH51"/>
      <c r="VXI51"/>
      <c r="VXJ51"/>
      <c r="VXK51"/>
      <c r="VXL51"/>
      <c r="VXM51"/>
      <c r="VXN51"/>
      <c r="VXO51"/>
      <c r="VXP51"/>
      <c r="VXQ51"/>
      <c r="VXR51"/>
      <c r="VXS51"/>
      <c r="VXT51"/>
      <c r="VXU51"/>
      <c r="VXV51"/>
      <c r="VXW51"/>
      <c r="VXX51"/>
      <c r="VXY51"/>
      <c r="VXZ51"/>
      <c r="VYA51"/>
      <c r="VYB51"/>
      <c r="VYC51"/>
      <c r="VYD51"/>
      <c r="VYE51"/>
      <c r="VYF51"/>
      <c r="VYG51"/>
      <c r="VYH51"/>
      <c r="VYI51"/>
      <c r="VYJ51"/>
      <c r="VYK51"/>
      <c r="VYL51"/>
      <c r="VYM51"/>
      <c r="VYN51"/>
      <c r="VYO51"/>
      <c r="VYP51"/>
      <c r="VYQ51"/>
      <c r="VYR51"/>
      <c r="VYS51"/>
      <c r="VYT51"/>
      <c r="VYU51"/>
      <c r="VYV51"/>
      <c r="VYW51"/>
      <c r="VYX51"/>
      <c r="VYY51"/>
      <c r="VYZ51"/>
      <c r="VZA51"/>
      <c r="VZB51"/>
      <c r="VZC51"/>
      <c r="VZD51"/>
      <c r="VZE51"/>
      <c r="VZF51"/>
      <c r="VZG51"/>
      <c r="VZH51"/>
      <c r="VZI51"/>
      <c r="VZJ51"/>
      <c r="VZK51"/>
      <c r="VZL51"/>
      <c r="VZM51"/>
      <c r="VZN51"/>
      <c r="VZO51"/>
      <c r="VZP51"/>
      <c r="VZQ51"/>
      <c r="VZR51"/>
      <c r="VZS51"/>
      <c r="VZT51"/>
      <c r="VZU51"/>
      <c r="VZV51"/>
      <c r="VZW51"/>
      <c r="VZX51"/>
      <c r="VZY51"/>
      <c r="VZZ51"/>
      <c r="WAA51"/>
      <c r="WAB51"/>
      <c r="WAC51"/>
      <c r="WAD51"/>
      <c r="WAE51"/>
      <c r="WAF51"/>
      <c r="WAG51"/>
      <c r="WAH51"/>
      <c r="WAI51"/>
      <c r="WAJ51"/>
      <c r="WAK51"/>
      <c r="WAL51"/>
      <c r="WAM51"/>
      <c r="WAN51"/>
      <c r="WAO51"/>
      <c r="WAP51"/>
      <c r="WAQ51"/>
      <c r="WAR51"/>
      <c r="WAS51"/>
      <c r="WAT51"/>
      <c r="WAU51"/>
      <c r="WAV51"/>
      <c r="WAW51"/>
      <c r="WAX51"/>
      <c r="WAY51"/>
      <c r="WAZ51"/>
      <c r="WBA51"/>
      <c r="WBB51"/>
      <c r="WBC51"/>
      <c r="WBD51"/>
      <c r="WBE51"/>
      <c r="WBF51"/>
      <c r="WBG51"/>
      <c r="WBH51"/>
      <c r="WBI51"/>
      <c r="WBJ51"/>
      <c r="WBK51"/>
      <c r="WBL51"/>
      <c r="WBM51"/>
      <c r="WBN51"/>
      <c r="WBO51"/>
      <c r="WBP51"/>
      <c r="WBQ51"/>
      <c r="WBR51"/>
      <c r="WBS51"/>
      <c r="WBT51"/>
      <c r="WBU51"/>
      <c r="WBV51"/>
      <c r="WBW51"/>
      <c r="WBX51"/>
      <c r="WBY51"/>
      <c r="WBZ51"/>
      <c r="WCA51"/>
      <c r="WCB51"/>
      <c r="WCC51"/>
      <c r="WCD51"/>
      <c r="WCE51"/>
      <c r="WCF51"/>
      <c r="WCG51"/>
      <c r="WCH51"/>
      <c r="WCI51"/>
      <c r="WCJ51"/>
      <c r="WCK51"/>
      <c r="WCL51"/>
      <c r="WCM51"/>
      <c r="WCN51"/>
      <c r="WCO51"/>
      <c r="WCP51"/>
      <c r="WCQ51"/>
      <c r="WCR51"/>
      <c r="WCS51"/>
      <c r="WCT51"/>
      <c r="WCU51"/>
      <c r="WCV51"/>
      <c r="WCW51"/>
      <c r="WCX51"/>
      <c r="WCY51"/>
      <c r="WCZ51"/>
      <c r="WDA51"/>
      <c r="WDB51"/>
      <c r="WDC51"/>
      <c r="WDD51"/>
      <c r="WDE51"/>
      <c r="WDF51"/>
      <c r="WDG51"/>
      <c r="WDH51"/>
      <c r="WDI51"/>
      <c r="WDJ51"/>
      <c r="WDK51"/>
      <c r="WDL51"/>
      <c r="WDM51"/>
      <c r="WDN51"/>
      <c r="WDO51"/>
      <c r="WDP51"/>
      <c r="WDQ51"/>
      <c r="WDR51"/>
      <c r="WDS51"/>
      <c r="WDT51"/>
      <c r="WDU51"/>
      <c r="WDV51"/>
      <c r="WDW51"/>
      <c r="WDX51"/>
      <c r="WDY51"/>
      <c r="WDZ51"/>
      <c r="WEA51"/>
      <c r="WEB51"/>
      <c r="WEC51"/>
      <c r="WED51"/>
      <c r="WEE51"/>
      <c r="WEF51"/>
      <c r="WEG51"/>
      <c r="WEH51"/>
      <c r="WEI51"/>
      <c r="WEJ51"/>
      <c r="WEK51"/>
      <c r="WEL51"/>
      <c r="WEM51"/>
      <c r="WEN51"/>
      <c r="WEO51"/>
      <c r="WEP51"/>
      <c r="WEQ51"/>
      <c r="WER51"/>
      <c r="WES51"/>
      <c r="WET51"/>
      <c r="WEU51"/>
      <c r="WEV51"/>
      <c r="WEW51"/>
      <c r="WEX51"/>
      <c r="WEY51"/>
      <c r="WEZ51"/>
      <c r="WFA51"/>
      <c r="WFB51"/>
      <c r="WFC51"/>
      <c r="WFD51"/>
      <c r="WFE51"/>
      <c r="WFF51"/>
      <c r="WFG51"/>
      <c r="WFH51"/>
      <c r="WFI51"/>
      <c r="WFJ51"/>
      <c r="WFK51"/>
      <c r="WFL51"/>
      <c r="WFM51"/>
      <c r="WFN51"/>
      <c r="WFO51"/>
      <c r="WFP51"/>
      <c r="WFQ51"/>
      <c r="WFR51"/>
      <c r="WFS51"/>
      <c r="WFT51"/>
      <c r="WFU51"/>
      <c r="WFV51"/>
      <c r="WFW51"/>
      <c r="WFX51"/>
      <c r="WFY51"/>
      <c r="WFZ51"/>
      <c r="WGA51"/>
      <c r="WGB51"/>
      <c r="WGC51"/>
      <c r="WGD51"/>
      <c r="WGE51"/>
      <c r="WGF51"/>
      <c r="WGG51"/>
      <c r="WGH51"/>
      <c r="WGI51"/>
      <c r="WGJ51"/>
      <c r="WGK51"/>
      <c r="WGL51"/>
      <c r="WGM51"/>
      <c r="WGN51"/>
      <c r="WGO51"/>
      <c r="WGP51"/>
      <c r="WGQ51"/>
      <c r="WGR51"/>
      <c r="WGS51"/>
      <c r="WGT51"/>
      <c r="WGU51"/>
      <c r="WGV51"/>
      <c r="WGW51"/>
      <c r="WGX51"/>
      <c r="WGY51"/>
      <c r="WGZ51"/>
      <c r="WHA51"/>
      <c r="WHB51"/>
      <c r="WHC51"/>
      <c r="WHD51"/>
      <c r="WHE51"/>
      <c r="WHF51"/>
      <c r="WHG51"/>
      <c r="WHH51"/>
      <c r="WHI51"/>
      <c r="WHJ51"/>
      <c r="WHK51"/>
      <c r="WHL51"/>
      <c r="WHM51"/>
      <c r="WHN51"/>
      <c r="WHO51"/>
      <c r="WHP51"/>
      <c r="WHQ51"/>
      <c r="WHR51"/>
      <c r="WHS51"/>
      <c r="WHT51"/>
      <c r="WHU51"/>
      <c r="WHV51"/>
      <c r="WHW51"/>
      <c r="WHX51"/>
      <c r="WHY51"/>
      <c r="WHZ51"/>
      <c r="WIA51"/>
      <c r="WIB51"/>
      <c r="WIC51"/>
      <c r="WID51"/>
      <c r="WIE51"/>
      <c r="WIF51"/>
      <c r="WIG51"/>
      <c r="WIH51"/>
      <c r="WII51"/>
      <c r="WIJ51"/>
      <c r="WIK51"/>
      <c r="WIL51"/>
      <c r="WIM51"/>
      <c r="WIN51"/>
      <c r="WIO51"/>
      <c r="WIP51"/>
      <c r="WIQ51"/>
      <c r="WIR51"/>
      <c r="WIS51"/>
      <c r="WIT51"/>
      <c r="WIU51"/>
      <c r="WIV51"/>
      <c r="WIW51"/>
      <c r="WIX51"/>
      <c r="WIY51"/>
      <c r="WIZ51"/>
      <c r="WJA51"/>
      <c r="WJB51"/>
      <c r="WJC51"/>
      <c r="WJD51"/>
      <c r="WJE51"/>
      <c r="WJF51"/>
      <c r="WJG51"/>
      <c r="WJH51"/>
      <c r="WJI51"/>
      <c r="WJJ51"/>
      <c r="WJK51"/>
      <c r="WJL51"/>
      <c r="WJM51"/>
      <c r="WJN51"/>
      <c r="WJO51"/>
      <c r="WJP51"/>
      <c r="WJQ51"/>
      <c r="WJR51"/>
      <c r="WJS51"/>
      <c r="WJT51"/>
      <c r="WJU51"/>
      <c r="WJV51"/>
      <c r="WJW51"/>
      <c r="WJX51"/>
      <c r="WJY51"/>
      <c r="WJZ51"/>
      <c r="WKA51"/>
      <c r="WKB51"/>
      <c r="WKC51"/>
      <c r="WKD51"/>
      <c r="WKE51"/>
      <c r="WKF51"/>
      <c r="WKG51"/>
      <c r="WKH51"/>
      <c r="WKI51"/>
      <c r="WKJ51"/>
      <c r="WKK51"/>
      <c r="WKL51"/>
      <c r="WKM51"/>
      <c r="WKN51"/>
      <c r="WKO51"/>
      <c r="WKP51"/>
      <c r="WKQ51"/>
      <c r="WKR51"/>
      <c r="WKS51"/>
      <c r="WKT51"/>
      <c r="WKU51"/>
      <c r="WKV51"/>
      <c r="WKW51"/>
      <c r="WKX51"/>
      <c r="WKY51"/>
      <c r="WKZ51"/>
      <c r="WLA51"/>
      <c r="WLB51"/>
      <c r="WLC51"/>
      <c r="WLD51"/>
      <c r="WLE51"/>
      <c r="WLF51"/>
      <c r="WLG51"/>
      <c r="WLH51"/>
      <c r="WLI51"/>
      <c r="WLJ51"/>
      <c r="WLK51"/>
      <c r="WLL51"/>
      <c r="WLM51"/>
      <c r="WLN51"/>
      <c r="WLO51"/>
      <c r="WLP51"/>
      <c r="WLQ51"/>
      <c r="WLR51"/>
      <c r="WLS51"/>
      <c r="WLT51"/>
      <c r="WLU51"/>
      <c r="WLV51"/>
      <c r="WLW51"/>
      <c r="WLX51"/>
      <c r="WLY51"/>
      <c r="WLZ51"/>
      <c r="WMA51"/>
      <c r="WMB51"/>
      <c r="WMC51"/>
      <c r="WMD51"/>
      <c r="WME51"/>
      <c r="WMF51"/>
      <c r="WMG51"/>
      <c r="WMH51"/>
      <c r="WMI51"/>
      <c r="WMJ51"/>
      <c r="WMK51"/>
      <c r="WML51"/>
      <c r="WMM51"/>
      <c r="WMN51"/>
      <c r="WMO51"/>
      <c r="WMP51"/>
      <c r="WMQ51"/>
      <c r="WMR51"/>
      <c r="WMS51"/>
      <c r="WMT51"/>
      <c r="WMU51"/>
      <c r="WMV51"/>
      <c r="WMW51"/>
      <c r="WMX51"/>
      <c r="WMY51"/>
      <c r="WMZ51"/>
      <c r="WNA51"/>
      <c r="WNB51"/>
      <c r="WNC51"/>
      <c r="WND51"/>
      <c r="WNE51"/>
      <c r="WNF51"/>
      <c r="WNG51"/>
      <c r="WNH51"/>
      <c r="WNI51"/>
      <c r="WNJ51"/>
      <c r="WNK51"/>
      <c r="WNL51"/>
      <c r="WNM51"/>
      <c r="WNN51"/>
      <c r="WNO51"/>
      <c r="WNP51"/>
      <c r="WNQ51"/>
      <c r="WNR51"/>
      <c r="WNS51"/>
      <c r="WNT51"/>
      <c r="WNU51"/>
      <c r="WNV51"/>
      <c r="WNW51"/>
      <c r="WNX51"/>
      <c r="WNY51"/>
      <c r="WNZ51"/>
      <c r="WOA51"/>
      <c r="WOB51"/>
      <c r="WOC51"/>
      <c r="WOD51"/>
      <c r="WOE51"/>
      <c r="WOF51"/>
      <c r="WOG51"/>
      <c r="WOH51"/>
      <c r="WOI51"/>
      <c r="WOJ51"/>
      <c r="WOK51"/>
      <c r="WOL51"/>
      <c r="WOM51"/>
      <c r="WON51"/>
      <c r="WOO51"/>
      <c r="WOP51"/>
      <c r="WOQ51"/>
      <c r="WOR51"/>
      <c r="WOS51"/>
      <c r="WOT51"/>
      <c r="WOU51"/>
      <c r="WOV51"/>
      <c r="WOW51"/>
      <c r="WOX51"/>
      <c r="WOY51"/>
      <c r="WOZ51"/>
      <c r="WPA51"/>
      <c r="WPB51"/>
      <c r="WPC51"/>
      <c r="WPD51"/>
      <c r="WPE51"/>
      <c r="WPF51"/>
      <c r="WPG51"/>
      <c r="WPH51"/>
      <c r="WPI51"/>
      <c r="WPJ51"/>
      <c r="WPK51"/>
      <c r="WPL51"/>
      <c r="WPM51"/>
      <c r="WPN51"/>
      <c r="WPO51"/>
      <c r="WPP51"/>
      <c r="WPQ51"/>
      <c r="WPR51"/>
      <c r="WPS51"/>
      <c r="WPT51"/>
      <c r="WPU51"/>
      <c r="WPV51"/>
      <c r="WPW51"/>
      <c r="WPX51"/>
      <c r="WPY51"/>
      <c r="WPZ51"/>
      <c r="WQA51"/>
      <c r="WQB51"/>
      <c r="WQC51"/>
      <c r="WQD51"/>
      <c r="WQE51"/>
      <c r="WQF51"/>
      <c r="WQG51"/>
      <c r="WQH51"/>
      <c r="WQI51"/>
      <c r="WQJ51"/>
      <c r="WQK51"/>
      <c r="WQL51"/>
      <c r="WQM51"/>
      <c r="WQN51"/>
      <c r="WQO51"/>
      <c r="WQP51"/>
      <c r="WQQ51"/>
      <c r="WQR51"/>
      <c r="WQS51"/>
      <c r="WQT51"/>
      <c r="WQU51"/>
      <c r="WQV51"/>
      <c r="WQW51"/>
      <c r="WQX51"/>
      <c r="WQY51"/>
      <c r="WQZ51"/>
      <c r="WRA51"/>
      <c r="WRB51"/>
      <c r="WRC51"/>
      <c r="WRD51"/>
      <c r="WRE51"/>
      <c r="WRF51"/>
      <c r="WRG51"/>
      <c r="WRH51"/>
      <c r="WRI51"/>
      <c r="WRJ51"/>
      <c r="WRK51"/>
      <c r="WRL51"/>
      <c r="WRM51"/>
      <c r="WRN51"/>
      <c r="WRO51"/>
      <c r="WRP51"/>
      <c r="WRQ51"/>
      <c r="WRR51"/>
      <c r="WRS51"/>
      <c r="WRT51"/>
      <c r="WRU51"/>
      <c r="WRV51"/>
      <c r="WRW51"/>
      <c r="WRX51"/>
      <c r="WRY51"/>
      <c r="WRZ51"/>
      <c r="WSA51"/>
      <c r="WSB51"/>
      <c r="WSC51"/>
      <c r="WSD51"/>
      <c r="WSE51"/>
      <c r="WSF51"/>
      <c r="WSG51"/>
      <c r="WSH51"/>
      <c r="WSI51"/>
      <c r="WSJ51"/>
      <c r="WSK51"/>
      <c r="WSL51"/>
      <c r="WSM51"/>
      <c r="WSN51"/>
      <c r="WSO51"/>
      <c r="WSP51"/>
      <c r="WSQ51"/>
      <c r="WSR51"/>
      <c r="WSS51"/>
      <c r="WST51"/>
      <c r="WSU51"/>
      <c r="WSV51"/>
      <c r="WSW51"/>
      <c r="WSX51"/>
      <c r="WSY51"/>
      <c r="WSZ51"/>
      <c r="WTA51"/>
      <c r="WTB51"/>
      <c r="WTC51"/>
      <c r="WTD51"/>
      <c r="WTE51"/>
      <c r="WTF51"/>
      <c r="WTG51"/>
      <c r="WTH51"/>
      <c r="WTI51"/>
      <c r="WTJ51"/>
      <c r="WTK51"/>
      <c r="WTL51"/>
      <c r="WTM51"/>
      <c r="WTN51"/>
      <c r="WTO51"/>
      <c r="WTP51"/>
      <c r="WTQ51"/>
      <c r="WTR51"/>
      <c r="WTS51"/>
      <c r="WTT51"/>
      <c r="WTU51"/>
      <c r="WTV51"/>
      <c r="WTW51"/>
      <c r="WTX51"/>
      <c r="WTY51"/>
      <c r="WTZ51"/>
      <c r="WUA51"/>
      <c r="WUB51"/>
      <c r="WUC51"/>
      <c r="WUD51"/>
      <c r="WUE51"/>
      <c r="WUF51"/>
      <c r="WUG51"/>
      <c r="WUH51"/>
      <c r="WUI51"/>
      <c r="WUJ51"/>
      <c r="WUK51"/>
      <c r="WUL51"/>
      <c r="WUM51"/>
      <c r="WUN51"/>
      <c r="WUO51"/>
      <c r="WUP51"/>
      <c r="WUQ51"/>
      <c r="WUR51"/>
      <c r="WUS51"/>
      <c r="WUT51"/>
      <c r="WUU51"/>
      <c r="WUV51"/>
      <c r="WUW51"/>
      <c r="WUX51"/>
      <c r="WUY51"/>
      <c r="WUZ51"/>
      <c r="WVA51"/>
      <c r="WVB51"/>
      <c r="WVC51"/>
      <c r="WVD51"/>
      <c r="WVE51"/>
      <c r="WVF51"/>
      <c r="WVG51"/>
      <c r="WVH51"/>
      <c r="WVI51"/>
      <c r="WVJ51"/>
      <c r="WVK51"/>
      <c r="WVL51"/>
      <c r="WVM51"/>
      <c r="WVN51"/>
      <c r="WVO51"/>
      <c r="WVP51"/>
      <c r="WVQ51"/>
      <c r="WVR51"/>
      <c r="WVS51"/>
      <c r="WVT51"/>
      <c r="WVU51"/>
      <c r="WVV51"/>
      <c r="WVW51"/>
      <c r="WVX51"/>
      <c r="WVY51"/>
      <c r="WVZ51"/>
      <c r="WWA51"/>
      <c r="WWB51"/>
      <c r="WWC51"/>
      <c r="WWD51"/>
      <c r="WWE51"/>
      <c r="WWF51"/>
      <c r="WWG51"/>
      <c r="WWH51"/>
      <c r="WWI51"/>
      <c r="WWJ51"/>
      <c r="WWK51"/>
      <c r="WWL51"/>
      <c r="WWM51"/>
      <c r="WWN51"/>
      <c r="WWO51"/>
      <c r="WWP51"/>
      <c r="WWQ51"/>
      <c r="WWR51"/>
      <c r="WWS51"/>
      <c r="WWT51"/>
      <c r="WWU51"/>
      <c r="WWV51"/>
      <c r="WWW51"/>
      <c r="WWX51"/>
      <c r="WWY51"/>
      <c r="WWZ51"/>
      <c r="WXA51"/>
      <c r="WXB51"/>
      <c r="WXC51"/>
      <c r="WXD51"/>
      <c r="WXE51"/>
      <c r="WXF51"/>
      <c r="WXG51"/>
      <c r="WXH51"/>
      <c r="WXI51"/>
      <c r="WXJ51"/>
      <c r="WXK51"/>
      <c r="WXL51"/>
      <c r="WXM51"/>
      <c r="WXN51"/>
      <c r="WXO51"/>
      <c r="WXP51"/>
      <c r="WXQ51"/>
      <c r="WXR51"/>
      <c r="WXS51"/>
      <c r="WXT51"/>
      <c r="WXU51"/>
      <c r="WXV51"/>
      <c r="WXW51"/>
      <c r="WXX51"/>
      <c r="WXY51"/>
      <c r="WXZ51"/>
      <c r="WYA51"/>
      <c r="WYB51"/>
      <c r="WYC51"/>
      <c r="WYD51"/>
      <c r="WYE51"/>
      <c r="WYF51"/>
      <c r="WYG51"/>
      <c r="WYH51"/>
      <c r="WYI51"/>
      <c r="WYJ51"/>
      <c r="WYK51"/>
      <c r="WYL51"/>
      <c r="WYM51"/>
      <c r="WYN51"/>
      <c r="WYO51"/>
      <c r="WYP51"/>
      <c r="WYQ51"/>
      <c r="WYR51"/>
      <c r="WYS51"/>
      <c r="WYT51"/>
      <c r="WYU51"/>
      <c r="WYV51"/>
      <c r="WYW51"/>
      <c r="WYX51"/>
      <c r="WYY51"/>
      <c r="WYZ51"/>
      <c r="WZA51"/>
      <c r="WZB51"/>
      <c r="WZC51"/>
      <c r="WZD51"/>
      <c r="WZE51"/>
      <c r="WZF51"/>
      <c r="WZG51"/>
      <c r="WZH51"/>
      <c r="WZI51"/>
      <c r="WZJ51"/>
      <c r="WZK51"/>
      <c r="WZL51"/>
      <c r="WZM51"/>
      <c r="WZN51"/>
      <c r="WZO51"/>
      <c r="WZP51"/>
      <c r="WZQ51"/>
      <c r="WZR51"/>
      <c r="WZS51"/>
      <c r="WZT51"/>
      <c r="WZU51"/>
      <c r="WZV51"/>
      <c r="WZW51"/>
      <c r="WZX51"/>
      <c r="WZY51"/>
      <c r="WZZ51"/>
      <c r="XAA51"/>
      <c r="XAB51"/>
      <c r="XAC51"/>
      <c r="XAD51"/>
      <c r="XAE51"/>
      <c r="XAF51"/>
      <c r="XAG51"/>
      <c r="XAH51"/>
      <c r="XAI51"/>
      <c r="XAJ51"/>
      <c r="XAK51"/>
      <c r="XAL51"/>
      <c r="XAM51"/>
      <c r="XAN51"/>
      <c r="XAO51"/>
      <c r="XAP51"/>
      <c r="XAQ51"/>
      <c r="XAR51"/>
      <c r="XAS51"/>
      <c r="XAT51"/>
      <c r="XAU51"/>
      <c r="XAV51"/>
      <c r="XAW51"/>
      <c r="XAX51"/>
      <c r="XAY51"/>
      <c r="XAZ51"/>
      <c r="XBA51"/>
      <c r="XBB51"/>
      <c r="XBC51"/>
      <c r="XBD51"/>
      <c r="XBE51"/>
      <c r="XBF51"/>
      <c r="XBG51"/>
      <c r="XBH51"/>
      <c r="XBI51"/>
      <c r="XBJ51"/>
      <c r="XBK51"/>
      <c r="XBL51"/>
      <c r="XBM51"/>
      <c r="XBN51"/>
      <c r="XBO51"/>
      <c r="XBP51"/>
      <c r="XBQ51"/>
      <c r="XBR51"/>
      <c r="XBS51"/>
      <c r="XBT51"/>
      <c r="XBU51"/>
      <c r="XBV51"/>
      <c r="XBW51"/>
      <c r="XBX51"/>
      <c r="XBY51"/>
      <c r="XBZ51"/>
      <c r="XCA51"/>
      <c r="XCB51"/>
      <c r="XCC51"/>
      <c r="XCD51"/>
      <c r="XCE51"/>
      <c r="XCF51"/>
      <c r="XCG51"/>
      <c r="XCH51"/>
      <c r="XCI51"/>
      <c r="XCJ51"/>
      <c r="XCK51"/>
      <c r="XCL51"/>
      <c r="XCM51"/>
      <c r="XCN51"/>
      <c r="XCO51"/>
      <c r="XCP51"/>
      <c r="XCQ51"/>
      <c r="XCR51"/>
      <c r="XCS51"/>
      <c r="XCT51"/>
      <c r="XCU51"/>
      <c r="XCV51"/>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c r="XED51"/>
      <c r="XEE51"/>
    </row>
    <row r="52" spans="1:16359" ht="13.5" thickTop="1" x14ac:dyDescent="0.2">
      <c r="A52" s="210">
        <f t="shared" si="11"/>
        <v>39977</v>
      </c>
      <c r="B52" s="36">
        <v>23</v>
      </c>
      <c r="C52" s="161">
        <f t="shared" si="16"/>
        <v>6</v>
      </c>
      <c r="D52" s="209">
        <f t="shared" ca="1" si="17"/>
        <v>3.6</v>
      </c>
      <c r="E52" s="93">
        <f t="shared" si="18"/>
        <v>36</v>
      </c>
      <c r="F52" s="94">
        <f t="shared" si="19"/>
        <v>1</v>
      </c>
      <c r="G52" s="19">
        <f t="shared" ca="1" si="7"/>
        <v>3.6</v>
      </c>
      <c r="H52" s="202">
        <v>0</v>
      </c>
      <c r="I52" s="216"/>
      <c r="J52" s="19">
        <f t="shared" ca="1" si="23"/>
        <v>58.469142857142828</v>
      </c>
      <c r="K52" s="12">
        <f t="shared" ca="1" si="12"/>
        <v>0.43266522897374127</v>
      </c>
      <c r="L52" s="13"/>
      <c r="M52" s="19">
        <f t="shared" ca="1" si="24"/>
        <v>0</v>
      </c>
      <c r="N52" s="14">
        <f t="shared" si="20"/>
        <v>890.76190476190379</v>
      </c>
      <c r="O52" s="19">
        <f t="shared" si="21"/>
        <v>135.13714285714269</v>
      </c>
      <c r="P52" s="19">
        <f t="shared" ca="1" si="25"/>
        <v>82.799999999999969</v>
      </c>
      <c r="Q52" s="19">
        <f t="shared" si="26"/>
        <v>57.4</v>
      </c>
      <c r="R52" s="19">
        <f t="shared" si="26"/>
        <v>0</v>
      </c>
      <c r="S52" s="19">
        <f t="shared" ca="1" si="14"/>
        <v>17.999999999999996</v>
      </c>
      <c r="U52" s="251">
        <f t="shared" si="22"/>
        <v>0.5</v>
      </c>
      <c r="Y52" s="161"/>
      <c r="Z52" s="161"/>
      <c r="AA52" s="161"/>
      <c r="AB52" s="161"/>
      <c r="AC52" s="161"/>
      <c r="AD52" s="161"/>
      <c r="AE52" s="161"/>
      <c r="AF52" s="161"/>
      <c r="AG52" s="161"/>
      <c r="AH52" s="161"/>
      <c r="AI52" s="161"/>
      <c r="AJ52" s="161"/>
      <c r="AK52" s="161"/>
      <c r="AL52" s="161"/>
    </row>
    <row r="53" spans="1:16359" x14ac:dyDescent="0.2">
      <c r="A53" s="210">
        <f t="shared" si="11"/>
        <v>39978</v>
      </c>
      <c r="B53" s="36">
        <v>27</v>
      </c>
      <c r="C53" s="161">
        <f t="shared" si="16"/>
        <v>7</v>
      </c>
      <c r="D53" s="209">
        <f t="shared" ca="1" si="17"/>
        <v>5.6</v>
      </c>
      <c r="E53" s="93">
        <f t="shared" si="18"/>
        <v>37</v>
      </c>
      <c r="F53" s="94">
        <f t="shared" si="19"/>
        <v>1</v>
      </c>
      <c r="G53" s="19">
        <f t="shared" ca="1" si="7"/>
        <v>5.6</v>
      </c>
      <c r="H53" s="202">
        <v>0</v>
      </c>
      <c r="I53" s="216"/>
      <c r="J53" s="19">
        <f t="shared" ca="1" si="23"/>
        <v>64.069142857142822</v>
      </c>
      <c r="K53" s="12">
        <f t="shared" ca="1" si="12"/>
        <v>0.46225932797361347</v>
      </c>
      <c r="L53" s="13"/>
      <c r="M53" s="19">
        <f t="shared" ca="1" si="24"/>
        <v>0</v>
      </c>
      <c r="N53" s="14">
        <f t="shared" si="20"/>
        <v>910</v>
      </c>
      <c r="O53" s="19">
        <f t="shared" si="21"/>
        <v>138.6</v>
      </c>
      <c r="P53" s="19">
        <f t="shared" ca="1" si="25"/>
        <v>88.399999999999963</v>
      </c>
      <c r="Q53" s="19">
        <f t="shared" si="26"/>
        <v>57.4</v>
      </c>
      <c r="R53" s="19">
        <f t="shared" si="26"/>
        <v>0</v>
      </c>
      <c r="S53" s="19">
        <f t="shared" ca="1" si="14"/>
        <v>17.999999999999996</v>
      </c>
      <c r="U53" s="251">
        <f t="shared" si="22"/>
        <v>0.5</v>
      </c>
      <c r="Y53" s="161"/>
      <c r="Z53" s="161"/>
      <c r="AA53" s="161"/>
      <c r="AB53" s="161"/>
      <c r="AC53" s="161"/>
      <c r="AD53" s="161"/>
      <c r="AE53" s="161"/>
      <c r="AF53" s="161"/>
      <c r="AG53" s="161"/>
      <c r="AH53" s="161"/>
      <c r="AI53" s="161"/>
      <c r="AJ53" s="161"/>
      <c r="AK53" s="161"/>
      <c r="AL53" s="161"/>
    </row>
    <row r="54" spans="1:16359" x14ac:dyDescent="0.2">
      <c r="A54" s="210">
        <f t="shared" si="11"/>
        <v>39979</v>
      </c>
      <c r="B54" s="36">
        <v>27</v>
      </c>
      <c r="C54" s="161">
        <f t="shared" si="16"/>
        <v>7</v>
      </c>
      <c r="D54" s="209">
        <f t="shared" ca="1" si="17"/>
        <v>5.6</v>
      </c>
      <c r="E54" s="93">
        <f t="shared" si="18"/>
        <v>38</v>
      </c>
      <c r="F54" s="94">
        <f t="shared" si="19"/>
        <v>1</v>
      </c>
      <c r="G54" s="19">
        <f t="shared" ca="1" si="7"/>
        <v>5.6</v>
      </c>
      <c r="H54" s="202">
        <v>0</v>
      </c>
      <c r="I54" s="216">
        <v>32</v>
      </c>
      <c r="J54" s="19">
        <f t="shared" ca="1" si="23"/>
        <v>37.669142857142816</v>
      </c>
      <c r="K54" s="12">
        <f t="shared" ca="1" si="12"/>
        <v>0.27178313749742294</v>
      </c>
      <c r="L54" s="13"/>
      <c r="M54" s="19">
        <f t="shared" ca="1" si="24"/>
        <v>0</v>
      </c>
      <c r="N54" s="14">
        <f t="shared" si="20"/>
        <v>910</v>
      </c>
      <c r="O54" s="19">
        <f t="shared" si="21"/>
        <v>138.6</v>
      </c>
      <c r="P54" s="19">
        <f t="shared" ca="1" si="25"/>
        <v>93.999999999999957</v>
      </c>
      <c r="Q54" s="19">
        <f t="shared" si="26"/>
        <v>57.4</v>
      </c>
      <c r="R54" s="19">
        <f t="shared" si="26"/>
        <v>32</v>
      </c>
      <c r="S54" s="19">
        <f t="shared" ca="1" si="14"/>
        <v>17.999999999999996</v>
      </c>
      <c r="U54" s="251">
        <f t="shared" si="22"/>
        <v>0.5</v>
      </c>
      <c r="X54" s="161"/>
      <c r="Y54" s="161"/>
      <c r="Z54" s="161"/>
      <c r="AA54" s="161"/>
      <c r="AB54" s="161"/>
      <c r="AC54" s="161"/>
      <c r="AD54" s="161"/>
      <c r="AE54" s="161"/>
      <c r="AF54" s="161"/>
      <c r="AG54" s="161"/>
      <c r="AH54" s="161"/>
      <c r="AI54" s="161"/>
      <c r="AJ54" s="161"/>
      <c r="AK54" s="161"/>
      <c r="AL54" s="161"/>
    </row>
    <row r="55" spans="1:16359" x14ac:dyDescent="0.2">
      <c r="A55" s="210">
        <f t="shared" si="11"/>
        <v>39980</v>
      </c>
      <c r="B55" s="36">
        <v>27</v>
      </c>
      <c r="C55" s="161">
        <f t="shared" si="16"/>
        <v>7</v>
      </c>
      <c r="D55" s="209">
        <f t="shared" ca="1" si="17"/>
        <v>5.6</v>
      </c>
      <c r="E55" s="93">
        <f t="shared" si="18"/>
        <v>39</v>
      </c>
      <c r="F55" s="94">
        <f t="shared" si="19"/>
        <v>1</v>
      </c>
      <c r="G55" s="19">
        <f t="shared" ca="1" si="7"/>
        <v>5.6</v>
      </c>
      <c r="H55" s="202">
        <v>0</v>
      </c>
      <c r="I55" s="216"/>
      <c r="J55" s="19">
        <f t="shared" ca="1" si="23"/>
        <v>43.269142857142818</v>
      </c>
      <c r="K55" s="12">
        <f t="shared" ca="1" si="12"/>
        <v>0.31218717790146333</v>
      </c>
      <c r="L55" s="13"/>
      <c r="M55" s="19">
        <f t="shared" ca="1" si="24"/>
        <v>0</v>
      </c>
      <c r="N55" s="14">
        <f t="shared" si="20"/>
        <v>910</v>
      </c>
      <c r="O55" s="19">
        <f t="shared" si="21"/>
        <v>138.6</v>
      </c>
      <c r="P55" s="19">
        <f t="shared" ca="1" si="25"/>
        <v>99.599999999999952</v>
      </c>
      <c r="Q55" s="19">
        <f t="shared" si="26"/>
        <v>57.4</v>
      </c>
      <c r="R55" s="19">
        <f t="shared" si="26"/>
        <v>32</v>
      </c>
      <c r="S55" s="19">
        <f t="shared" ca="1" si="14"/>
        <v>17.999999999999996</v>
      </c>
      <c r="U55" s="251">
        <f t="shared" si="22"/>
        <v>0.5</v>
      </c>
      <c r="X55" s="161"/>
      <c r="Y55" s="161"/>
      <c r="Z55" s="161"/>
      <c r="AA55" s="161"/>
      <c r="AB55" s="161"/>
      <c r="AC55" s="161"/>
      <c r="AD55" s="161"/>
      <c r="AE55" s="161"/>
      <c r="AF55" s="161"/>
      <c r="AG55" s="161"/>
      <c r="AH55" s="161"/>
      <c r="AI55" s="161"/>
      <c r="AJ55" s="161"/>
      <c r="AK55" s="161"/>
      <c r="AL55" s="161"/>
    </row>
    <row r="56" spans="1:16359" x14ac:dyDescent="0.2">
      <c r="A56" s="210">
        <f t="shared" si="11"/>
        <v>39981</v>
      </c>
      <c r="B56" s="36">
        <v>27</v>
      </c>
      <c r="C56" s="161">
        <f t="shared" si="16"/>
        <v>7</v>
      </c>
      <c r="D56" s="209">
        <f t="shared" ca="1" si="17"/>
        <v>5.6</v>
      </c>
      <c r="E56" s="93">
        <f t="shared" si="18"/>
        <v>40</v>
      </c>
      <c r="F56" s="94">
        <f t="shared" si="19"/>
        <v>1</v>
      </c>
      <c r="G56" s="19">
        <f t="shared" ca="1" si="7"/>
        <v>5.6</v>
      </c>
      <c r="H56" s="202">
        <v>0</v>
      </c>
      <c r="I56" s="216"/>
      <c r="J56" s="19">
        <f t="shared" ca="1" si="23"/>
        <v>48.869142857142819</v>
      </c>
      <c r="K56" s="12">
        <f t="shared" ca="1" si="12"/>
        <v>0.35259121830550377</v>
      </c>
      <c r="L56" s="13"/>
      <c r="M56" s="19">
        <f t="shared" ca="1" si="24"/>
        <v>0</v>
      </c>
      <c r="N56" s="14">
        <f t="shared" si="20"/>
        <v>910</v>
      </c>
      <c r="O56" s="19">
        <f t="shared" si="21"/>
        <v>138.6</v>
      </c>
      <c r="P56" s="19">
        <f t="shared" ca="1" si="25"/>
        <v>105.19999999999995</v>
      </c>
      <c r="Q56" s="19">
        <f t="shared" si="26"/>
        <v>57.4</v>
      </c>
      <c r="R56" s="19">
        <f t="shared" si="26"/>
        <v>32</v>
      </c>
      <c r="S56" s="19">
        <f t="shared" ca="1" si="14"/>
        <v>17.999999999999996</v>
      </c>
      <c r="T56" s="35"/>
      <c r="U56" s="251">
        <f t="shared" si="22"/>
        <v>0.5</v>
      </c>
      <c r="X56" s="161"/>
      <c r="Y56" s="161"/>
      <c r="Z56" s="161"/>
      <c r="AA56" s="161"/>
      <c r="AB56" s="161"/>
      <c r="AC56" s="161"/>
      <c r="AD56" s="161"/>
      <c r="AE56" s="161"/>
      <c r="AF56" s="161"/>
      <c r="AG56" s="161"/>
      <c r="AH56" s="161"/>
      <c r="AI56" s="161"/>
      <c r="AJ56" s="161"/>
      <c r="AK56" s="161"/>
      <c r="AL56" s="161"/>
      <c r="AM56" s="161"/>
      <c r="AN56" s="161"/>
    </row>
    <row r="57" spans="1:16359" x14ac:dyDescent="0.2">
      <c r="A57" s="210">
        <f t="shared" si="11"/>
        <v>39982</v>
      </c>
      <c r="B57" s="36">
        <v>26</v>
      </c>
      <c r="C57" s="161">
        <f t="shared" si="16"/>
        <v>7</v>
      </c>
      <c r="D57" s="209">
        <f t="shared" ca="1" si="17"/>
        <v>4.3</v>
      </c>
      <c r="E57" s="93">
        <f t="shared" si="18"/>
        <v>41</v>
      </c>
      <c r="F57" s="94">
        <f t="shared" si="19"/>
        <v>1</v>
      </c>
      <c r="G57" s="19">
        <f t="shared" ca="1" si="7"/>
        <v>4.3</v>
      </c>
      <c r="H57" s="202">
        <v>0</v>
      </c>
      <c r="I57" s="216"/>
      <c r="J57" s="19">
        <f t="shared" ca="1" si="23"/>
        <v>53.169142857142816</v>
      </c>
      <c r="K57" s="12">
        <f t="shared" ca="1" si="12"/>
        <v>0.38361574933003478</v>
      </c>
      <c r="L57" s="13"/>
      <c r="M57" s="19">
        <f t="shared" ca="1" si="24"/>
        <v>0</v>
      </c>
      <c r="N57" s="14">
        <f t="shared" si="20"/>
        <v>910</v>
      </c>
      <c r="O57" s="19">
        <f t="shared" si="21"/>
        <v>138.6</v>
      </c>
      <c r="P57" s="19">
        <f t="shared" ca="1" si="25"/>
        <v>109.49999999999994</v>
      </c>
      <c r="Q57" s="19">
        <f t="shared" si="26"/>
        <v>57.4</v>
      </c>
      <c r="R57" s="19">
        <f t="shared" si="26"/>
        <v>32</v>
      </c>
      <c r="S57" s="19">
        <f t="shared" ca="1" si="14"/>
        <v>17.999999999999996</v>
      </c>
      <c r="T57" s="161"/>
      <c r="U57" s="251">
        <f t="shared" si="22"/>
        <v>0.5</v>
      </c>
      <c r="X57" s="161"/>
      <c r="Y57" s="161"/>
      <c r="Z57" s="161"/>
      <c r="AA57" s="161"/>
      <c r="AB57" s="161"/>
      <c r="AC57" s="161"/>
      <c r="AD57" s="161"/>
      <c r="AE57" s="161"/>
      <c r="AF57" s="161"/>
      <c r="AG57" s="161"/>
      <c r="AH57" s="161"/>
      <c r="AI57" s="161"/>
      <c r="AJ57" s="161"/>
      <c r="AK57" s="161"/>
      <c r="AL57" s="161"/>
      <c r="AM57" s="161"/>
      <c r="AN57" s="161"/>
    </row>
    <row r="58" spans="1:16359" x14ac:dyDescent="0.2">
      <c r="A58" s="210">
        <f t="shared" si="11"/>
        <v>39983</v>
      </c>
      <c r="B58" s="36">
        <v>22</v>
      </c>
      <c r="C58" s="161">
        <f t="shared" si="16"/>
        <v>7</v>
      </c>
      <c r="D58" s="209">
        <f t="shared" ca="1" si="17"/>
        <v>4.3</v>
      </c>
      <c r="E58" s="93">
        <f t="shared" si="18"/>
        <v>42</v>
      </c>
      <c r="F58" s="94">
        <f t="shared" si="19"/>
        <v>1</v>
      </c>
      <c r="G58" s="19">
        <f t="shared" ca="1" si="7"/>
        <v>4.3</v>
      </c>
      <c r="H58" s="202">
        <v>0</v>
      </c>
      <c r="I58" s="216"/>
      <c r="J58" s="19">
        <f t="shared" ca="1" si="23"/>
        <v>57.469142857142813</v>
      </c>
      <c r="K58" s="12">
        <f t="shared" ca="1" si="12"/>
        <v>0.41464028035456579</v>
      </c>
      <c r="L58" s="13"/>
      <c r="M58" s="19">
        <f t="shared" ca="1" si="24"/>
        <v>0</v>
      </c>
      <c r="N58" s="14">
        <f t="shared" si="20"/>
        <v>910</v>
      </c>
      <c r="O58" s="19">
        <f t="shared" si="21"/>
        <v>138.6</v>
      </c>
      <c r="P58" s="19">
        <f t="shared" ca="1" si="25"/>
        <v>113.79999999999994</v>
      </c>
      <c r="Q58" s="19">
        <f t="shared" ref="Q58:R73" si="27">Q57+H58</f>
        <v>57.4</v>
      </c>
      <c r="R58" s="19">
        <f t="shared" si="27"/>
        <v>32</v>
      </c>
      <c r="S58" s="19">
        <f t="shared" ca="1" si="14"/>
        <v>17.999999999999996</v>
      </c>
      <c r="U58" s="251">
        <f t="shared" si="22"/>
        <v>0.5</v>
      </c>
      <c r="X58" s="161"/>
      <c r="Y58" s="161"/>
      <c r="Z58" s="161"/>
      <c r="AA58" s="161"/>
      <c r="AB58" s="161"/>
      <c r="AC58" s="161"/>
      <c r="AD58" s="161"/>
      <c r="AE58" s="161"/>
      <c r="AF58" s="161"/>
      <c r="AG58" s="161"/>
      <c r="AH58" s="161"/>
      <c r="AI58" s="161"/>
      <c r="AJ58" s="161"/>
      <c r="AK58" s="161"/>
      <c r="AL58" s="161"/>
    </row>
    <row r="59" spans="1:16359" x14ac:dyDescent="0.2">
      <c r="A59" s="210">
        <f t="shared" si="11"/>
        <v>39984</v>
      </c>
      <c r="B59" s="36">
        <v>22</v>
      </c>
      <c r="C59" s="161">
        <f t="shared" si="16"/>
        <v>7</v>
      </c>
      <c r="D59" s="209">
        <f t="shared" ca="1" si="17"/>
        <v>4.3</v>
      </c>
      <c r="E59" s="93">
        <f t="shared" si="18"/>
        <v>43</v>
      </c>
      <c r="F59" s="94">
        <f t="shared" si="19"/>
        <v>1</v>
      </c>
      <c r="G59" s="19">
        <f t="shared" ca="1" si="7"/>
        <v>4.3</v>
      </c>
      <c r="H59" s="202">
        <v>0</v>
      </c>
      <c r="I59" s="216"/>
      <c r="J59" s="19">
        <f t="shared" ca="1" si="23"/>
        <v>61.76914285714281</v>
      </c>
      <c r="K59" s="12">
        <f t="shared" ca="1" si="12"/>
        <v>0.44566481137909675</v>
      </c>
      <c r="L59" s="13"/>
      <c r="M59" s="19">
        <f t="shared" ca="1" si="24"/>
        <v>0</v>
      </c>
      <c r="N59" s="14">
        <f t="shared" si="20"/>
        <v>910</v>
      </c>
      <c r="O59" s="19">
        <f t="shared" si="21"/>
        <v>138.6</v>
      </c>
      <c r="P59" s="19">
        <f t="shared" ca="1" si="25"/>
        <v>118.09999999999994</v>
      </c>
      <c r="Q59" s="19">
        <f t="shared" si="27"/>
        <v>57.4</v>
      </c>
      <c r="R59" s="19">
        <f t="shared" si="27"/>
        <v>32</v>
      </c>
      <c r="S59" s="19">
        <f t="shared" ca="1" si="14"/>
        <v>17.999999999999996</v>
      </c>
      <c r="T59" s="161"/>
      <c r="U59" s="251">
        <f t="shared" si="22"/>
        <v>0.5</v>
      </c>
      <c r="X59" s="161"/>
      <c r="Y59" s="161"/>
      <c r="Z59" s="161"/>
      <c r="AA59" s="161"/>
      <c r="AB59" s="161"/>
      <c r="AC59" s="161"/>
      <c r="AD59" s="161"/>
      <c r="AE59" s="161"/>
      <c r="AF59" s="161"/>
      <c r="AG59" s="161"/>
      <c r="AH59" s="161"/>
      <c r="AI59" s="161"/>
      <c r="AJ59" s="161"/>
      <c r="AK59" s="161"/>
      <c r="AL59" s="161"/>
      <c r="AM59" s="161"/>
      <c r="AN59" s="161"/>
    </row>
    <row r="60" spans="1:16359" x14ac:dyDescent="0.2">
      <c r="A60" s="210">
        <f t="shared" si="11"/>
        <v>39985</v>
      </c>
      <c r="B60" s="36">
        <v>23</v>
      </c>
      <c r="C60" s="161">
        <f t="shared" si="16"/>
        <v>8</v>
      </c>
      <c r="D60" s="209">
        <f t="shared" ca="1" si="17"/>
        <v>4.8</v>
      </c>
      <c r="E60" s="93">
        <f t="shared" si="18"/>
        <v>44</v>
      </c>
      <c r="F60" s="94">
        <f t="shared" si="19"/>
        <v>1</v>
      </c>
      <c r="G60" s="19">
        <f t="shared" ca="1" si="7"/>
        <v>4.8</v>
      </c>
      <c r="H60" s="202">
        <v>0</v>
      </c>
      <c r="I60" s="216">
        <v>32</v>
      </c>
      <c r="J60" s="19">
        <f t="shared" ca="1" si="23"/>
        <v>34.569142857142808</v>
      </c>
      <c r="K60" s="12">
        <f t="shared" ca="1" si="12"/>
        <v>0.24941661513090049</v>
      </c>
      <c r="L60" s="13"/>
      <c r="M60" s="19">
        <f t="shared" ca="1" si="24"/>
        <v>0</v>
      </c>
      <c r="N60" s="14">
        <f t="shared" si="20"/>
        <v>910</v>
      </c>
      <c r="O60" s="19">
        <f t="shared" si="21"/>
        <v>138.6</v>
      </c>
      <c r="P60" s="19">
        <f t="shared" ca="1" si="25"/>
        <v>122.89999999999993</v>
      </c>
      <c r="Q60" s="19">
        <f t="shared" si="27"/>
        <v>57.4</v>
      </c>
      <c r="R60" s="19">
        <f t="shared" si="27"/>
        <v>64</v>
      </c>
      <c r="S60" s="19">
        <f t="shared" ca="1" si="14"/>
        <v>17.999999999999996</v>
      </c>
      <c r="U60" s="251">
        <f t="shared" si="22"/>
        <v>0.5</v>
      </c>
      <c r="X60" s="161"/>
      <c r="Y60" s="161"/>
      <c r="Z60" s="161"/>
      <c r="AA60" s="161"/>
      <c r="AB60" s="161"/>
      <c r="AC60" s="161"/>
      <c r="AD60" s="161"/>
      <c r="AE60" s="161"/>
      <c r="AF60" s="161"/>
      <c r="AG60" s="161"/>
      <c r="AH60" s="161"/>
      <c r="AI60" s="161"/>
      <c r="AJ60" s="161"/>
      <c r="AK60" s="161"/>
      <c r="AL60" s="161"/>
    </row>
    <row r="61" spans="1:16359" ht="12.75" customHeight="1" x14ac:dyDescent="0.2">
      <c r="A61" s="210">
        <f t="shared" si="11"/>
        <v>39986</v>
      </c>
      <c r="B61" s="36">
        <v>23</v>
      </c>
      <c r="C61" s="161">
        <f t="shared" si="16"/>
        <v>8</v>
      </c>
      <c r="D61" s="209">
        <f t="shared" ca="1" si="17"/>
        <v>4.8</v>
      </c>
      <c r="E61" s="93">
        <f t="shared" si="18"/>
        <v>45</v>
      </c>
      <c r="F61" s="94">
        <f t="shared" si="19"/>
        <v>1</v>
      </c>
      <c r="G61" s="19">
        <f t="shared" ca="1" si="7"/>
        <v>4.8</v>
      </c>
      <c r="H61" s="202">
        <v>0</v>
      </c>
      <c r="I61" s="216"/>
      <c r="J61" s="19">
        <f t="shared" ca="1" si="23"/>
        <v>39.369142857142805</v>
      </c>
      <c r="K61" s="12">
        <f t="shared" ca="1" si="12"/>
        <v>0.28404864976293509</v>
      </c>
      <c r="L61" s="13"/>
      <c r="M61" s="19">
        <f t="shared" ca="1" si="24"/>
        <v>0</v>
      </c>
      <c r="N61" s="14">
        <f t="shared" si="20"/>
        <v>910</v>
      </c>
      <c r="O61" s="19">
        <f t="shared" si="21"/>
        <v>138.6</v>
      </c>
      <c r="P61" s="19">
        <f t="shared" ca="1" si="25"/>
        <v>127.69999999999993</v>
      </c>
      <c r="Q61" s="19">
        <f t="shared" si="27"/>
        <v>57.4</v>
      </c>
      <c r="R61" s="19">
        <f t="shared" si="27"/>
        <v>64</v>
      </c>
      <c r="S61" s="19">
        <f t="shared" ca="1" si="14"/>
        <v>17.999999999999996</v>
      </c>
      <c r="U61" s="251">
        <f t="shared" si="22"/>
        <v>0.5</v>
      </c>
      <c r="X61" s="161"/>
      <c r="Y61" s="161"/>
      <c r="Z61" s="161"/>
      <c r="AA61" s="161"/>
      <c r="AB61" s="161"/>
      <c r="AC61" s="161"/>
      <c r="AD61" s="161"/>
      <c r="AE61" s="161"/>
      <c r="AF61" s="161"/>
      <c r="AG61" s="161"/>
      <c r="AH61" s="161"/>
      <c r="AI61" s="161"/>
      <c r="AJ61" s="161"/>
      <c r="AK61" s="161"/>
      <c r="AL61" s="161"/>
    </row>
    <row r="62" spans="1:16359" x14ac:dyDescent="0.2">
      <c r="A62" s="210">
        <f t="shared" si="11"/>
        <v>39987</v>
      </c>
      <c r="B62" s="36">
        <v>24</v>
      </c>
      <c r="C62" s="161">
        <f t="shared" si="16"/>
        <v>8</v>
      </c>
      <c r="D62" s="209">
        <f t="shared" ca="1" si="17"/>
        <v>4.8</v>
      </c>
      <c r="E62" s="93">
        <f t="shared" si="18"/>
        <v>46</v>
      </c>
      <c r="F62" s="94">
        <f t="shared" si="19"/>
        <v>1</v>
      </c>
      <c r="G62" s="19">
        <f t="shared" ca="1" si="7"/>
        <v>4.8</v>
      </c>
      <c r="H62" s="202">
        <v>0</v>
      </c>
      <c r="I62" s="216"/>
      <c r="J62" s="19">
        <f t="shared" ca="1" si="23"/>
        <v>44.169142857142802</v>
      </c>
      <c r="K62" s="12">
        <f t="shared" ca="1" si="12"/>
        <v>0.31868068439496972</v>
      </c>
      <c r="L62" s="13"/>
      <c r="M62" s="19">
        <f t="shared" ca="1" si="24"/>
        <v>0</v>
      </c>
      <c r="N62" s="14">
        <f t="shared" si="20"/>
        <v>910</v>
      </c>
      <c r="O62" s="19">
        <f t="shared" si="21"/>
        <v>138.6</v>
      </c>
      <c r="P62" s="19">
        <f t="shared" ca="1" si="25"/>
        <v>132.49999999999994</v>
      </c>
      <c r="Q62" s="19">
        <f t="shared" si="27"/>
        <v>57.4</v>
      </c>
      <c r="R62" s="19">
        <f t="shared" si="27"/>
        <v>64</v>
      </c>
      <c r="S62" s="19">
        <f t="shared" ca="1" si="14"/>
        <v>17.999999999999996</v>
      </c>
      <c r="U62" s="251">
        <f t="shared" si="22"/>
        <v>0.5</v>
      </c>
      <c r="X62" s="161"/>
      <c r="Y62" s="161"/>
      <c r="Z62" s="161"/>
      <c r="AA62" s="161"/>
      <c r="AB62" s="161"/>
      <c r="AC62" s="161"/>
      <c r="AD62" s="161"/>
      <c r="AE62" s="161"/>
      <c r="AF62" s="161"/>
      <c r="AG62" s="161"/>
      <c r="AH62" s="161"/>
      <c r="AI62" s="161"/>
      <c r="AJ62" s="161"/>
      <c r="AK62" s="161"/>
      <c r="AL62" s="161"/>
    </row>
    <row r="63" spans="1:16359" x14ac:dyDescent="0.2">
      <c r="A63" s="210">
        <f t="shared" si="11"/>
        <v>39988</v>
      </c>
      <c r="B63" s="36">
        <v>24</v>
      </c>
      <c r="C63" s="161">
        <f t="shared" si="16"/>
        <v>8</v>
      </c>
      <c r="D63" s="209">
        <f t="shared" ca="1" si="17"/>
        <v>4.8</v>
      </c>
      <c r="E63" s="93">
        <f t="shared" si="18"/>
        <v>47</v>
      </c>
      <c r="F63" s="94">
        <f t="shared" si="19"/>
        <v>1</v>
      </c>
      <c r="G63" s="19">
        <f t="shared" ca="1" si="7"/>
        <v>4.8</v>
      </c>
      <c r="H63" s="202">
        <v>0</v>
      </c>
      <c r="I63" s="216"/>
      <c r="J63" s="19">
        <f t="shared" ca="1" si="23"/>
        <v>48.969142857142799</v>
      </c>
      <c r="K63" s="12">
        <f t="shared" ca="1" si="12"/>
        <v>0.35331271902700434</v>
      </c>
      <c r="L63" s="13"/>
      <c r="M63" s="19">
        <f t="shared" ca="1" si="24"/>
        <v>0</v>
      </c>
      <c r="N63" s="14">
        <f t="shared" si="20"/>
        <v>910</v>
      </c>
      <c r="O63" s="19">
        <f t="shared" si="21"/>
        <v>138.6</v>
      </c>
      <c r="P63" s="19">
        <f t="shared" ca="1" si="25"/>
        <v>137.29999999999995</v>
      </c>
      <c r="Q63" s="19">
        <f t="shared" si="27"/>
        <v>57.4</v>
      </c>
      <c r="R63" s="19">
        <f t="shared" si="27"/>
        <v>64</v>
      </c>
      <c r="S63" s="19">
        <f t="shared" ca="1" si="14"/>
        <v>17.999999999999996</v>
      </c>
      <c r="U63" s="251">
        <f t="shared" si="22"/>
        <v>0.5</v>
      </c>
      <c r="X63" s="161"/>
      <c r="Y63" s="161"/>
      <c r="Z63" s="161"/>
      <c r="AA63" s="161"/>
      <c r="AB63" s="161"/>
      <c r="AC63" s="161"/>
      <c r="AD63" s="161"/>
      <c r="AE63" s="161"/>
      <c r="AF63" s="161"/>
      <c r="AG63" s="161"/>
      <c r="AH63" s="161"/>
      <c r="AI63" s="161"/>
      <c r="AJ63" s="161"/>
      <c r="AK63" s="161"/>
      <c r="AL63" s="161"/>
    </row>
    <row r="64" spans="1:16359" x14ac:dyDescent="0.2">
      <c r="A64" s="210">
        <f t="shared" si="11"/>
        <v>39989</v>
      </c>
      <c r="B64" s="36">
        <v>26</v>
      </c>
      <c r="C64" s="161">
        <f t="shared" si="16"/>
        <v>8</v>
      </c>
      <c r="D64" s="209">
        <f t="shared" ca="1" si="17"/>
        <v>4.8</v>
      </c>
      <c r="E64" s="93">
        <f t="shared" si="18"/>
        <v>48</v>
      </c>
      <c r="F64" s="94">
        <f t="shared" si="19"/>
        <v>1</v>
      </c>
      <c r="G64" s="19">
        <f t="shared" ca="1" si="7"/>
        <v>4.8</v>
      </c>
      <c r="H64" s="202">
        <v>0</v>
      </c>
      <c r="I64" s="216"/>
      <c r="J64" s="19">
        <f t="shared" ca="1" si="23"/>
        <v>53.769142857142796</v>
      </c>
      <c r="K64" s="12">
        <f t="shared" ca="1" si="12"/>
        <v>0.38794475365903897</v>
      </c>
      <c r="L64" s="13"/>
      <c r="M64" s="19">
        <f t="shared" ca="1" si="24"/>
        <v>0</v>
      </c>
      <c r="N64" s="14">
        <f t="shared" si="20"/>
        <v>910</v>
      </c>
      <c r="O64" s="19">
        <f t="shared" si="21"/>
        <v>138.6</v>
      </c>
      <c r="P64" s="19">
        <f t="shared" ca="1" si="25"/>
        <v>142.09999999999997</v>
      </c>
      <c r="Q64" s="19">
        <f t="shared" si="27"/>
        <v>57.4</v>
      </c>
      <c r="R64" s="19">
        <f t="shared" si="27"/>
        <v>64</v>
      </c>
      <c r="S64" s="19">
        <f t="shared" ca="1" si="14"/>
        <v>17.999999999999996</v>
      </c>
      <c r="U64" s="251">
        <f t="shared" si="22"/>
        <v>0.5</v>
      </c>
      <c r="X64" s="161"/>
      <c r="Y64" s="161"/>
      <c r="Z64" s="161"/>
      <c r="AA64" s="161"/>
      <c r="AB64" s="161"/>
      <c r="AC64" s="161"/>
      <c r="AD64" s="161"/>
      <c r="AE64" s="161"/>
      <c r="AF64" s="161"/>
      <c r="AG64" s="161"/>
      <c r="AH64" s="161"/>
      <c r="AI64" s="161"/>
      <c r="AJ64" s="161"/>
      <c r="AK64" s="161"/>
      <c r="AL64" s="161"/>
    </row>
    <row r="65" spans="1:40" x14ac:dyDescent="0.2">
      <c r="A65" s="210">
        <f t="shared" si="11"/>
        <v>39990</v>
      </c>
      <c r="B65" s="36">
        <v>26</v>
      </c>
      <c r="C65" s="161">
        <f t="shared" si="16"/>
        <v>8</v>
      </c>
      <c r="D65" s="209">
        <f t="shared" ca="1" si="17"/>
        <v>4.8</v>
      </c>
      <c r="E65" s="93">
        <f t="shared" si="18"/>
        <v>49</v>
      </c>
      <c r="F65" s="94">
        <f t="shared" si="19"/>
        <v>1</v>
      </c>
      <c r="G65" s="19">
        <f t="shared" ca="1" si="7"/>
        <v>4.8</v>
      </c>
      <c r="H65" s="202">
        <v>0</v>
      </c>
      <c r="I65" s="216"/>
      <c r="J65" s="19">
        <f t="shared" ca="1" si="23"/>
        <v>58.569142857142793</v>
      </c>
      <c r="K65" s="12">
        <f t="shared" ca="1" si="12"/>
        <v>0.42257678829107359</v>
      </c>
      <c r="L65" s="13"/>
      <c r="M65" s="19">
        <f t="shared" ca="1" si="24"/>
        <v>0</v>
      </c>
      <c r="N65" s="14">
        <f t="shared" si="20"/>
        <v>910</v>
      </c>
      <c r="O65" s="19">
        <f t="shared" si="21"/>
        <v>138.6</v>
      </c>
      <c r="P65" s="19">
        <f t="shared" ca="1" si="25"/>
        <v>146.89999999999998</v>
      </c>
      <c r="Q65" s="19">
        <f t="shared" si="27"/>
        <v>57.4</v>
      </c>
      <c r="R65" s="19">
        <f t="shared" si="27"/>
        <v>64</v>
      </c>
      <c r="S65" s="19">
        <f t="shared" ca="1" si="14"/>
        <v>17.999999999999996</v>
      </c>
      <c r="U65" s="251">
        <f t="shared" si="22"/>
        <v>0.5</v>
      </c>
      <c r="X65" s="161"/>
      <c r="Y65" s="161"/>
      <c r="Z65" s="161"/>
      <c r="AA65" s="161"/>
      <c r="AB65" s="161"/>
      <c r="AC65" s="161"/>
      <c r="AD65" s="161"/>
      <c r="AE65" s="161"/>
      <c r="AF65" s="161"/>
      <c r="AG65" s="161"/>
      <c r="AH65" s="161"/>
      <c r="AI65" s="161"/>
      <c r="AJ65" s="161"/>
      <c r="AK65" s="161"/>
      <c r="AL65" s="161"/>
    </row>
    <row r="66" spans="1:40" x14ac:dyDescent="0.2">
      <c r="A66" s="210">
        <f t="shared" si="11"/>
        <v>39991</v>
      </c>
      <c r="B66" s="36">
        <v>24</v>
      </c>
      <c r="C66" s="161">
        <f t="shared" si="16"/>
        <v>8</v>
      </c>
      <c r="D66" s="209">
        <f t="shared" ca="1" si="17"/>
        <v>4.8</v>
      </c>
      <c r="E66" s="93">
        <f t="shared" si="18"/>
        <v>50</v>
      </c>
      <c r="F66" s="94">
        <f t="shared" si="19"/>
        <v>1</v>
      </c>
      <c r="G66" s="19">
        <f t="shared" ca="1" si="7"/>
        <v>4.8</v>
      </c>
      <c r="H66" s="202">
        <v>0</v>
      </c>
      <c r="I66" s="216"/>
      <c r="J66" s="19">
        <f t="shared" ca="1" si="23"/>
        <v>63.369142857142791</v>
      </c>
      <c r="K66" s="12">
        <f t="shared" ca="1" si="12"/>
        <v>0.45720882292310816</v>
      </c>
      <c r="L66" s="13"/>
      <c r="M66" s="19">
        <f t="shared" ca="1" si="24"/>
        <v>0</v>
      </c>
      <c r="N66" s="14">
        <f t="shared" si="20"/>
        <v>910</v>
      </c>
      <c r="O66" s="19">
        <f t="shared" si="21"/>
        <v>138.6</v>
      </c>
      <c r="P66" s="19">
        <f t="shared" ca="1" si="25"/>
        <v>151.69999999999999</v>
      </c>
      <c r="Q66" s="19">
        <f t="shared" si="27"/>
        <v>57.4</v>
      </c>
      <c r="R66" s="19">
        <f t="shared" si="27"/>
        <v>64</v>
      </c>
      <c r="S66" s="19">
        <f t="shared" ca="1" si="14"/>
        <v>17.999999999999996</v>
      </c>
      <c r="U66" s="251">
        <f t="shared" si="22"/>
        <v>0.5</v>
      </c>
      <c r="X66" s="161"/>
      <c r="Y66" s="161"/>
      <c r="Z66" s="161"/>
      <c r="AA66" s="161"/>
      <c r="AB66" s="161"/>
      <c r="AC66" s="161"/>
      <c r="AD66" s="161"/>
      <c r="AE66" s="161"/>
      <c r="AF66" s="161"/>
      <c r="AG66" s="161"/>
      <c r="AH66" s="161"/>
      <c r="AI66" s="161"/>
      <c r="AJ66" s="161"/>
      <c r="AK66" s="161"/>
      <c r="AL66" s="161"/>
      <c r="AM66" s="161"/>
      <c r="AN66" s="161"/>
    </row>
    <row r="67" spans="1:40" x14ac:dyDescent="0.2">
      <c r="A67" s="210">
        <f t="shared" si="11"/>
        <v>39992</v>
      </c>
      <c r="B67" s="36">
        <v>27</v>
      </c>
      <c r="C67" s="161">
        <f t="shared" si="16"/>
        <v>9</v>
      </c>
      <c r="D67" s="209">
        <f t="shared" ca="1" si="17"/>
        <v>6.4</v>
      </c>
      <c r="E67" s="93">
        <f t="shared" si="18"/>
        <v>51</v>
      </c>
      <c r="F67" s="94">
        <f t="shared" si="19"/>
        <v>1</v>
      </c>
      <c r="G67" s="19">
        <f t="shared" ca="1" si="7"/>
        <v>6.4</v>
      </c>
      <c r="H67" s="202">
        <v>0</v>
      </c>
      <c r="I67" s="216">
        <v>32</v>
      </c>
      <c r="J67" s="19">
        <f t="shared" ca="1" si="23"/>
        <v>37.769142857142796</v>
      </c>
      <c r="K67" s="12">
        <f t="shared" ca="1" si="12"/>
        <v>0.27250463821892351</v>
      </c>
      <c r="L67" s="13"/>
      <c r="M67" s="19">
        <f t="shared" ca="1" si="24"/>
        <v>0</v>
      </c>
      <c r="N67" s="14">
        <f t="shared" si="20"/>
        <v>910</v>
      </c>
      <c r="O67" s="19">
        <f t="shared" si="21"/>
        <v>138.6</v>
      </c>
      <c r="P67" s="19">
        <f t="shared" ca="1" si="25"/>
        <v>158.1</v>
      </c>
      <c r="Q67" s="19">
        <f t="shared" si="27"/>
        <v>57.4</v>
      </c>
      <c r="R67" s="19">
        <f t="shared" si="27"/>
        <v>96</v>
      </c>
      <c r="S67" s="19">
        <f t="shared" ca="1" si="14"/>
        <v>17.999999999999996</v>
      </c>
      <c r="U67" s="251">
        <f t="shared" si="22"/>
        <v>0.5</v>
      </c>
      <c r="X67" s="161"/>
      <c r="Y67" s="161"/>
      <c r="Z67" s="161"/>
      <c r="AA67" s="161"/>
      <c r="AB67" s="161"/>
      <c r="AC67" s="161"/>
      <c r="AD67" s="161"/>
      <c r="AE67" s="161"/>
      <c r="AF67" s="161"/>
      <c r="AG67" s="161"/>
      <c r="AH67" s="161"/>
      <c r="AI67" s="161"/>
      <c r="AJ67" s="161"/>
      <c r="AK67" s="161"/>
      <c r="AL67" s="161"/>
    </row>
    <row r="68" spans="1:40" ht="12.75" customHeight="1" x14ac:dyDescent="0.2">
      <c r="A68" s="210">
        <f t="shared" si="11"/>
        <v>39993</v>
      </c>
      <c r="B68" s="36">
        <v>31</v>
      </c>
      <c r="C68" s="161">
        <f t="shared" si="16"/>
        <v>9</v>
      </c>
      <c r="D68" s="209">
        <f t="shared" ca="1" si="17"/>
        <v>6.4</v>
      </c>
      <c r="E68" s="93">
        <f t="shared" si="18"/>
        <v>52</v>
      </c>
      <c r="F68" s="94">
        <f t="shared" si="19"/>
        <v>1</v>
      </c>
      <c r="G68" s="19">
        <f t="shared" ca="1" si="7"/>
        <v>6.4</v>
      </c>
      <c r="H68" s="202">
        <v>0</v>
      </c>
      <c r="I68" s="216"/>
      <c r="J68" s="19">
        <f t="shared" ca="1" si="23"/>
        <v>44.169142857142795</v>
      </c>
      <c r="K68" s="12">
        <f t="shared" ca="1" si="12"/>
        <v>0.31868068439496966</v>
      </c>
      <c r="L68" s="13"/>
      <c r="M68" s="19">
        <f t="shared" ca="1" si="24"/>
        <v>0</v>
      </c>
      <c r="N68" s="14">
        <f t="shared" si="20"/>
        <v>910</v>
      </c>
      <c r="O68" s="19">
        <f t="shared" si="21"/>
        <v>138.6</v>
      </c>
      <c r="P68" s="19">
        <f t="shared" ca="1" si="25"/>
        <v>164.5</v>
      </c>
      <c r="Q68" s="19">
        <f t="shared" si="27"/>
        <v>57.4</v>
      </c>
      <c r="R68" s="19">
        <f t="shared" si="27"/>
        <v>96</v>
      </c>
      <c r="S68" s="19">
        <f t="shared" ca="1" si="14"/>
        <v>17.999999999999996</v>
      </c>
      <c r="U68" s="251">
        <f t="shared" si="22"/>
        <v>0.5</v>
      </c>
      <c r="X68" s="161"/>
      <c r="Y68" s="161"/>
      <c r="Z68" s="161"/>
      <c r="AA68" s="161"/>
      <c r="AB68" s="161"/>
      <c r="AC68" s="161"/>
      <c r="AD68" s="161"/>
      <c r="AE68" s="161"/>
      <c r="AF68" s="161"/>
      <c r="AG68" s="161"/>
      <c r="AH68" s="161"/>
      <c r="AI68" s="161"/>
      <c r="AJ68" s="161"/>
      <c r="AK68" s="161"/>
      <c r="AL68" s="161"/>
    </row>
    <row r="69" spans="1:40" x14ac:dyDescent="0.2">
      <c r="A69" s="210">
        <f t="shared" si="11"/>
        <v>39994</v>
      </c>
      <c r="B69" s="36">
        <v>28</v>
      </c>
      <c r="C69" s="161">
        <f t="shared" si="16"/>
        <v>9</v>
      </c>
      <c r="D69" s="209">
        <f t="shared" ca="1" si="17"/>
        <v>6.4</v>
      </c>
      <c r="E69" s="93">
        <f t="shared" si="18"/>
        <v>53</v>
      </c>
      <c r="F69" s="94">
        <f t="shared" si="19"/>
        <v>1</v>
      </c>
      <c r="G69" s="19">
        <f t="shared" ca="1" si="7"/>
        <v>6.4</v>
      </c>
      <c r="H69" s="202">
        <v>0</v>
      </c>
      <c r="I69" s="216"/>
      <c r="J69" s="19">
        <f t="shared" ca="1" si="23"/>
        <v>50.569142857142793</v>
      </c>
      <c r="K69" s="12">
        <f t="shared" ca="1" si="12"/>
        <v>0.36485673057101586</v>
      </c>
      <c r="L69" s="13"/>
      <c r="M69" s="19">
        <f t="shared" ca="1" si="24"/>
        <v>0</v>
      </c>
      <c r="N69" s="14">
        <f t="shared" si="20"/>
        <v>910</v>
      </c>
      <c r="O69" s="19">
        <f t="shared" si="21"/>
        <v>138.6</v>
      </c>
      <c r="P69" s="19">
        <f t="shared" ca="1" si="25"/>
        <v>170.9</v>
      </c>
      <c r="Q69" s="19">
        <f t="shared" si="27"/>
        <v>57.4</v>
      </c>
      <c r="R69" s="19">
        <f t="shared" si="27"/>
        <v>96</v>
      </c>
      <c r="S69" s="19">
        <f t="shared" ca="1" si="14"/>
        <v>17.999999999999996</v>
      </c>
      <c r="U69" s="251">
        <f t="shared" si="22"/>
        <v>0.5</v>
      </c>
      <c r="X69" s="161"/>
      <c r="Y69" s="161"/>
      <c r="Z69" s="161"/>
      <c r="AA69" s="161"/>
      <c r="AB69" s="161"/>
      <c r="AC69" s="161"/>
      <c r="AD69" s="161"/>
      <c r="AE69" s="161"/>
      <c r="AF69" s="161"/>
      <c r="AG69" s="161"/>
      <c r="AH69" s="161"/>
      <c r="AI69" s="161"/>
      <c r="AJ69" s="161"/>
      <c r="AK69" s="161"/>
      <c r="AL69" s="161"/>
    </row>
    <row r="70" spans="1:40" x14ac:dyDescent="0.2">
      <c r="A70" s="210">
        <f t="shared" si="11"/>
        <v>39995</v>
      </c>
      <c r="B70" s="36">
        <v>26</v>
      </c>
      <c r="C70" s="161">
        <f t="shared" si="16"/>
        <v>9</v>
      </c>
      <c r="D70" s="209">
        <f t="shared" ca="1" si="17"/>
        <v>4.8</v>
      </c>
      <c r="E70" s="93">
        <f t="shared" si="18"/>
        <v>54</v>
      </c>
      <c r="F70" s="94">
        <f t="shared" si="19"/>
        <v>1</v>
      </c>
      <c r="G70" s="19">
        <f t="shared" ca="1" si="7"/>
        <v>4.8</v>
      </c>
      <c r="H70" s="202">
        <v>0</v>
      </c>
      <c r="I70" s="216"/>
      <c r="J70" s="19">
        <f t="shared" ca="1" si="23"/>
        <v>55.369142857142791</v>
      </c>
      <c r="K70" s="12">
        <f t="shared" ca="1" si="12"/>
        <v>0.39948876520305043</v>
      </c>
      <c r="L70" s="13"/>
      <c r="M70" s="19">
        <f t="shared" ca="1" si="24"/>
        <v>0</v>
      </c>
      <c r="N70" s="14">
        <f t="shared" si="20"/>
        <v>910</v>
      </c>
      <c r="O70" s="19">
        <f t="shared" si="21"/>
        <v>138.6</v>
      </c>
      <c r="P70" s="19">
        <f t="shared" ca="1" si="25"/>
        <v>175.70000000000002</v>
      </c>
      <c r="Q70" s="19">
        <f t="shared" si="27"/>
        <v>57.4</v>
      </c>
      <c r="R70" s="19">
        <f t="shared" si="27"/>
        <v>96</v>
      </c>
      <c r="S70" s="19">
        <f t="shared" ca="1" si="14"/>
        <v>17.999999999999996</v>
      </c>
      <c r="U70" s="251">
        <f t="shared" si="22"/>
        <v>0.5</v>
      </c>
      <c r="X70" s="161"/>
      <c r="Y70" s="161"/>
      <c r="Z70" s="161"/>
      <c r="AA70" s="161"/>
      <c r="AB70" s="161"/>
      <c r="AC70" s="161"/>
      <c r="AD70" s="161"/>
      <c r="AE70" s="161"/>
      <c r="AF70" s="161"/>
      <c r="AG70" s="161"/>
      <c r="AH70" s="161"/>
      <c r="AI70" s="161"/>
      <c r="AJ70" s="161"/>
      <c r="AK70" s="161"/>
      <c r="AL70" s="161"/>
      <c r="AM70" s="161"/>
      <c r="AN70" s="161"/>
    </row>
    <row r="71" spans="1:40" x14ac:dyDescent="0.2">
      <c r="A71" s="210">
        <f t="shared" si="11"/>
        <v>39996</v>
      </c>
      <c r="B71" s="36">
        <v>29</v>
      </c>
      <c r="C71" s="161">
        <f t="shared" si="16"/>
        <v>9</v>
      </c>
      <c r="D71" s="209">
        <f t="shared" ca="1" si="17"/>
        <v>6.4</v>
      </c>
      <c r="E71" s="93">
        <f t="shared" si="18"/>
        <v>55</v>
      </c>
      <c r="F71" s="94">
        <f t="shared" si="19"/>
        <v>1</v>
      </c>
      <c r="G71" s="19">
        <f t="shared" ca="1" si="7"/>
        <v>6.4</v>
      </c>
      <c r="H71" s="202">
        <v>0</v>
      </c>
      <c r="I71" s="216"/>
      <c r="J71" s="19">
        <f t="shared" ca="1" si="23"/>
        <v>61.769142857142789</v>
      </c>
      <c r="K71" s="12">
        <f t="shared" ca="1" si="12"/>
        <v>0.44566481137909664</v>
      </c>
      <c r="L71" s="13"/>
      <c r="M71" s="19">
        <f t="shared" ca="1" si="24"/>
        <v>0</v>
      </c>
      <c r="N71" s="14">
        <f t="shared" si="20"/>
        <v>910</v>
      </c>
      <c r="O71" s="19">
        <f t="shared" si="21"/>
        <v>138.6</v>
      </c>
      <c r="P71" s="19">
        <f t="shared" ca="1" si="25"/>
        <v>182.10000000000002</v>
      </c>
      <c r="Q71" s="19">
        <f t="shared" si="27"/>
        <v>57.4</v>
      </c>
      <c r="R71" s="19">
        <f t="shared" si="27"/>
        <v>96</v>
      </c>
      <c r="S71" s="19">
        <f t="shared" ca="1" si="14"/>
        <v>17.999999999999996</v>
      </c>
      <c r="U71" s="251">
        <f t="shared" si="22"/>
        <v>0.5</v>
      </c>
      <c r="X71" s="161"/>
      <c r="Y71" s="161"/>
      <c r="Z71" s="161"/>
      <c r="AA71" s="161"/>
      <c r="AB71" s="161"/>
      <c r="AC71" s="161"/>
      <c r="AD71" s="161"/>
      <c r="AE71" s="161"/>
      <c r="AF71" s="161"/>
      <c r="AG71" s="161"/>
      <c r="AH71" s="161"/>
      <c r="AI71" s="161"/>
      <c r="AJ71" s="161"/>
      <c r="AK71" s="161"/>
      <c r="AL71" s="161"/>
    </row>
    <row r="72" spans="1:40" ht="12.75" customHeight="1" x14ac:dyDescent="0.2">
      <c r="A72" s="210">
        <f t="shared" si="11"/>
        <v>39997</v>
      </c>
      <c r="B72" s="36">
        <v>26</v>
      </c>
      <c r="C72" s="161">
        <f t="shared" ref="C72:C103" si="28">IF(A72&lt;Emergence,0,INT((A72-Emergence)/7)+1)</f>
        <v>9</v>
      </c>
      <c r="D72" s="209">
        <f t="shared" ref="D72:D103" ca="1" si="29">IF(C72&gt;0,IF(K71&lt;=SWDPcritical,1,((1-K71)/(1-SWDPcritical)))*VLOOKUP(B72,INDIRECT(Crop),C72+1),0)</f>
        <v>4.8</v>
      </c>
      <c r="E72" s="93">
        <f t="shared" ref="E72:E103" si="30">IF(A72&lt;Alfalfa_Cut_1,"Uncut",A72-INDEX(Alfalfa_Cuts,1,MATCH(A72,Alfalfa_Cuts,1)))</f>
        <v>56</v>
      </c>
      <c r="F72" s="94">
        <f t="shared" ref="F72:F103" si="31">IF(AND(Crop="Alfalfa",AND(E72&gt;=0,E72&lt;=tacr)),((1-Kacr0)*(E72/tacr)+Kacr0),1)</f>
        <v>1</v>
      </c>
      <c r="G72" s="19">
        <f t="shared" ca="1" si="7"/>
        <v>4.8</v>
      </c>
      <c r="H72" s="202">
        <v>0</v>
      </c>
      <c r="I72" s="216">
        <v>32</v>
      </c>
      <c r="J72" s="19">
        <f t="shared" ca="1" si="23"/>
        <v>34.569142857142793</v>
      </c>
      <c r="K72" s="12">
        <f t="shared" ca="1" si="12"/>
        <v>0.24941661513090038</v>
      </c>
      <c r="L72" s="13"/>
      <c r="M72" s="19">
        <f t="shared" ca="1" si="24"/>
        <v>0</v>
      </c>
      <c r="N72" s="14">
        <f t="shared" ref="N72:N103" si="32">IF(VLOOKUP(Crop,CropInfo,4,FALSE)=1,VLOOKUP(Crop,CropInfo,3,FALSE),IF(A72&lt;=Emergence,RZinitial,IF(AND(A72&gt;Emergence,C72&lt;VLOOKUP(Crop,CropInfo,4,FALSE)),N71+(VLOOKUP(Crop,CropInfo,3,FALSE)-RZinitial)/((VLOOKUP(Crop,CropInfo,4,FALSE)-1)*7),VLOOKUP(Crop,CropInfo,3,FALSE))))</f>
        <v>910</v>
      </c>
      <c r="O72" s="19">
        <f t="shared" ref="O72:O103" si="33">IF(N72=MAX(Zbj),VLOOKUP(N72,AWHCsite,6),((N72-VLOOKUP((MATCH(N72,Zbj,1)-1),SoilProp,3))/(VLOOKUP(MATCH(N72,Zbj,1),SoilProp,3)-VLOOKUP((MATCH(N72,Zbj,1)-1),SoilProp,3)))*(VLOOKUP(MATCH(N72,Zbj,1),SoilProp,8)-VLOOKUP((MATCH(N72,Zbj,1)-1),SoilProp,8))+VLOOKUP((MATCH(N72,Zbj,1)-1),SoilProp,8))</f>
        <v>138.6</v>
      </c>
      <c r="P72" s="19">
        <f t="shared" ca="1" si="25"/>
        <v>186.90000000000003</v>
      </c>
      <c r="Q72" s="19">
        <f t="shared" si="27"/>
        <v>57.4</v>
      </c>
      <c r="R72" s="19">
        <f t="shared" si="27"/>
        <v>128</v>
      </c>
      <c r="S72" s="19">
        <f t="shared" ca="1" si="14"/>
        <v>17.999999999999996</v>
      </c>
      <c r="U72" s="251">
        <f t="shared" ref="U72:U103" si="34">MAD</f>
        <v>0.5</v>
      </c>
      <c r="X72" s="161"/>
      <c r="Y72" s="161"/>
      <c r="Z72" s="161"/>
      <c r="AA72" s="161"/>
      <c r="AB72" s="161"/>
      <c r="AC72" s="161"/>
      <c r="AD72" s="161"/>
      <c r="AE72" s="161"/>
      <c r="AF72" s="161"/>
      <c r="AG72" s="161"/>
      <c r="AH72" s="161"/>
      <c r="AI72" s="161"/>
      <c r="AJ72" s="161"/>
      <c r="AK72" s="161"/>
      <c r="AL72" s="161"/>
    </row>
    <row r="73" spans="1:40" x14ac:dyDescent="0.2">
      <c r="A73" s="210">
        <f t="shared" si="11"/>
        <v>39998</v>
      </c>
      <c r="B73" s="36">
        <v>27</v>
      </c>
      <c r="C73" s="161">
        <f t="shared" si="28"/>
        <v>9</v>
      </c>
      <c r="D73" s="209">
        <f t="shared" ca="1" si="29"/>
        <v>6.4</v>
      </c>
      <c r="E73" s="93">
        <f t="shared" si="30"/>
        <v>57</v>
      </c>
      <c r="F73" s="94">
        <f t="shared" si="31"/>
        <v>1</v>
      </c>
      <c r="G73" s="19">
        <f t="shared" ref="G73:G136" ca="1" si="35">D73*F73</f>
        <v>6.4</v>
      </c>
      <c r="H73" s="202">
        <v>0</v>
      </c>
      <c r="I73" s="216"/>
      <c r="J73" s="19">
        <f t="shared" ref="J73:J104" si="36">IF(L73&lt;&gt;"",L73*O73,J72+IF(Crop="Alfalfa",G73,D73)+M73-H73-I73)</f>
        <v>34.65</v>
      </c>
      <c r="K73" s="12">
        <f t="shared" si="12"/>
        <v>0.25</v>
      </c>
      <c r="L73" s="13">
        <v>0.25</v>
      </c>
      <c r="M73" s="19">
        <f t="shared" ref="M73:M104" ca="1" si="37">IF((J72+IF(Crop="Alfalfa",G73,D73)-H73-I73)&lt;0,-J72-IF(Crop="Alfalfa",G73,D73)+H73+I73,0)</f>
        <v>0</v>
      </c>
      <c r="N73" s="14">
        <f t="shared" si="32"/>
        <v>910</v>
      </c>
      <c r="O73" s="19">
        <f t="shared" si="33"/>
        <v>138.6</v>
      </c>
      <c r="P73" s="19">
        <f t="shared" ref="P73:P104" ca="1" si="38">P72+IF(Crop="Alfalfa",G73,D73)</f>
        <v>193.30000000000004</v>
      </c>
      <c r="Q73" s="19">
        <f t="shared" si="27"/>
        <v>57.4</v>
      </c>
      <c r="R73" s="19">
        <f t="shared" si="27"/>
        <v>128</v>
      </c>
      <c r="S73" s="19">
        <f t="shared" ca="1" si="14"/>
        <v>17.999999999999996</v>
      </c>
      <c r="U73" s="251">
        <f t="shared" si="34"/>
        <v>0.5</v>
      </c>
      <c r="X73" s="161"/>
      <c r="Y73" s="161"/>
      <c r="Z73" s="161"/>
      <c r="AA73" s="161"/>
      <c r="AB73" s="161"/>
      <c r="AC73" s="161"/>
      <c r="AD73" s="161"/>
      <c r="AE73" s="161"/>
      <c r="AF73" s="161"/>
      <c r="AG73" s="161"/>
      <c r="AH73" s="161"/>
      <c r="AI73" s="161"/>
      <c r="AJ73" s="161"/>
      <c r="AK73" s="161"/>
      <c r="AL73" s="161"/>
    </row>
    <row r="74" spans="1:40" x14ac:dyDescent="0.2">
      <c r="A74" s="210">
        <f t="shared" ref="A74:A137" si="39">A73+1</f>
        <v>39999</v>
      </c>
      <c r="B74" s="36">
        <v>29</v>
      </c>
      <c r="C74" s="161">
        <f t="shared" si="28"/>
        <v>10</v>
      </c>
      <c r="D74" s="209">
        <f t="shared" ca="1" si="29"/>
        <v>6.1</v>
      </c>
      <c r="E74" s="93">
        <f t="shared" si="30"/>
        <v>58</v>
      </c>
      <c r="F74" s="94">
        <f t="shared" si="31"/>
        <v>1</v>
      </c>
      <c r="G74" s="19">
        <f t="shared" ca="1" si="35"/>
        <v>6.1</v>
      </c>
      <c r="H74" s="202">
        <v>0</v>
      </c>
      <c r="I74" s="216"/>
      <c r="J74" s="19">
        <f t="shared" ca="1" si="36"/>
        <v>40.75</v>
      </c>
      <c r="K74" s="12">
        <f t="shared" ref="K74:K137" ca="1" si="40">J74/O74</f>
        <v>0.294011544011544</v>
      </c>
      <c r="L74" s="13"/>
      <c r="M74" s="19">
        <f t="shared" ca="1" si="37"/>
        <v>0</v>
      </c>
      <c r="N74" s="14">
        <f t="shared" si="32"/>
        <v>910</v>
      </c>
      <c r="O74" s="19">
        <f t="shared" si="33"/>
        <v>138.6</v>
      </c>
      <c r="P74" s="19">
        <f t="shared" ca="1" si="38"/>
        <v>199.40000000000003</v>
      </c>
      <c r="Q74" s="19">
        <f t="shared" ref="Q74:R89" si="41">Q73+H74</f>
        <v>57.4</v>
      </c>
      <c r="R74" s="19">
        <f t="shared" si="41"/>
        <v>128</v>
      </c>
      <c r="S74" s="19">
        <f t="shared" ref="S74:S137" ca="1" si="42">S73+M74</f>
        <v>17.999999999999996</v>
      </c>
      <c r="U74" s="251">
        <f t="shared" si="34"/>
        <v>0.5</v>
      </c>
      <c r="X74" s="161"/>
      <c r="Y74" s="161"/>
      <c r="Z74" s="161"/>
      <c r="AA74" s="161"/>
      <c r="AB74" s="161"/>
      <c r="AC74" s="161"/>
      <c r="AD74" s="161"/>
      <c r="AE74" s="161"/>
      <c r="AF74" s="161"/>
      <c r="AG74" s="161"/>
      <c r="AH74" s="161"/>
      <c r="AI74" s="161"/>
      <c r="AJ74" s="161"/>
      <c r="AK74" s="161"/>
      <c r="AL74" s="161"/>
      <c r="AM74" s="161"/>
      <c r="AN74" s="161"/>
    </row>
    <row r="75" spans="1:40" x14ac:dyDescent="0.2">
      <c r="A75" s="210">
        <f t="shared" si="39"/>
        <v>40000</v>
      </c>
      <c r="B75" s="36">
        <v>31</v>
      </c>
      <c r="C75" s="161">
        <f t="shared" si="28"/>
        <v>10</v>
      </c>
      <c r="D75" s="209">
        <f t="shared" ca="1" si="29"/>
        <v>6.1</v>
      </c>
      <c r="E75" s="93">
        <f t="shared" si="30"/>
        <v>59</v>
      </c>
      <c r="F75" s="94">
        <f t="shared" si="31"/>
        <v>1</v>
      </c>
      <c r="G75" s="19">
        <f t="shared" ca="1" si="35"/>
        <v>6.1</v>
      </c>
      <c r="H75" s="202">
        <v>0</v>
      </c>
      <c r="I75" s="216"/>
      <c r="J75" s="19">
        <f t="shared" ca="1" si="36"/>
        <v>46.85</v>
      </c>
      <c r="K75" s="12">
        <f t="shared" ca="1" si="40"/>
        <v>0.33802308802308806</v>
      </c>
      <c r="L75" s="13"/>
      <c r="M75" s="19">
        <f t="shared" ca="1" si="37"/>
        <v>0</v>
      </c>
      <c r="N75" s="14">
        <f t="shared" si="32"/>
        <v>910</v>
      </c>
      <c r="O75" s="19">
        <f t="shared" si="33"/>
        <v>138.6</v>
      </c>
      <c r="P75" s="19">
        <f t="shared" ca="1" si="38"/>
        <v>205.50000000000003</v>
      </c>
      <c r="Q75" s="19">
        <f t="shared" si="41"/>
        <v>57.4</v>
      </c>
      <c r="R75" s="19">
        <f t="shared" si="41"/>
        <v>128</v>
      </c>
      <c r="S75" s="19">
        <f t="shared" ca="1" si="42"/>
        <v>17.999999999999996</v>
      </c>
      <c r="U75" s="251">
        <f t="shared" si="34"/>
        <v>0.5</v>
      </c>
      <c r="X75" s="161"/>
      <c r="Y75" s="161"/>
      <c r="Z75" s="161"/>
      <c r="AA75" s="161"/>
      <c r="AB75" s="161"/>
      <c r="AC75" s="161"/>
      <c r="AD75" s="161"/>
      <c r="AE75" s="161"/>
      <c r="AF75" s="161"/>
      <c r="AG75" s="161"/>
      <c r="AH75" s="161"/>
      <c r="AI75" s="161"/>
      <c r="AJ75" s="161"/>
      <c r="AK75" s="161"/>
      <c r="AL75" s="161"/>
    </row>
    <row r="76" spans="1:40" ht="12.75" customHeight="1" x14ac:dyDescent="0.2">
      <c r="A76" s="210">
        <f t="shared" si="39"/>
        <v>40001</v>
      </c>
      <c r="B76" s="36">
        <v>33</v>
      </c>
      <c r="C76" s="161">
        <f t="shared" si="28"/>
        <v>10</v>
      </c>
      <c r="D76" s="209">
        <f t="shared" ca="1" si="29"/>
        <v>7.4</v>
      </c>
      <c r="E76" s="93">
        <f t="shared" si="30"/>
        <v>60</v>
      </c>
      <c r="F76" s="94">
        <f t="shared" si="31"/>
        <v>1</v>
      </c>
      <c r="G76" s="19">
        <f t="shared" ca="1" si="35"/>
        <v>7.4</v>
      </c>
      <c r="H76" s="202">
        <v>0</v>
      </c>
      <c r="I76" s="216"/>
      <c r="J76" s="19">
        <f t="shared" ca="1" si="36"/>
        <v>54.25</v>
      </c>
      <c r="K76" s="12">
        <f t="shared" ca="1" si="40"/>
        <v>0.39141414141414144</v>
      </c>
      <c r="L76" s="13"/>
      <c r="M76" s="19">
        <f t="shared" ca="1" si="37"/>
        <v>0</v>
      </c>
      <c r="N76" s="14">
        <f t="shared" si="32"/>
        <v>910</v>
      </c>
      <c r="O76" s="19">
        <f t="shared" si="33"/>
        <v>138.6</v>
      </c>
      <c r="P76" s="19">
        <f t="shared" ca="1" si="38"/>
        <v>212.90000000000003</v>
      </c>
      <c r="Q76" s="19">
        <f t="shared" si="41"/>
        <v>57.4</v>
      </c>
      <c r="R76" s="19">
        <f t="shared" si="41"/>
        <v>128</v>
      </c>
      <c r="S76" s="19">
        <f t="shared" ca="1" si="42"/>
        <v>17.999999999999996</v>
      </c>
      <c r="U76" s="251">
        <f t="shared" si="34"/>
        <v>0.5</v>
      </c>
      <c r="X76" s="161"/>
      <c r="Y76" s="161"/>
      <c r="Z76" s="161"/>
      <c r="AA76" s="161"/>
      <c r="AB76" s="161"/>
      <c r="AC76" s="161"/>
      <c r="AD76" s="161"/>
      <c r="AE76" s="161"/>
      <c r="AF76" s="161"/>
      <c r="AG76" s="161"/>
      <c r="AH76" s="161"/>
      <c r="AI76" s="161"/>
      <c r="AJ76" s="161"/>
      <c r="AK76" s="161"/>
      <c r="AL76" s="161"/>
    </row>
    <row r="77" spans="1:40" x14ac:dyDescent="0.2">
      <c r="A77" s="210">
        <f t="shared" si="39"/>
        <v>40002</v>
      </c>
      <c r="B77" s="36">
        <v>31</v>
      </c>
      <c r="C77" s="161">
        <f t="shared" si="28"/>
        <v>10</v>
      </c>
      <c r="D77" s="209">
        <f t="shared" ca="1" si="29"/>
        <v>6.1</v>
      </c>
      <c r="E77" s="93">
        <f t="shared" si="30"/>
        <v>61</v>
      </c>
      <c r="F77" s="94">
        <f t="shared" si="31"/>
        <v>1</v>
      </c>
      <c r="G77" s="19">
        <f t="shared" ca="1" si="35"/>
        <v>6.1</v>
      </c>
      <c r="H77" s="202">
        <v>0</v>
      </c>
      <c r="I77" s="216"/>
      <c r="J77" s="19">
        <f t="shared" ca="1" si="36"/>
        <v>60.35</v>
      </c>
      <c r="K77" s="12">
        <f t="shared" ca="1" si="40"/>
        <v>0.43542568542568544</v>
      </c>
      <c r="L77" s="13"/>
      <c r="M77" s="19">
        <f t="shared" ca="1" si="37"/>
        <v>0</v>
      </c>
      <c r="N77" s="14">
        <f t="shared" si="32"/>
        <v>910</v>
      </c>
      <c r="O77" s="19">
        <f t="shared" si="33"/>
        <v>138.6</v>
      </c>
      <c r="P77" s="19">
        <f t="shared" ca="1" si="38"/>
        <v>219.00000000000003</v>
      </c>
      <c r="Q77" s="19">
        <f t="shared" si="41"/>
        <v>57.4</v>
      </c>
      <c r="R77" s="19">
        <f t="shared" si="41"/>
        <v>128</v>
      </c>
      <c r="S77" s="19">
        <f t="shared" ca="1" si="42"/>
        <v>17.999999999999996</v>
      </c>
      <c r="U77" s="251">
        <f t="shared" si="34"/>
        <v>0.5</v>
      </c>
      <c r="X77" s="161"/>
      <c r="Y77" s="161"/>
      <c r="Z77" s="161"/>
      <c r="AA77" s="161"/>
      <c r="AB77" s="161"/>
      <c r="AC77" s="161"/>
      <c r="AD77" s="161"/>
      <c r="AE77" s="161"/>
      <c r="AF77" s="161"/>
      <c r="AG77" s="161"/>
      <c r="AH77" s="161"/>
      <c r="AI77" s="161"/>
      <c r="AJ77" s="161"/>
      <c r="AK77" s="161"/>
      <c r="AL77" s="161"/>
    </row>
    <row r="78" spans="1:40" x14ac:dyDescent="0.2">
      <c r="A78" s="210">
        <f t="shared" si="39"/>
        <v>40003</v>
      </c>
      <c r="B78" s="36">
        <v>29</v>
      </c>
      <c r="C78" s="161">
        <f t="shared" si="28"/>
        <v>10</v>
      </c>
      <c r="D78" s="209">
        <f t="shared" ca="1" si="29"/>
        <v>6.1</v>
      </c>
      <c r="E78" s="93">
        <f t="shared" si="30"/>
        <v>62</v>
      </c>
      <c r="F78" s="94">
        <f t="shared" si="31"/>
        <v>1</v>
      </c>
      <c r="G78" s="19">
        <f t="shared" ca="1" si="35"/>
        <v>6.1</v>
      </c>
      <c r="H78" s="202">
        <v>0</v>
      </c>
      <c r="I78" s="216">
        <v>32</v>
      </c>
      <c r="J78" s="19">
        <f t="shared" ca="1" si="36"/>
        <v>34.450000000000003</v>
      </c>
      <c r="K78" s="12">
        <f t="shared" ca="1" si="40"/>
        <v>0.24855699855699859</v>
      </c>
      <c r="L78" s="13"/>
      <c r="M78" s="19">
        <f t="shared" ca="1" si="37"/>
        <v>0</v>
      </c>
      <c r="N78" s="14">
        <f t="shared" si="32"/>
        <v>910</v>
      </c>
      <c r="O78" s="19">
        <f t="shared" si="33"/>
        <v>138.6</v>
      </c>
      <c r="P78" s="19">
        <f t="shared" ca="1" si="38"/>
        <v>225.10000000000002</v>
      </c>
      <c r="Q78" s="19">
        <f t="shared" si="41"/>
        <v>57.4</v>
      </c>
      <c r="R78" s="19">
        <f t="shared" si="41"/>
        <v>160</v>
      </c>
      <c r="S78" s="19">
        <f t="shared" ca="1" si="42"/>
        <v>17.999999999999996</v>
      </c>
      <c r="U78" s="251">
        <f t="shared" si="34"/>
        <v>0.5</v>
      </c>
      <c r="X78" s="161"/>
      <c r="Y78" s="161"/>
      <c r="Z78" s="161"/>
      <c r="AA78" s="161"/>
      <c r="AB78" s="161"/>
      <c r="AC78" s="161"/>
      <c r="AD78" s="161"/>
      <c r="AE78" s="161"/>
      <c r="AF78" s="161"/>
      <c r="AG78" s="161"/>
      <c r="AH78" s="161"/>
      <c r="AI78" s="161"/>
      <c r="AJ78" s="161"/>
      <c r="AK78" s="161"/>
      <c r="AL78" s="161"/>
    </row>
    <row r="79" spans="1:40" x14ac:dyDescent="0.2">
      <c r="A79" s="210">
        <f t="shared" si="39"/>
        <v>40004</v>
      </c>
      <c r="B79" s="36">
        <v>29</v>
      </c>
      <c r="C79" s="161">
        <f t="shared" si="28"/>
        <v>10</v>
      </c>
      <c r="D79" s="209">
        <f t="shared" ca="1" si="29"/>
        <v>6.1</v>
      </c>
      <c r="E79" s="93">
        <f t="shared" si="30"/>
        <v>0</v>
      </c>
      <c r="F79" s="94">
        <f t="shared" si="31"/>
        <v>1</v>
      </c>
      <c r="G79" s="19">
        <f t="shared" ca="1" si="35"/>
        <v>6.1</v>
      </c>
      <c r="H79" s="202">
        <v>0</v>
      </c>
      <c r="I79" s="216"/>
      <c r="J79" s="19">
        <f t="shared" ca="1" si="36"/>
        <v>40.550000000000004</v>
      </c>
      <c r="K79" s="12">
        <f t="shared" ca="1" si="40"/>
        <v>0.29256854256854259</v>
      </c>
      <c r="L79" s="13"/>
      <c r="M79" s="19">
        <f t="shared" ca="1" si="37"/>
        <v>0</v>
      </c>
      <c r="N79" s="14">
        <f t="shared" si="32"/>
        <v>910</v>
      </c>
      <c r="O79" s="19">
        <f t="shared" si="33"/>
        <v>138.6</v>
      </c>
      <c r="P79" s="19">
        <f t="shared" ca="1" si="38"/>
        <v>231.20000000000002</v>
      </c>
      <c r="Q79" s="19">
        <f t="shared" si="41"/>
        <v>57.4</v>
      </c>
      <c r="R79" s="19">
        <f t="shared" si="41"/>
        <v>160</v>
      </c>
      <c r="S79" s="19">
        <f t="shared" ca="1" si="42"/>
        <v>17.999999999999996</v>
      </c>
      <c r="U79" s="251">
        <f t="shared" si="34"/>
        <v>0.5</v>
      </c>
      <c r="X79" s="161"/>
      <c r="Y79" s="161"/>
      <c r="Z79" s="161"/>
      <c r="AA79" s="161"/>
      <c r="AB79" s="161"/>
      <c r="AC79" s="161"/>
      <c r="AD79" s="161"/>
      <c r="AE79" s="161"/>
      <c r="AF79" s="161"/>
      <c r="AG79" s="161"/>
      <c r="AH79" s="161"/>
      <c r="AI79" s="161"/>
      <c r="AJ79" s="161"/>
      <c r="AK79" s="161"/>
      <c r="AL79" s="161"/>
    </row>
    <row r="80" spans="1:40" x14ac:dyDescent="0.2">
      <c r="A80" s="210">
        <f t="shared" si="39"/>
        <v>40005</v>
      </c>
      <c r="B80" s="36">
        <v>29</v>
      </c>
      <c r="C80" s="161">
        <f t="shared" si="28"/>
        <v>10</v>
      </c>
      <c r="D80" s="209">
        <f t="shared" ca="1" si="29"/>
        <v>6.1</v>
      </c>
      <c r="E80" s="93">
        <f t="shared" si="30"/>
        <v>1</v>
      </c>
      <c r="F80" s="94">
        <f t="shared" si="31"/>
        <v>1</v>
      </c>
      <c r="G80" s="19">
        <f t="shared" ca="1" si="35"/>
        <v>6.1</v>
      </c>
      <c r="H80" s="202">
        <v>0</v>
      </c>
      <c r="I80" s="216"/>
      <c r="J80" s="19">
        <f t="shared" ca="1" si="36"/>
        <v>46.650000000000006</v>
      </c>
      <c r="K80" s="12">
        <f t="shared" ca="1" si="40"/>
        <v>0.33658008658008665</v>
      </c>
      <c r="L80" s="13"/>
      <c r="M80" s="19">
        <f t="shared" ca="1" si="37"/>
        <v>0</v>
      </c>
      <c r="N80" s="14">
        <f t="shared" si="32"/>
        <v>910</v>
      </c>
      <c r="O80" s="19">
        <f t="shared" si="33"/>
        <v>138.6</v>
      </c>
      <c r="P80" s="19">
        <f t="shared" ca="1" si="38"/>
        <v>237.3</v>
      </c>
      <c r="Q80" s="19">
        <f t="shared" si="41"/>
        <v>57.4</v>
      </c>
      <c r="R80" s="19">
        <f t="shared" si="41"/>
        <v>160</v>
      </c>
      <c r="S80" s="19">
        <f t="shared" ca="1" si="42"/>
        <v>17.999999999999996</v>
      </c>
      <c r="U80" s="251">
        <f t="shared" si="34"/>
        <v>0.5</v>
      </c>
      <c r="X80" s="161"/>
      <c r="Y80" s="161"/>
      <c r="Z80" s="161"/>
      <c r="AA80" s="161"/>
      <c r="AB80" s="161"/>
      <c r="AC80" s="161"/>
      <c r="AD80" s="161"/>
      <c r="AE80" s="161"/>
      <c r="AF80" s="161"/>
      <c r="AG80" s="161"/>
      <c r="AH80" s="161"/>
      <c r="AI80" s="161"/>
      <c r="AJ80" s="161"/>
      <c r="AK80" s="161"/>
      <c r="AL80" s="161"/>
    </row>
    <row r="81" spans="1:40" x14ac:dyDescent="0.2">
      <c r="A81" s="210">
        <f t="shared" si="39"/>
        <v>40006</v>
      </c>
      <c r="B81" s="36">
        <v>34</v>
      </c>
      <c r="C81" s="161">
        <f t="shared" si="28"/>
        <v>11</v>
      </c>
      <c r="D81" s="209">
        <f t="shared" ca="1" si="29"/>
        <v>7.4</v>
      </c>
      <c r="E81" s="93">
        <f t="shared" si="30"/>
        <v>2</v>
      </c>
      <c r="F81" s="94">
        <f t="shared" si="31"/>
        <v>1</v>
      </c>
      <c r="G81" s="19">
        <f t="shared" ca="1" si="35"/>
        <v>7.4</v>
      </c>
      <c r="H81" s="202">
        <v>0</v>
      </c>
      <c r="I81" s="216"/>
      <c r="J81" s="19">
        <f t="shared" ca="1" si="36"/>
        <v>54.050000000000004</v>
      </c>
      <c r="K81" s="12">
        <f t="shared" ca="1" si="40"/>
        <v>0.38997113997114002</v>
      </c>
      <c r="L81" s="13"/>
      <c r="M81" s="19">
        <f t="shared" ca="1" si="37"/>
        <v>0</v>
      </c>
      <c r="N81" s="14">
        <f t="shared" si="32"/>
        <v>910</v>
      </c>
      <c r="O81" s="19">
        <f t="shared" si="33"/>
        <v>138.6</v>
      </c>
      <c r="P81" s="19">
        <f t="shared" ca="1" si="38"/>
        <v>244.70000000000002</v>
      </c>
      <c r="Q81" s="19">
        <f t="shared" si="41"/>
        <v>57.4</v>
      </c>
      <c r="R81" s="19">
        <f t="shared" si="41"/>
        <v>160</v>
      </c>
      <c r="S81" s="19">
        <f t="shared" ca="1" si="42"/>
        <v>17.999999999999996</v>
      </c>
      <c r="U81" s="251">
        <f t="shared" si="34"/>
        <v>0.5</v>
      </c>
      <c r="X81" s="161"/>
      <c r="Y81" s="161"/>
      <c r="Z81" s="161"/>
      <c r="AA81" s="161"/>
      <c r="AB81" s="161"/>
      <c r="AC81" s="161"/>
      <c r="AD81" s="161"/>
      <c r="AE81" s="161"/>
      <c r="AF81" s="161"/>
      <c r="AG81" s="161"/>
      <c r="AH81" s="161"/>
      <c r="AI81" s="161"/>
      <c r="AJ81" s="161"/>
      <c r="AK81" s="161"/>
      <c r="AL81" s="161"/>
      <c r="AM81" s="161"/>
      <c r="AN81" s="161"/>
    </row>
    <row r="82" spans="1:40" ht="12.75" customHeight="1" x14ac:dyDescent="0.2">
      <c r="A82" s="210">
        <f t="shared" si="39"/>
        <v>40007</v>
      </c>
      <c r="B82" s="36">
        <v>34</v>
      </c>
      <c r="C82" s="161">
        <f t="shared" si="28"/>
        <v>11</v>
      </c>
      <c r="D82" s="209">
        <f t="shared" ca="1" si="29"/>
        <v>7.4</v>
      </c>
      <c r="E82" s="93">
        <f t="shared" si="30"/>
        <v>3</v>
      </c>
      <c r="F82" s="94">
        <f t="shared" si="31"/>
        <v>1</v>
      </c>
      <c r="G82" s="19">
        <f t="shared" ca="1" si="35"/>
        <v>7.4</v>
      </c>
      <c r="H82" s="202">
        <v>0</v>
      </c>
      <c r="I82" s="216"/>
      <c r="J82" s="19">
        <f t="shared" ca="1" si="36"/>
        <v>61.45</v>
      </c>
      <c r="K82" s="12">
        <f t="shared" ca="1" si="40"/>
        <v>0.4433621933621934</v>
      </c>
      <c r="L82" s="13"/>
      <c r="M82" s="19">
        <f t="shared" ca="1" si="37"/>
        <v>0</v>
      </c>
      <c r="N82" s="14">
        <f t="shared" si="32"/>
        <v>910</v>
      </c>
      <c r="O82" s="19">
        <f t="shared" si="33"/>
        <v>138.6</v>
      </c>
      <c r="P82" s="19">
        <f t="shared" ca="1" si="38"/>
        <v>252.10000000000002</v>
      </c>
      <c r="Q82" s="19">
        <f t="shared" si="41"/>
        <v>57.4</v>
      </c>
      <c r="R82" s="19">
        <f t="shared" si="41"/>
        <v>160</v>
      </c>
      <c r="S82" s="19">
        <f t="shared" ca="1" si="42"/>
        <v>17.999999999999996</v>
      </c>
      <c r="U82" s="251">
        <f t="shared" si="34"/>
        <v>0.5</v>
      </c>
      <c r="X82" s="161"/>
      <c r="Y82" s="161"/>
      <c r="Z82" s="161"/>
      <c r="AA82" s="161"/>
      <c r="AB82" s="161"/>
      <c r="AC82" s="161"/>
      <c r="AD82" s="161"/>
      <c r="AE82" s="161"/>
      <c r="AF82" s="161"/>
      <c r="AG82" s="161"/>
      <c r="AH82" s="161"/>
      <c r="AI82" s="161"/>
      <c r="AJ82" s="161"/>
      <c r="AK82" s="161"/>
      <c r="AL82" s="161"/>
    </row>
    <row r="83" spans="1:40" x14ac:dyDescent="0.2">
      <c r="A83" s="210">
        <f t="shared" si="39"/>
        <v>40008</v>
      </c>
      <c r="B83" s="36">
        <v>35</v>
      </c>
      <c r="C83" s="161">
        <f t="shared" si="28"/>
        <v>11</v>
      </c>
      <c r="D83" s="209">
        <f t="shared" ca="1" si="29"/>
        <v>7.4</v>
      </c>
      <c r="E83" s="93">
        <f t="shared" si="30"/>
        <v>4</v>
      </c>
      <c r="F83" s="94">
        <f t="shared" si="31"/>
        <v>1</v>
      </c>
      <c r="G83" s="19">
        <f t="shared" ca="1" si="35"/>
        <v>7.4</v>
      </c>
      <c r="H83" s="202">
        <v>0</v>
      </c>
      <c r="I83" s="216">
        <v>32</v>
      </c>
      <c r="J83" s="19">
        <f t="shared" ca="1" si="36"/>
        <v>36.850000000000009</v>
      </c>
      <c r="K83" s="12">
        <f t="shared" ca="1" si="40"/>
        <v>0.26587301587301593</v>
      </c>
      <c r="L83" s="13"/>
      <c r="M83" s="19">
        <f t="shared" ca="1" si="37"/>
        <v>0</v>
      </c>
      <c r="N83" s="14">
        <f t="shared" si="32"/>
        <v>910</v>
      </c>
      <c r="O83" s="19">
        <f t="shared" si="33"/>
        <v>138.6</v>
      </c>
      <c r="P83" s="19">
        <f t="shared" ca="1" si="38"/>
        <v>259.5</v>
      </c>
      <c r="Q83" s="19">
        <f t="shared" si="41"/>
        <v>57.4</v>
      </c>
      <c r="R83" s="19">
        <f t="shared" si="41"/>
        <v>192</v>
      </c>
      <c r="S83" s="19">
        <f t="shared" ca="1" si="42"/>
        <v>17.999999999999996</v>
      </c>
      <c r="U83" s="251">
        <f t="shared" si="34"/>
        <v>0.5</v>
      </c>
      <c r="X83" s="161"/>
      <c r="Y83" s="161"/>
      <c r="Z83" s="161"/>
      <c r="AA83" s="161"/>
      <c r="AB83" s="161"/>
      <c r="AC83" s="161"/>
      <c r="AD83" s="161"/>
      <c r="AE83" s="161"/>
      <c r="AF83" s="161"/>
      <c r="AG83" s="161"/>
      <c r="AH83" s="161"/>
      <c r="AI83" s="161"/>
      <c r="AJ83" s="161"/>
      <c r="AK83" s="161"/>
      <c r="AL83" s="161"/>
    </row>
    <row r="84" spans="1:40" x14ac:dyDescent="0.2">
      <c r="A84" s="210">
        <f t="shared" si="39"/>
        <v>40009</v>
      </c>
      <c r="B84" s="36">
        <v>33</v>
      </c>
      <c r="C84" s="161">
        <f t="shared" si="28"/>
        <v>11</v>
      </c>
      <c r="D84" s="209">
        <f t="shared" ca="1" si="29"/>
        <v>7.4</v>
      </c>
      <c r="E84" s="93">
        <f t="shared" si="30"/>
        <v>5</v>
      </c>
      <c r="F84" s="94">
        <f t="shared" si="31"/>
        <v>1</v>
      </c>
      <c r="G84" s="19">
        <f t="shared" ca="1" si="35"/>
        <v>7.4</v>
      </c>
      <c r="H84" s="202">
        <v>0</v>
      </c>
      <c r="I84" s="216"/>
      <c r="J84" s="19">
        <f t="shared" ca="1" si="36"/>
        <v>44.250000000000007</v>
      </c>
      <c r="K84" s="12">
        <f t="shared" ca="1" si="40"/>
        <v>0.31926406926406931</v>
      </c>
      <c r="L84" s="13"/>
      <c r="M84" s="19">
        <f t="shared" ca="1" si="37"/>
        <v>0</v>
      </c>
      <c r="N84" s="14">
        <f t="shared" si="32"/>
        <v>910</v>
      </c>
      <c r="O84" s="19">
        <f t="shared" si="33"/>
        <v>138.6</v>
      </c>
      <c r="P84" s="19">
        <f t="shared" ca="1" si="38"/>
        <v>266.89999999999998</v>
      </c>
      <c r="Q84" s="19">
        <f t="shared" si="41"/>
        <v>57.4</v>
      </c>
      <c r="R84" s="19">
        <f t="shared" si="41"/>
        <v>192</v>
      </c>
      <c r="S84" s="19">
        <f t="shared" ca="1" si="42"/>
        <v>17.999999999999996</v>
      </c>
      <c r="U84" s="251">
        <f t="shared" si="34"/>
        <v>0.5</v>
      </c>
      <c r="X84" s="161"/>
      <c r="Y84" s="161"/>
      <c r="Z84" s="161"/>
      <c r="AA84" s="161"/>
      <c r="AB84" s="161"/>
      <c r="AC84" s="161"/>
      <c r="AD84" s="161"/>
      <c r="AE84" s="161"/>
      <c r="AF84" s="161"/>
      <c r="AG84" s="161"/>
      <c r="AH84" s="161"/>
      <c r="AI84" s="161"/>
      <c r="AJ84" s="161"/>
      <c r="AK84" s="161"/>
      <c r="AL84" s="161"/>
    </row>
    <row r="85" spans="1:40" ht="12.75" customHeight="1" x14ac:dyDescent="0.2">
      <c r="A85" s="210">
        <f t="shared" si="39"/>
        <v>40010</v>
      </c>
      <c r="B85" s="36">
        <v>30</v>
      </c>
      <c r="C85" s="161">
        <f t="shared" si="28"/>
        <v>11</v>
      </c>
      <c r="D85" s="209">
        <f t="shared" ca="1" si="29"/>
        <v>5.8</v>
      </c>
      <c r="E85" s="93">
        <f t="shared" si="30"/>
        <v>6</v>
      </c>
      <c r="F85" s="94">
        <f t="shared" si="31"/>
        <v>1</v>
      </c>
      <c r="G85" s="19">
        <f t="shared" ca="1" si="35"/>
        <v>5.8</v>
      </c>
      <c r="H85" s="202">
        <v>0</v>
      </c>
      <c r="I85" s="216"/>
      <c r="J85" s="19">
        <f t="shared" ca="1" si="36"/>
        <v>50.050000000000004</v>
      </c>
      <c r="K85" s="12">
        <f t="shared" ca="1" si="40"/>
        <v>0.36111111111111116</v>
      </c>
      <c r="L85" s="13"/>
      <c r="M85" s="19">
        <f t="shared" ca="1" si="37"/>
        <v>0</v>
      </c>
      <c r="N85" s="14">
        <f t="shared" si="32"/>
        <v>910</v>
      </c>
      <c r="O85" s="19">
        <f t="shared" si="33"/>
        <v>138.6</v>
      </c>
      <c r="P85" s="19">
        <f t="shared" ca="1" si="38"/>
        <v>272.7</v>
      </c>
      <c r="Q85" s="19">
        <f t="shared" si="41"/>
        <v>57.4</v>
      </c>
      <c r="R85" s="19">
        <f t="shared" si="41"/>
        <v>192</v>
      </c>
      <c r="S85" s="19">
        <f t="shared" ca="1" si="42"/>
        <v>17.999999999999996</v>
      </c>
      <c r="U85" s="251">
        <f t="shared" si="34"/>
        <v>0.5</v>
      </c>
      <c r="X85" s="161"/>
      <c r="Y85" s="161"/>
      <c r="Z85" s="161"/>
      <c r="AA85" s="161"/>
      <c r="AB85" s="161"/>
      <c r="AC85" s="161"/>
      <c r="AD85" s="161"/>
      <c r="AE85" s="161"/>
      <c r="AF85" s="161"/>
      <c r="AG85" s="161"/>
      <c r="AH85" s="161"/>
      <c r="AI85" s="161"/>
      <c r="AJ85" s="161"/>
      <c r="AK85" s="161"/>
      <c r="AL85" s="161"/>
    </row>
    <row r="86" spans="1:40" x14ac:dyDescent="0.2">
      <c r="A86" s="210">
        <f t="shared" si="39"/>
        <v>40011</v>
      </c>
      <c r="B86" s="36">
        <v>28</v>
      </c>
      <c r="C86" s="161">
        <f t="shared" si="28"/>
        <v>11</v>
      </c>
      <c r="D86" s="209">
        <f t="shared" ca="1" si="29"/>
        <v>5.8</v>
      </c>
      <c r="E86" s="93">
        <f t="shared" si="30"/>
        <v>7</v>
      </c>
      <c r="F86" s="94">
        <f t="shared" si="31"/>
        <v>1</v>
      </c>
      <c r="G86" s="19">
        <f t="shared" ca="1" si="35"/>
        <v>5.8</v>
      </c>
      <c r="H86" s="202">
        <v>0</v>
      </c>
      <c r="I86" s="216"/>
      <c r="J86" s="19">
        <f t="shared" ca="1" si="36"/>
        <v>55.85</v>
      </c>
      <c r="K86" s="12">
        <f t="shared" ca="1" si="40"/>
        <v>0.40295815295815296</v>
      </c>
      <c r="L86" s="13"/>
      <c r="M86" s="19">
        <f t="shared" ca="1" si="37"/>
        <v>0</v>
      </c>
      <c r="N86" s="14">
        <f t="shared" si="32"/>
        <v>910</v>
      </c>
      <c r="O86" s="19">
        <f t="shared" si="33"/>
        <v>138.6</v>
      </c>
      <c r="P86" s="19">
        <f t="shared" ca="1" si="38"/>
        <v>278.5</v>
      </c>
      <c r="Q86" s="19">
        <f t="shared" si="41"/>
        <v>57.4</v>
      </c>
      <c r="R86" s="19">
        <f t="shared" si="41"/>
        <v>192</v>
      </c>
      <c r="S86" s="19">
        <f t="shared" ca="1" si="42"/>
        <v>17.999999999999996</v>
      </c>
      <c r="U86" s="251">
        <f t="shared" si="34"/>
        <v>0.5</v>
      </c>
      <c r="X86" s="161"/>
      <c r="Y86" s="161"/>
      <c r="Z86" s="161"/>
      <c r="AA86" s="161"/>
      <c r="AB86" s="161"/>
      <c r="AC86" s="161"/>
      <c r="AD86" s="161"/>
      <c r="AE86" s="161"/>
      <c r="AF86" s="161"/>
      <c r="AG86" s="161"/>
      <c r="AH86" s="161"/>
      <c r="AI86" s="161"/>
      <c r="AJ86" s="161"/>
      <c r="AK86" s="161"/>
      <c r="AL86" s="161"/>
    </row>
    <row r="87" spans="1:40" x14ac:dyDescent="0.2">
      <c r="A87" s="210">
        <f t="shared" si="39"/>
        <v>40012</v>
      </c>
      <c r="B87" s="36">
        <v>28</v>
      </c>
      <c r="C87" s="161">
        <f t="shared" si="28"/>
        <v>11</v>
      </c>
      <c r="D87" s="209">
        <f t="shared" ca="1" si="29"/>
        <v>5.8</v>
      </c>
      <c r="E87" s="93">
        <f t="shared" si="30"/>
        <v>8</v>
      </c>
      <c r="F87" s="94">
        <f t="shared" si="31"/>
        <v>1</v>
      </c>
      <c r="G87" s="19">
        <f t="shared" ca="1" si="35"/>
        <v>5.8</v>
      </c>
      <c r="H87" s="202">
        <v>0</v>
      </c>
      <c r="I87" s="216"/>
      <c r="J87" s="19">
        <f t="shared" ca="1" si="36"/>
        <v>61.65</v>
      </c>
      <c r="K87" s="12">
        <f t="shared" ca="1" si="40"/>
        <v>0.44480519480519481</v>
      </c>
      <c r="L87" s="13"/>
      <c r="M87" s="19">
        <f t="shared" ca="1" si="37"/>
        <v>0</v>
      </c>
      <c r="N87" s="14">
        <f t="shared" si="32"/>
        <v>910</v>
      </c>
      <c r="O87" s="19">
        <f t="shared" si="33"/>
        <v>138.6</v>
      </c>
      <c r="P87" s="19">
        <f t="shared" ca="1" si="38"/>
        <v>284.3</v>
      </c>
      <c r="Q87" s="19">
        <f t="shared" si="41"/>
        <v>57.4</v>
      </c>
      <c r="R87" s="19">
        <f t="shared" si="41"/>
        <v>192</v>
      </c>
      <c r="S87" s="19">
        <f t="shared" ca="1" si="42"/>
        <v>17.999999999999996</v>
      </c>
      <c r="U87" s="251">
        <f t="shared" si="34"/>
        <v>0.5</v>
      </c>
      <c r="X87" s="161"/>
      <c r="Y87" s="161"/>
      <c r="Z87" s="161"/>
      <c r="AA87" s="161"/>
      <c r="AB87" s="161"/>
      <c r="AC87" s="161"/>
      <c r="AD87" s="161"/>
      <c r="AE87" s="161"/>
      <c r="AF87" s="161"/>
      <c r="AG87" s="161"/>
      <c r="AH87" s="161"/>
      <c r="AI87" s="161"/>
      <c r="AJ87" s="161"/>
      <c r="AK87" s="161"/>
      <c r="AL87" s="161"/>
    </row>
    <row r="88" spans="1:40" x14ac:dyDescent="0.2">
      <c r="A88" s="210">
        <f t="shared" si="39"/>
        <v>40013</v>
      </c>
      <c r="B88" s="36">
        <v>28</v>
      </c>
      <c r="C88" s="161">
        <f t="shared" si="28"/>
        <v>12</v>
      </c>
      <c r="D88" s="209">
        <f t="shared" ca="1" si="29"/>
        <v>5.6</v>
      </c>
      <c r="E88" s="93">
        <f t="shared" si="30"/>
        <v>9</v>
      </c>
      <c r="F88" s="94">
        <f t="shared" si="31"/>
        <v>1</v>
      </c>
      <c r="G88" s="19">
        <f t="shared" ca="1" si="35"/>
        <v>5.6</v>
      </c>
      <c r="H88" s="202">
        <v>0</v>
      </c>
      <c r="I88" s="216">
        <v>32</v>
      </c>
      <c r="J88" s="19">
        <f t="shared" ca="1" si="36"/>
        <v>35.25</v>
      </c>
      <c r="K88" s="12">
        <f t="shared" ca="1" si="40"/>
        <v>0.25432900432900435</v>
      </c>
      <c r="L88" s="13"/>
      <c r="M88" s="19">
        <f t="shared" ca="1" si="37"/>
        <v>0</v>
      </c>
      <c r="N88" s="14">
        <f t="shared" si="32"/>
        <v>910</v>
      </c>
      <c r="O88" s="19">
        <f t="shared" si="33"/>
        <v>138.6</v>
      </c>
      <c r="P88" s="19">
        <f t="shared" ca="1" si="38"/>
        <v>289.90000000000003</v>
      </c>
      <c r="Q88" s="19">
        <f t="shared" si="41"/>
        <v>57.4</v>
      </c>
      <c r="R88" s="19">
        <f t="shared" si="41"/>
        <v>224</v>
      </c>
      <c r="S88" s="19">
        <f t="shared" ca="1" si="42"/>
        <v>17.999999999999996</v>
      </c>
      <c r="U88" s="251">
        <f t="shared" si="34"/>
        <v>0.5</v>
      </c>
      <c r="X88" s="161"/>
      <c r="Y88" s="161"/>
      <c r="Z88" s="161"/>
      <c r="AA88" s="161"/>
      <c r="AB88" s="161"/>
      <c r="AC88" s="161"/>
      <c r="AD88" s="161"/>
      <c r="AE88" s="161"/>
      <c r="AF88" s="161"/>
      <c r="AG88" s="161"/>
      <c r="AH88" s="161"/>
      <c r="AI88" s="161"/>
      <c r="AJ88" s="161"/>
      <c r="AK88" s="161"/>
      <c r="AL88" s="161"/>
    </row>
    <row r="89" spans="1:40" x14ac:dyDescent="0.2">
      <c r="A89" s="210">
        <f t="shared" si="39"/>
        <v>40014</v>
      </c>
      <c r="B89" s="36">
        <v>27</v>
      </c>
      <c r="C89" s="161">
        <f t="shared" si="28"/>
        <v>12</v>
      </c>
      <c r="D89" s="209">
        <f t="shared" ca="1" si="29"/>
        <v>5.6</v>
      </c>
      <c r="E89" s="93">
        <f t="shared" si="30"/>
        <v>10</v>
      </c>
      <c r="F89" s="94">
        <f t="shared" si="31"/>
        <v>1</v>
      </c>
      <c r="G89" s="19">
        <f t="shared" ca="1" si="35"/>
        <v>5.6</v>
      </c>
      <c r="H89" s="202">
        <v>0</v>
      </c>
      <c r="I89" s="216"/>
      <c r="J89" s="19">
        <f t="shared" ca="1" si="36"/>
        <v>40.85</v>
      </c>
      <c r="K89" s="12">
        <f t="shared" ca="1" si="40"/>
        <v>0.29473304473304474</v>
      </c>
      <c r="L89" s="13"/>
      <c r="M89" s="19">
        <f t="shared" ca="1" si="37"/>
        <v>0</v>
      </c>
      <c r="N89" s="14">
        <f t="shared" si="32"/>
        <v>910</v>
      </c>
      <c r="O89" s="19">
        <f t="shared" si="33"/>
        <v>138.6</v>
      </c>
      <c r="P89" s="19">
        <f t="shared" ca="1" si="38"/>
        <v>295.50000000000006</v>
      </c>
      <c r="Q89" s="19">
        <f t="shared" si="41"/>
        <v>57.4</v>
      </c>
      <c r="R89" s="19">
        <f t="shared" si="41"/>
        <v>224</v>
      </c>
      <c r="S89" s="19">
        <f t="shared" ca="1" si="42"/>
        <v>17.999999999999996</v>
      </c>
      <c r="U89" s="251">
        <f t="shared" si="34"/>
        <v>0.5</v>
      </c>
      <c r="X89" s="161"/>
      <c r="Y89" s="161"/>
      <c r="Z89" s="161"/>
      <c r="AA89" s="161"/>
      <c r="AB89" s="161"/>
      <c r="AC89" s="161"/>
      <c r="AD89" s="161"/>
      <c r="AE89" s="161"/>
      <c r="AF89" s="161"/>
      <c r="AG89" s="161"/>
      <c r="AH89" s="161"/>
      <c r="AI89" s="161"/>
      <c r="AJ89" s="161"/>
      <c r="AK89" s="161"/>
      <c r="AL89" s="161"/>
    </row>
    <row r="90" spans="1:40" x14ac:dyDescent="0.2">
      <c r="A90" s="210">
        <f t="shared" si="39"/>
        <v>40015</v>
      </c>
      <c r="B90" s="36">
        <v>27</v>
      </c>
      <c r="C90" s="161">
        <f t="shared" si="28"/>
        <v>12</v>
      </c>
      <c r="D90" s="209">
        <f t="shared" ca="1" si="29"/>
        <v>5.6</v>
      </c>
      <c r="E90" s="93">
        <f t="shared" si="30"/>
        <v>11</v>
      </c>
      <c r="F90" s="94">
        <f t="shared" si="31"/>
        <v>1</v>
      </c>
      <c r="G90" s="19">
        <f t="shared" ca="1" si="35"/>
        <v>5.6</v>
      </c>
      <c r="H90" s="202">
        <v>0</v>
      </c>
      <c r="I90" s="216"/>
      <c r="J90" s="19">
        <f t="shared" ca="1" si="36"/>
        <v>46.45</v>
      </c>
      <c r="K90" s="12">
        <f t="shared" ca="1" si="40"/>
        <v>0.33513708513708518</v>
      </c>
      <c r="L90" s="13"/>
      <c r="M90" s="19">
        <f t="shared" ca="1" si="37"/>
        <v>0</v>
      </c>
      <c r="N90" s="14">
        <f t="shared" si="32"/>
        <v>910</v>
      </c>
      <c r="O90" s="19">
        <f t="shared" si="33"/>
        <v>138.6</v>
      </c>
      <c r="P90" s="19">
        <f t="shared" ca="1" si="38"/>
        <v>301.10000000000008</v>
      </c>
      <c r="Q90" s="19">
        <f t="shared" ref="Q90:R105" si="43">Q89+H90</f>
        <v>57.4</v>
      </c>
      <c r="R90" s="19">
        <f t="shared" si="43"/>
        <v>224</v>
      </c>
      <c r="S90" s="19">
        <f t="shared" ca="1" si="42"/>
        <v>17.999999999999996</v>
      </c>
      <c r="U90" s="251">
        <f t="shared" si="34"/>
        <v>0.5</v>
      </c>
      <c r="X90" s="161"/>
      <c r="Y90" s="161"/>
      <c r="Z90" s="161"/>
      <c r="AA90" s="161"/>
      <c r="AB90" s="161"/>
      <c r="AC90" s="161"/>
      <c r="AD90" s="161"/>
      <c r="AE90" s="161"/>
      <c r="AF90" s="161"/>
      <c r="AG90" s="161"/>
      <c r="AH90" s="161"/>
      <c r="AI90" s="161"/>
      <c r="AJ90" s="161"/>
      <c r="AK90" s="161"/>
      <c r="AL90" s="161"/>
    </row>
    <row r="91" spans="1:40" x14ac:dyDescent="0.2">
      <c r="A91" s="210">
        <f t="shared" si="39"/>
        <v>40016</v>
      </c>
      <c r="B91" s="36">
        <v>28</v>
      </c>
      <c r="C91" s="161">
        <f t="shared" si="28"/>
        <v>12</v>
      </c>
      <c r="D91" s="209">
        <f t="shared" ca="1" si="29"/>
        <v>5.6</v>
      </c>
      <c r="E91" s="93">
        <f t="shared" si="30"/>
        <v>12</v>
      </c>
      <c r="F91" s="94">
        <f t="shared" si="31"/>
        <v>1</v>
      </c>
      <c r="G91" s="19">
        <f t="shared" ca="1" si="35"/>
        <v>5.6</v>
      </c>
      <c r="H91" s="202">
        <v>0</v>
      </c>
      <c r="I91" s="216"/>
      <c r="J91" s="19">
        <f t="shared" ca="1" si="36"/>
        <v>52.050000000000004</v>
      </c>
      <c r="K91" s="12">
        <f t="shared" ca="1" si="40"/>
        <v>0.37554112554112556</v>
      </c>
      <c r="L91" s="13"/>
      <c r="M91" s="19">
        <f t="shared" ca="1" si="37"/>
        <v>0</v>
      </c>
      <c r="N91" s="14">
        <f t="shared" si="32"/>
        <v>910</v>
      </c>
      <c r="O91" s="19">
        <f t="shared" si="33"/>
        <v>138.6</v>
      </c>
      <c r="P91" s="19">
        <f t="shared" ca="1" si="38"/>
        <v>306.7000000000001</v>
      </c>
      <c r="Q91" s="19">
        <f t="shared" si="43"/>
        <v>57.4</v>
      </c>
      <c r="R91" s="19">
        <f t="shared" si="43"/>
        <v>224</v>
      </c>
      <c r="S91" s="19">
        <f t="shared" ca="1" si="42"/>
        <v>17.999999999999996</v>
      </c>
      <c r="U91" s="251">
        <f t="shared" si="34"/>
        <v>0.5</v>
      </c>
      <c r="X91" s="161"/>
      <c r="Y91" s="161"/>
      <c r="Z91" s="161"/>
      <c r="AA91" s="161"/>
      <c r="AB91" s="161"/>
      <c r="AC91" s="161"/>
      <c r="AD91" s="161"/>
      <c r="AE91" s="161"/>
      <c r="AF91" s="161"/>
      <c r="AG91" s="161"/>
      <c r="AH91" s="161"/>
      <c r="AI91" s="161"/>
      <c r="AJ91" s="161"/>
      <c r="AK91" s="161"/>
      <c r="AL91" s="161"/>
    </row>
    <row r="92" spans="1:40" x14ac:dyDescent="0.2">
      <c r="A92" s="210">
        <f t="shared" si="39"/>
        <v>40017</v>
      </c>
      <c r="B92" s="36">
        <v>32</v>
      </c>
      <c r="C92" s="161">
        <f t="shared" si="28"/>
        <v>12</v>
      </c>
      <c r="D92" s="209">
        <f t="shared" ca="1" si="29"/>
        <v>5.6</v>
      </c>
      <c r="E92" s="93">
        <f t="shared" si="30"/>
        <v>13</v>
      </c>
      <c r="F92" s="94">
        <f t="shared" si="31"/>
        <v>1</v>
      </c>
      <c r="G92" s="19">
        <f t="shared" ca="1" si="35"/>
        <v>5.6</v>
      </c>
      <c r="H92" s="202">
        <v>0</v>
      </c>
      <c r="I92" s="216"/>
      <c r="J92" s="19">
        <f t="shared" ca="1" si="36"/>
        <v>57.650000000000006</v>
      </c>
      <c r="K92" s="12">
        <f t="shared" ca="1" si="40"/>
        <v>0.41594516594516601</v>
      </c>
      <c r="L92" s="13"/>
      <c r="M92" s="19">
        <f t="shared" ca="1" si="37"/>
        <v>0</v>
      </c>
      <c r="N92" s="14">
        <f t="shared" si="32"/>
        <v>910</v>
      </c>
      <c r="O92" s="19">
        <f t="shared" si="33"/>
        <v>138.6</v>
      </c>
      <c r="P92" s="19">
        <f t="shared" ca="1" si="38"/>
        <v>312.30000000000013</v>
      </c>
      <c r="Q92" s="19">
        <f t="shared" si="43"/>
        <v>57.4</v>
      </c>
      <c r="R92" s="19">
        <f t="shared" si="43"/>
        <v>224</v>
      </c>
      <c r="S92" s="19">
        <f t="shared" ca="1" si="42"/>
        <v>17.999999999999996</v>
      </c>
      <c r="U92" s="251">
        <f t="shared" si="34"/>
        <v>0.5</v>
      </c>
      <c r="X92" s="161"/>
      <c r="Y92" s="161"/>
      <c r="Z92" s="161"/>
      <c r="AA92" s="161"/>
      <c r="AB92" s="161"/>
      <c r="AC92" s="161"/>
      <c r="AD92" s="161"/>
      <c r="AE92" s="161"/>
      <c r="AF92" s="161"/>
      <c r="AG92" s="161"/>
      <c r="AH92" s="161"/>
      <c r="AI92" s="161"/>
      <c r="AJ92" s="161"/>
      <c r="AK92" s="161"/>
      <c r="AL92" s="161"/>
    </row>
    <row r="93" spans="1:40" x14ac:dyDescent="0.2">
      <c r="A93" s="210">
        <f t="shared" si="39"/>
        <v>40018</v>
      </c>
      <c r="B93" s="36">
        <v>29</v>
      </c>
      <c r="C93" s="161">
        <f t="shared" si="28"/>
        <v>12</v>
      </c>
      <c r="D93" s="209">
        <f t="shared" ca="1" si="29"/>
        <v>5.6</v>
      </c>
      <c r="E93" s="93">
        <f t="shared" si="30"/>
        <v>14</v>
      </c>
      <c r="F93" s="94">
        <f t="shared" si="31"/>
        <v>1</v>
      </c>
      <c r="G93" s="19">
        <f t="shared" ca="1" si="35"/>
        <v>5.6</v>
      </c>
      <c r="H93" s="202">
        <v>0</v>
      </c>
      <c r="I93" s="216">
        <v>32</v>
      </c>
      <c r="J93" s="19">
        <f t="shared" ca="1" si="36"/>
        <v>31.250000000000007</v>
      </c>
      <c r="K93" s="12">
        <f t="shared" ca="1" si="40"/>
        <v>0.22546897546897554</v>
      </c>
      <c r="L93" s="13"/>
      <c r="M93" s="19">
        <f t="shared" ca="1" si="37"/>
        <v>0</v>
      </c>
      <c r="N93" s="14">
        <f t="shared" si="32"/>
        <v>910</v>
      </c>
      <c r="O93" s="19">
        <f t="shared" si="33"/>
        <v>138.6</v>
      </c>
      <c r="P93" s="19">
        <f t="shared" ca="1" si="38"/>
        <v>317.90000000000015</v>
      </c>
      <c r="Q93" s="19">
        <f t="shared" si="43"/>
        <v>57.4</v>
      </c>
      <c r="R93" s="19">
        <f t="shared" si="43"/>
        <v>256</v>
      </c>
      <c r="S93" s="19">
        <f t="shared" ca="1" si="42"/>
        <v>17.999999999999996</v>
      </c>
      <c r="T93" s="161"/>
      <c r="U93" s="251">
        <f t="shared" si="34"/>
        <v>0.5</v>
      </c>
      <c r="X93" s="161"/>
      <c r="Y93" s="161"/>
      <c r="Z93" s="161"/>
      <c r="AA93" s="161"/>
      <c r="AB93" s="161"/>
      <c r="AC93" s="161"/>
      <c r="AD93" s="161"/>
      <c r="AE93" s="161"/>
      <c r="AF93" s="161"/>
      <c r="AG93" s="161"/>
      <c r="AH93" s="161"/>
      <c r="AI93" s="161"/>
      <c r="AJ93" s="161"/>
      <c r="AK93" s="161"/>
      <c r="AL93" s="161"/>
      <c r="AM93" s="161"/>
      <c r="AN93" s="161"/>
    </row>
    <row r="94" spans="1:40" x14ac:dyDescent="0.2">
      <c r="A94" s="210">
        <f t="shared" si="39"/>
        <v>40019</v>
      </c>
      <c r="B94" s="36">
        <v>30</v>
      </c>
      <c r="C94" s="161">
        <f t="shared" si="28"/>
        <v>12</v>
      </c>
      <c r="D94" s="209">
        <f t="shared" ca="1" si="29"/>
        <v>5.6</v>
      </c>
      <c r="E94" s="93">
        <f t="shared" si="30"/>
        <v>15</v>
      </c>
      <c r="F94" s="94">
        <f t="shared" si="31"/>
        <v>1</v>
      </c>
      <c r="G94" s="19">
        <f t="shared" ca="1" si="35"/>
        <v>5.6</v>
      </c>
      <c r="H94" s="202">
        <v>0</v>
      </c>
      <c r="I94" s="216"/>
      <c r="J94" s="19">
        <f t="shared" ca="1" si="36"/>
        <v>36.850000000000009</v>
      </c>
      <c r="K94" s="12">
        <f t="shared" ca="1" si="40"/>
        <v>0.26587301587301593</v>
      </c>
      <c r="L94" s="13"/>
      <c r="M94" s="19">
        <f t="shared" ca="1" si="37"/>
        <v>0</v>
      </c>
      <c r="N94" s="14">
        <f t="shared" si="32"/>
        <v>910</v>
      </c>
      <c r="O94" s="19">
        <f t="shared" si="33"/>
        <v>138.6</v>
      </c>
      <c r="P94" s="19">
        <f t="shared" ca="1" si="38"/>
        <v>323.50000000000017</v>
      </c>
      <c r="Q94" s="19">
        <f t="shared" si="43"/>
        <v>57.4</v>
      </c>
      <c r="R94" s="19">
        <f t="shared" si="43"/>
        <v>256</v>
      </c>
      <c r="S94" s="19">
        <f t="shared" ca="1" si="42"/>
        <v>17.999999999999996</v>
      </c>
      <c r="U94" s="251">
        <f t="shared" si="34"/>
        <v>0.5</v>
      </c>
      <c r="X94" s="161"/>
      <c r="Y94" s="161"/>
      <c r="Z94" s="161"/>
      <c r="AA94" s="161"/>
      <c r="AB94" s="161"/>
      <c r="AC94" s="161"/>
      <c r="AD94" s="161"/>
      <c r="AE94" s="161"/>
      <c r="AF94" s="161"/>
      <c r="AG94" s="161"/>
      <c r="AH94" s="161"/>
      <c r="AI94" s="161"/>
      <c r="AJ94" s="161"/>
      <c r="AK94" s="161"/>
      <c r="AL94" s="161"/>
    </row>
    <row r="95" spans="1:40" ht="12.75" customHeight="1" x14ac:dyDescent="0.2">
      <c r="A95" s="210">
        <f t="shared" si="39"/>
        <v>40020</v>
      </c>
      <c r="B95" s="36">
        <v>29</v>
      </c>
      <c r="C95" s="161">
        <f t="shared" si="28"/>
        <v>13</v>
      </c>
      <c r="D95" s="209">
        <f t="shared" ca="1" si="29"/>
        <v>5.3</v>
      </c>
      <c r="E95" s="93">
        <f t="shared" si="30"/>
        <v>16</v>
      </c>
      <c r="F95" s="94">
        <f t="shared" si="31"/>
        <v>1</v>
      </c>
      <c r="G95" s="19">
        <f t="shared" ca="1" si="35"/>
        <v>5.3</v>
      </c>
      <c r="H95" s="202">
        <v>0</v>
      </c>
      <c r="I95" s="216"/>
      <c r="J95" s="19">
        <f t="shared" ca="1" si="36"/>
        <v>42.150000000000006</v>
      </c>
      <c r="K95" s="12">
        <f t="shared" ca="1" si="40"/>
        <v>0.30411255411255417</v>
      </c>
      <c r="L95" s="13"/>
      <c r="M95" s="19">
        <f t="shared" ca="1" si="37"/>
        <v>0</v>
      </c>
      <c r="N95" s="14">
        <f t="shared" si="32"/>
        <v>910</v>
      </c>
      <c r="O95" s="19">
        <f t="shared" si="33"/>
        <v>138.6</v>
      </c>
      <c r="P95" s="19">
        <f t="shared" ca="1" si="38"/>
        <v>328.80000000000018</v>
      </c>
      <c r="Q95" s="19">
        <f t="shared" si="43"/>
        <v>57.4</v>
      </c>
      <c r="R95" s="19">
        <f t="shared" si="43"/>
        <v>256</v>
      </c>
      <c r="S95" s="19">
        <f t="shared" ca="1" si="42"/>
        <v>17.999999999999996</v>
      </c>
      <c r="U95" s="251">
        <f t="shared" si="34"/>
        <v>0.5</v>
      </c>
      <c r="X95" s="161"/>
      <c r="Y95" s="161"/>
      <c r="Z95" s="161"/>
      <c r="AA95" s="161"/>
      <c r="AB95" s="161"/>
      <c r="AC95" s="161"/>
      <c r="AD95" s="161"/>
      <c r="AE95" s="161"/>
      <c r="AF95" s="161"/>
      <c r="AG95" s="161"/>
      <c r="AH95" s="161"/>
      <c r="AI95" s="161"/>
      <c r="AJ95" s="161"/>
      <c r="AK95" s="161"/>
      <c r="AL95" s="161"/>
    </row>
    <row r="96" spans="1:40" x14ac:dyDescent="0.2">
      <c r="A96" s="210">
        <f t="shared" si="39"/>
        <v>40021</v>
      </c>
      <c r="B96" s="36">
        <v>33</v>
      </c>
      <c r="C96" s="161">
        <f t="shared" si="28"/>
        <v>13</v>
      </c>
      <c r="D96" s="209">
        <f t="shared" ca="1" si="29"/>
        <v>6.6</v>
      </c>
      <c r="E96" s="93">
        <f t="shared" si="30"/>
        <v>17</v>
      </c>
      <c r="F96" s="94">
        <f t="shared" si="31"/>
        <v>1</v>
      </c>
      <c r="G96" s="19">
        <f t="shared" ca="1" si="35"/>
        <v>6.6</v>
      </c>
      <c r="H96" s="202">
        <v>0</v>
      </c>
      <c r="I96" s="216"/>
      <c r="J96" s="19">
        <f t="shared" ca="1" si="36"/>
        <v>48.750000000000007</v>
      </c>
      <c r="K96" s="12">
        <f t="shared" ca="1" si="40"/>
        <v>0.35173160173160178</v>
      </c>
      <c r="L96" s="13"/>
      <c r="M96" s="19">
        <f t="shared" ca="1" si="37"/>
        <v>0</v>
      </c>
      <c r="N96" s="14">
        <f t="shared" si="32"/>
        <v>910</v>
      </c>
      <c r="O96" s="19">
        <f t="shared" si="33"/>
        <v>138.6</v>
      </c>
      <c r="P96" s="19">
        <f t="shared" ca="1" si="38"/>
        <v>335.4000000000002</v>
      </c>
      <c r="Q96" s="19">
        <f t="shared" si="43"/>
        <v>57.4</v>
      </c>
      <c r="R96" s="19">
        <f t="shared" si="43"/>
        <v>256</v>
      </c>
      <c r="S96" s="19">
        <f t="shared" ca="1" si="42"/>
        <v>17.999999999999996</v>
      </c>
      <c r="U96" s="251">
        <f t="shared" si="34"/>
        <v>0.5</v>
      </c>
      <c r="X96" s="161"/>
      <c r="Y96" s="161"/>
      <c r="Z96" s="161"/>
      <c r="AA96" s="161"/>
      <c r="AB96" s="161"/>
      <c r="AC96" s="161"/>
      <c r="AD96" s="161"/>
      <c r="AE96" s="161"/>
      <c r="AF96" s="161"/>
      <c r="AG96" s="161"/>
      <c r="AH96" s="161"/>
      <c r="AI96" s="161"/>
      <c r="AJ96" s="161"/>
      <c r="AK96" s="161"/>
      <c r="AL96" s="161"/>
    </row>
    <row r="97" spans="1:43" x14ac:dyDescent="0.2">
      <c r="A97" s="210">
        <f t="shared" si="39"/>
        <v>40022</v>
      </c>
      <c r="B97" s="36">
        <v>34</v>
      </c>
      <c r="C97" s="161">
        <f t="shared" si="28"/>
        <v>13</v>
      </c>
      <c r="D97" s="209">
        <f t="shared" ca="1" si="29"/>
        <v>6.6</v>
      </c>
      <c r="E97" s="93">
        <f t="shared" si="30"/>
        <v>18</v>
      </c>
      <c r="F97" s="94">
        <f t="shared" si="31"/>
        <v>1</v>
      </c>
      <c r="G97" s="19">
        <f t="shared" ca="1" si="35"/>
        <v>6.6</v>
      </c>
      <c r="H97" s="202">
        <v>0</v>
      </c>
      <c r="I97" s="216"/>
      <c r="J97" s="19">
        <f t="shared" ca="1" si="36"/>
        <v>55.350000000000009</v>
      </c>
      <c r="K97" s="12">
        <f t="shared" ca="1" si="40"/>
        <v>0.39935064935064946</v>
      </c>
      <c r="L97" s="13"/>
      <c r="M97" s="19">
        <f t="shared" ca="1" si="37"/>
        <v>0</v>
      </c>
      <c r="N97" s="14">
        <f t="shared" si="32"/>
        <v>910</v>
      </c>
      <c r="O97" s="19">
        <f t="shared" si="33"/>
        <v>138.6</v>
      </c>
      <c r="P97" s="19">
        <f t="shared" ca="1" si="38"/>
        <v>342.00000000000023</v>
      </c>
      <c r="Q97" s="19">
        <f t="shared" si="43"/>
        <v>57.4</v>
      </c>
      <c r="R97" s="19">
        <f t="shared" si="43"/>
        <v>256</v>
      </c>
      <c r="S97" s="19">
        <f t="shared" ca="1" si="42"/>
        <v>17.999999999999996</v>
      </c>
      <c r="U97" s="251">
        <f t="shared" si="34"/>
        <v>0.5</v>
      </c>
      <c r="X97" s="161"/>
      <c r="Y97" s="161"/>
      <c r="Z97" s="161"/>
      <c r="AA97" s="161"/>
      <c r="AB97" s="161"/>
      <c r="AC97" s="161"/>
      <c r="AD97" s="161"/>
      <c r="AE97" s="161"/>
      <c r="AF97" s="161"/>
      <c r="AG97" s="161"/>
      <c r="AH97" s="161"/>
      <c r="AI97" s="161"/>
      <c r="AJ97" s="161"/>
      <c r="AK97" s="161"/>
      <c r="AL97" s="161"/>
    </row>
    <row r="98" spans="1:43" x14ac:dyDescent="0.2">
      <c r="A98" s="210">
        <f t="shared" si="39"/>
        <v>40023</v>
      </c>
      <c r="B98" s="36">
        <v>32</v>
      </c>
      <c r="C98" s="161">
        <f t="shared" si="28"/>
        <v>13</v>
      </c>
      <c r="D98" s="209">
        <f t="shared" ca="1" si="29"/>
        <v>5.3</v>
      </c>
      <c r="E98" s="93">
        <f t="shared" si="30"/>
        <v>19</v>
      </c>
      <c r="F98" s="94">
        <f t="shared" si="31"/>
        <v>1</v>
      </c>
      <c r="G98" s="19">
        <f t="shared" ca="1" si="35"/>
        <v>5.3</v>
      </c>
      <c r="H98" s="202">
        <v>0</v>
      </c>
      <c r="I98" s="216"/>
      <c r="J98" s="19">
        <f t="shared" ca="1" si="36"/>
        <v>60.650000000000006</v>
      </c>
      <c r="K98" s="12">
        <f t="shared" ca="1" si="40"/>
        <v>0.43759018759018764</v>
      </c>
      <c r="L98" s="13"/>
      <c r="M98" s="19">
        <f t="shared" ca="1" si="37"/>
        <v>0</v>
      </c>
      <c r="N98" s="14">
        <f t="shared" si="32"/>
        <v>910</v>
      </c>
      <c r="O98" s="19">
        <f t="shared" si="33"/>
        <v>138.6</v>
      </c>
      <c r="P98" s="19">
        <f t="shared" ca="1" si="38"/>
        <v>347.30000000000024</v>
      </c>
      <c r="Q98" s="19">
        <f t="shared" si="43"/>
        <v>57.4</v>
      </c>
      <c r="R98" s="19">
        <f t="shared" si="43"/>
        <v>256</v>
      </c>
      <c r="S98" s="19">
        <f t="shared" ca="1" si="42"/>
        <v>17.999999999999996</v>
      </c>
      <c r="U98" s="251">
        <f t="shared" si="34"/>
        <v>0.5</v>
      </c>
      <c r="X98" s="161"/>
      <c r="Y98" s="161"/>
      <c r="Z98" s="161"/>
      <c r="AA98" s="161"/>
      <c r="AB98" s="161"/>
      <c r="AC98" s="161"/>
      <c r="AD98" s="161"/>
      <c r="AE98" s="161"/>
      <c r="AF98" s="161"/>
      <c r="AG98" s="161"/>
      <c r="AH98" s="161"/>
      <c r="AI98" s="161"/>
      <c r="AJ98" s="161"/>
      <c r="AK98" s="161"/>
      <c r="AL98" s="161"/>
    </row>
    <row r="99" spans="1:43" x14ac:dyDescent="0.2">
      <c r="A99" s="210">
        <f t="shared" si="39"/>
        <v>40024</v>
      </c>
      <c r="B99" s="36">
        <v>36</v>
      </c>
      <c r="C99" s="161">
        <f t="shared" si="28"/>
        <v>13</v>
      </c>
      <c r="D99" s="209">
        <f t="shared" ca="1" si="29"/>
        <v>6.6</v>
      </c>
      <c r="E99" s="93">
        <f t="shared" si="30"/>
        <v>20</v>
      </c>
      <c r="F99" s="94">
        <f t="shared" si="31"/>
        <v>1</v>
      </c>
      <c r="G99" s="19">
        <f t="shared" ca="1" si="35"/>
        <v>6.6</v>
      </c>
      <c r="H99" s="202">
        <v>0</v>
      </c>
      <c r="I99" s="216">
        <v>32</v>
      </c>
      <c r="J99" s="19">
        <f t="shared" ca="1" si="36"/>
        <v>35.25</v>
      </c>
      <c r="K99" s="12">
        <f t="shared" ca="1" si="40"/>
        <v>0.25432900432900435</v>
      </c>
      <c r="L99" s="13"/>
      <c r="M99" s="19">
        <f t="shared" ca="1" si="37"/>
        <v>0</v>
      </c>
      <c r="N99" s="14">
        <f t="shared" si="32"/>
        <v>910</v>
      </c>
      <c r="O99" s="19">
        <f t="shared" si="33"/>
        <v>138.6</v>
      </c>
      <c r="P99" s="19">
        <f t="shared" ca="1" si="38"/>
        <v>353.90000000000026</v>
      </c>
      <c r="Q99" s="19">
        <f t="shared" si="43"/>
        <v>57.4</v>
      </c>
      <c r="R99" s="19">
        <f t="shared" si="43"/>
        <v>288</v>
      </c>
      <c r="S99" s="19">
        <f t="shared" ca="1" si="42"/>
        <v>17.999999999999996</v>
      </c>
      <c r="U99" s="251">
        <f t="shared" si="34"/>
        <v>0.5</v>
      </c>
      <c r="X99" s="161"/>
      <c r="Y99" s="161"/>
      <c r="Z99" s="161"/>
      <c r="AA99" s="161"/>
      <c r="AB99" s="161"/>
      <c r="AC99" s="161"/>
      <c r="AD99" s="161"/>
      <c r="AE99" s="161"/>
      <c r="AF99" s="161"/>
      <c r="AG99" s="161"/>
      <c r="AH99" s="161"/>
      <c r="AI99" s="161"/>
      <c r="AJ99" s="161"/>
      <c r="AK99" s="161"/>
      <c r="AL99" s="161"/>
    </row>
    <row r="100" spans="1:43" x14ac:dyDescent="0.2">
      <c r="A100" s="210">
        <f t="shared" si="39"/>
        <v>40025</v>
      </c>
      <c r="B100" s="36">
        <v>33</v>
      </c>
      <c r="C100" s="161">
        <f t="shared" si="28"/>
        <v>13</v>
      </c>
      <c r="D100" s="209">
        <f t="shared" ca="1" si="29"/>
        <v>6.6</v>
      </c>
      <c r="E100" s="93">
        <f t="shared" si="30"/>
        <v>21</v>
      </c>
      <c r="F100" s="94">
        <f t="shared" si="31"/>
        <v>1</v>
      </c>
      <c r="G100" s="19">
        <f t="shared" ca="1" si="35"/>
        <v>6.6</v>
      </c>
      <c r="H100" s="202">
        <v>0</v>
      </c>
      <c r="I100" s="216"/>
      <c r="J100" s="19">
        <f t="shared" ca="1" si="36"/>
        <v>41.85</v>
      </c>
      <c r="K100" s="12">
        <f t="shared" ca="1" si="40"/>
        <v>0.30194805194805197</v>
      </c>
      <c r="L100" s="13"/>
      <c r="M100" s="19">
        <f t="shared" ca="1" si="37"/>
        <v>0</v>
      </c>
      <c r="N100" s="14">
        <f t="shared" si="32"/>
        <v>910</v>
      </c>
      <c r="O100" s="19">
        <f t="shared" si="33"/>
        <v>138.6</v>
      </c>
      <c r="P100" s="19">
        <f t="shared" ca="1" si="38"/>
        <v>360.50000000000028</v>
      </c>
      <c r="Q100" s="19">
        <f t="shared" si="43"/>
        <v>57.4</v>
      </c>
      <c r="R100" s="19">
        <f t="shared" si="43"/>
        <v>288</v>
      </c>
      <c r="S100" s="19">
        <f t="shared" ca="1" si="42"/>
        <v>17.999999999999996</v>
      </c>
      <c r="U100" s="251">
        <f t="shared" si="34"/>
        <v>0.5</v>
      </c>
      <c r="X100" s="161"/>
      <c r="Y100" s="161"/>
      <c r="Z100" s="161"/>
      <c r="AA100" s="161"/>
      <c r="AB100" s="161"/>
      <c r="AC100" s="161"/>
      <c r="AD100" s="161"/>
      <c r="AE100" s="161"/>
      <c r="AF100" s="161"/>
      <c r="AG100" s="161"/>
      <c r="AH100" s="161"/>
      <c r="AI100" s="161"/>
      <c r="AJ100" s="161"/>
      <c r="AK100" s="161"/>
      <c r="AL100" s="161"/>
    </row>
    <row r="101" spans="1:43" x14ac:dyDescent="0.2">
      <c r="A101" s="210">
        <f t="shared" si="39"/>
        <v>40026</v>
      </c>
      <c r="B101" s="36">
        <v>30</v>
      </c>
      <c r="C101" s="161">
        <f t="shared" si="28"/>
        <v>13</v>
      </c>
      <c r="D101" s="209">
        <f t="shared" ca="1" si="29"/>
        <v>5.3</v>
      </c>
      <c r="E101" s="93">
        <f t="shared" si="30"/>
        <v>22</v>
      </c>
      <c r="F101" s="94">
        <f t="shared" si="31"/>
        <v>1</v>
      </c>
      <c r="G101" s="19">
        <f t="shared" ca="1" si="35"/>
        <v>5.3</v>
      </c>
      <c r="H101" s="202">
        <v>0</v>
      </c>
      <c r="I101" s="216"/>
      <c r="J101" s="19">
        <f t="shared" ca="1" si="36"/>
        <v>47.15</v>
      </c>
      <c r="K101" s="12">
        <f t="shared" ca="1" si="40"/>
        <v>0.34018759018759021</v>
      </c>
      <c r="L101" s="13"/>
      <c r="M101" s="19">
        <f t="shared" ca="1" si="37"/>
        <v>0</v>
      </c>
      <c r="N101" s="14">
        <f t="shared" si="32"/>
        <v>910</v>
      </c>
      <c r="O101" s="19">
        <f t="shared" si="33"/>
        <v>138.6</v>
      </c>
      <c r="P101" s="19">
        <f t="shared" ca="1" si="38"/>
        <v>365.8000000000003</v>
      </c>
      <c r="Q101" s="19">
        <f t="shared" si="43"/>
        <v>57.4</v>
      </c>
      <c r="R101" s="19">
        <f t="shared" si="43"/>
        <v>288</v>
      </c>
      <c r="S101" s="19">
        <f t="shared" ca="1" si="42"/>
        <v>17.999999999999996</v>
      </c>
      <c r="U101" s="251">
        <f t="shared" si="34"/>
        <v>0.5</v>
      </c>
      <c r="X101" s="161"/>
      <c r="Y101" s="161"/>
      <c r="Z101" s="161"/>
      <c r="AA101" s="161"/>
      <c r="AB101" s="161"/>
      <c r="AC101" s="161"/>
      <c r="AD101" s="161"/>
      <c r="AE101" s="161"/>
      <c r="AF101" s="161"/>
      <c r="AG101" s="161"/>
      <c r="AH101" s="161"/>
      <c r="AI101" s="161"/>
      <c r="AJ101" s="161"/>
      <c r="AK101" s="161"/>
      <c r="AL101" s="161"/>
    </row>
    <row r="102" spans="1:43" x14ac:dyDescent="0.2">
      <c r="A102" s="210">
        <f t="shared" si="39"/>
        <v>40027</v>
      </c>
      <c r="B102" s="36">
        <v>28</v>
      </c>
      <c r="C102" s="161">
        <f t="shared" si="28"/>
        <v>14</v>
      </c>
      <c r="D102" s="209">
        <f t="shared" ca="1" si="29"/>
        <v>5.0999999999999996</v>
      </c>
      <c r="E102" s="93">
        <f t="shared" si="30"/>
        <v>23</v>
      </c>
      <c r="F102" s="94">
        <f t="shared" si="31"/>
        <v>1</v>
      </c>
      <c r="G102" s="19">
        <f t="shared" ca="1" si="35"/>
        <v>5.0999999999999996</v>
      </c>
      <c r="H102" s="202">
        <v>0</v>
      </c>
      <c r="I102" s="216"/>
      <c r="J102" s="19">
        <f t="shared" ca="1" si="36"/>
        <v>52.25</v>
      </c>
      <c r="K102" s="12">
        <f t="shared" ca="1" si="40"/>
        <v>0.37698412698412698</v>
      </c>
      <c r="L102" s="13"/>
      <c r="M102" s="19">
        <f t="shared" ca="1" si="37"/>
        <v>0</v>
      </c>
      <c r="N102" s="14">
        <f t="shared" si="32"/>
        <v>910</v>
      </c>
      <c r="O102" s="19">
        <f t="shared" si="33"/>
        <v>138.6</v>
      </c>
      <c r="P102" s="19">
        <f t="shared" ca="1" si="38"/>
        <v>370.90000000000032</v>
      </c>
      <c r="Q102" s="19">
        <f t="shared" si="43"/>
        <v>57.4</v>
      </c>
      <c r="R102" s="19">
        <f t="shared" si="43"/>
        <v>288</v>
      </c>
      <c r="S102" s="19">
        <f t="shared" ca="1" si="42"/>
        <v>17.999999999999996</v>
      </c>
      <c r="T102" s="161"/>
      <c r="U102" s="251">
        <f t="shared" si="34"/>
        <v>0.5</v>
      </c>
      <c r="X102" s="161"/>
      <c r="Y102" s="161"/>
      <c r="Z102" s="161"/>
      <c r="AA102" s="161"/>
      <c r="AB102" s="161"/>
      <c r="AC102" s="161"/>
      <c r="AD102" s="161"/>
      <c r="AE102" s="161"/>
      <c r="AF102" s="161"/>
      <c r="AG102" s="161"/>
      <c r="AH102" s="161"/>
      <c r="AI102" s="161"/>
      <c r="AJ102" s="161"/>
      <c r="AK102" s="161"/>
      <c r="AL102" s="161"/>
      <c r="AM102" s="161"/>
      <c r="AN102" s="161"/>
    </row>
    <row r="103" spans="1:43" x14ac:dyDescent="0.2">
      <c r="A103" s="210">
        <f t="shared" si="39"/>
        <v>40028</v>
      </c>
      <c r="B103" s="36">
        <v>29</v>
      </c>
      <c r="C103" s="161">
        <f t="shared" si="28"/>
        <v>14</v>
      </c>
      <c r="D103" s="209">
        <f t="shared" ca="1" si="29"/>
        <v>5.0999999999999996</v>
      </c>
      <c r="E103" s="93">
        <f t="shared" si="30"/>
        <v>24</v>
      </c>
      <c r="F103" s="94">
        <f t="shared" si="31"/>
        <v>1</v>
      </c>
      <c r="G103" s="19">
        <f t="shared" ca="1" si="35"/>
        <v>5.0999999999999996</v>
      </c>
      <c r="H103" s="202">
        <v>0</v>
      </c>
      <c r="I103" s="216"/>
      <c r="J103" s="19">
        <f t="shared" ca="1" si="36"/>
        <v>57.35</v>
      </c>
      <c r="K103" s="12">
        <f t="shared" ca="1" si="40"/>
        <v>0.4137806637806638</v>
      </c>
      <c r="L103" s="13"/>
      <c r="M103" s="19">
        <f t="shared" ca="1" si="37"/>
        <v>0</v>
      </c>
      <c r="N103" s="14">
        <f t="shared" si="32"/>
        <v>910</v>
      </c>
      <c r="O103" s="19">
        <f t="shared" si="33"/>
        <v>138.6</v>
      </c>
      <c r="P103" s="19">
        <f t="shared" ca="1" si="38"/>
        <v>376.00000000000034</v>
      </c>
      <c r="Q103" s="19">
        <f t="shared" si="43"/>
        <v>57.4</v>
      </c>
      <c r="R103" s="19">
        <f t="shared" si="43"/>
        <v>288</v>
      </c>
      <c r="S103" s="19">
        <f t="shared" ca="1" si="42"/>
        <v>17.999999999999996</v>
      </c>
      <c r="T103" s="161"/>
      <c r="U103" s="251">
        <f t="shared" si="34"/>
        <v>0.5</v>
      </c>
      <c r="X103" s="161"/>
      <c r="Y103" s="161"/>
      <c r="Z103" s="161"/>
      <c r="AA103" s="161"/>
      <c r="AB103" s="161"/>
      <c r="AC103" s="161"/>
      <c r="AD103" s="161"/>
      <c r="AE103" s="161"/>
      <c r="AF103" s="161"/>
      <c r="AG103" s="161"/>
      <c r="AH103" s="161"/>
      <c r="AI103" s="161"/>
      <c r="AJ103" s="161"/>
      <c r="AK103" s="161"/>
      <c r="AL103" s="161"/>
      <c r="AM103" s="161"/>
      <c r="AN103" s="161"/>
      <c r="AO103" s="161"/>
      <c r="AP103" s="161"/>
      <c r="AQ103" s="161"/>
    </row>
    <row r="104" spans="1:43" x14ac:dyDescent="0.2">
      <c r="A104" s="210">
        <f t="shared" si="39"/>
        <v>40029</v>
      </c>
      <c r="B104" s="36">
        <v>31</v>
      </c>
      <c r="C104" s="161">
        <f t="shared" ref="C104:C135" si="44">IF(A104&lt;Emergence,0,INT((A104-Emergence)/7)+1)</f>
        <v>14</v>
      </c>
      <c r="D104" s="209">
        <f t="shared" ref="D104:D135" ca="1" si="45">IF(C104&gt;0,IF(K103&lt;=SWDPcritical,1,((1-K103)/(1-SWDPcritical)))*VLOOKUP(B104,INDIRECT(Crop),C104+1),0)</f>
        <v>5.0999999999999996</v>
      </c>
      <c r="E104" s="93">
        <f t="shared" ref="E104:E135" si="46">IF(A104&lt;Alfalfa_Cut_1,"Uncut",A104-INDEX(Alfalfa_Cuts,1,MATCH(A104,Alfalfa_Cuts,1)))</f>
        <v>25</v>
      </c>
      <c r="F104" s="94">
        <f t="shared" ref="F104:F135" si="47">IF(AND(Crop="Alfalfa",AND(E104&gt;=0,E104&lt;=tacr)),((1-Kacr0)*(E104/tacr)+Kacr0),1)</f>
        <v>1</v>
      </c>
      <c r="G104" s="19">
        <f t="shared" ca="1" si="35"/>
        <v>5.0999999999999996</v>
      </c>
      <c r="H104" s="202">
        <v>0</v>
      </c>
      <c r="I104" s="216">
        <v>32</v>
      </c>
      <c r="J104" s="19">
        <f t="shared" ca="1" si="36"/>
        <v>30.450000000000003</v>
      </c>
      <c r="K104" s="12">
        <f t="shared" ca="1" si="40"/>
        <v>0.21969696969696972</v>
      </c>
      <c r="L104" s="13"/>
      <c r="M104" s="19">
        <f t="shared" ca="1" si="37"/>
        <v>0</v>
      </c>
      <c r="N104" s="14">
        <f t="shared" ref="N104:N135" si="48">IF(VLOOKUP(Crop,CropInfo,4,FALSE)=1,VLOOKUP(Crop,CropInfo,3,FALSE),IF(A104&lt;=Emergence,RZinitial,IF(AND(A104&gt;Emergence,C104&lt;VLOOKUP(Crop,CropInfo,4,FALSE)),N103+(VLOOKUP(Crop,CropInfo,3,FALSE)-RZinitial)/((VLOOKUP(Crop,CropInfo,4,FALSE)-1)*7),VLOOKUP(Crop,CropInfo,3,FALSE))))</f>
        <v>910</v>
      </c>
      <c r="O104" s="19">
        <f t="shared" ref="O104:O135" si="49">IF(N104=MAX(Zbj),VLOOKUP(N104,AWHCsite,6),((N104-VLOOKUP((MATCH(N104,Zbj,1)-1),SoilProp,3))/(VLOOKUP(MATCH(N104,Zbj,1),SoilProp,3)-VLOOKUP((MATCH(N104,Zbj,1)-1),SoilProp,3)))*(VLOOKUP(MATCH(N104,Zbj,1),SoilProp,8)-VLOOKUP((MATCH(N104,Zbj,1)-1),SoilProp,8))+VLOOKUP((MATCH(N104,Zbj,1)-1),SoilProp,8))</f>
        <v>138.6</v>
      </c>
      <c r="P104" s="19">
        <f t="shared" ca="1" si="38"/>
        <v>381.10000000000036</v>
      </c>
      <c r="Q104" s="19">
        <f t="shared" si="43"/>
        <v>57.4</v>
      </c>
      <c r="R104" s="19">
        <f t="shared" si="43"/>
        <v>320</v>
      </c>
      <c r="S104" s="19">
        <f t="shared" ca="1" si="42"/>
        <v>17.999999999999996</v>
      </c>
      <c r="U104" s="251">
        <f t="shared" ref="U104:U135" si="50">MAD</f>
        <v>0.5</v>
      </c>
      <c r="X104" s="161"/>
      <c r="Y104" s="161"/>
      <c r="Z104" s="161"/>
      <c r="AA104" s="161"/>
      <c r="AB104" s="161"/>
      <c r="AC104" s="161"/>
      <c r="AD104" s="161"/>
      <c r="AE104" s="161"/>
      <c r="AF104" s="161"/>
      <c r="AG104" s="161"/>
      <c r="AH104" s="161"/>
      <c r="AI104" s="161"/>
      <c r="AJ104" s="161"/>
      <c r="AK104" s="161"/>
      <c r="AL104" s="161"/>
      <c r="AM104" s="161"/>
      <c r="AN104" s="161"/>
      <c r="AO104" s="161"/>
      <c r="AP104" s="161"/>
      <c r="AQ104" s="161"/>
    </row>
    <row r="105" spans="1:43" x14ac:dyDescent="0.2">
      <c r="A105" s="210">
        <f t="shared" si="39"/>
        <v>40030</v>
      </c>
      <c r="B105" s="36">
        <v>31</v>
      </c>
      <c r="C105" s="161">
        <f t="shared" si="44"/>
        <v>14</v>
      </c>
      <c r="D105" s="209">
        <f t="shared" ca="1" si="45"/>
        <v>5.0999999999999996</v>
      </c>
      <c r="E105" s="93">
        <f t="shared" si="46"/>
        <v>26</v>
      </c>
      <c r="F105" s="94">
        <f t="shared" si="47"/>
        <v>1</v>
      </c>
      <c r="G105" s="19">
        <f t="shared" ca="1" si="35"/>
        <v>5.0999999999999996</v>
      </c>
      <c r="H105" s="202">
        <v>0</v>
      </c>
      <c r="I105" s="216"/>
      <c r="J105" s="19">
        <f t="shared" ref="J105:J136" ca="1" si="51">IF(L105&lt;&gt;"",L105*O105,J104+IF(Crop="Alfalfa",G105,D105)+M105-H105-I105)</f>
        <v>35.550000000000004</v>
      </c>
      <c r="K105" s="12">
        <f t="shared" ca="1" si="40"/>
        <v>0.25649350649350655</v>
      </c>
      <c r="L105" s="13"/>
      <c r="M105" s="19">
        <f t="shared" ref="M105:M136" ca="1" si="52">IF((J104+IF(Crop="Alfalfa",G105,D105)-H105-I105)&lt;0,-J104-IF(Crop="Alfalfa",G105,D105)+H105+I105,0)</f>
        <v>0</v>
      </c>
      <c r="N105" s="14">
        <f t="shared" si="48"/>
        <v>910</v>
      </c>
      <c r="O105" s="19">
        <f t="shared" si="49"/>
        <v>138.6</v>
      </c>
      <c r="P105" s="19">
        <f t="shared" ref="P105:P136" ca="1" si="53">P104+IF(Crop="Alfalfa",G105,D105)</f>
        <v>386.20000000000039</v>
      </c>
      <c r="Q105" s="19">
        <f t="shared" si="43"/>
        <v>57.4</v>
      </c>
      <c r="R105" s="19">
        <f t="shared" si="43"/>
        <v>320</v>
      </c>
      <c r="S105" s="19">
        <f t="shared" ca="1" si="42"/>
        <v>17.999999999999996</v>
      </c>
      <c r="U105" s="251">
        <f t="shared" si="50"/>
        <v>0.5</v>
      </c>
      <c r="X105" s="161"/>
      <c r="Y105" s="161"/>
      <c r="Z105" s="161"/>
      <c r="AA105" s="161"/>
      <c r="AB105" s="161"/>
      <c r="AC105" s="161"/>
      <c r="AD105" s="161"/>
      <c r="AE105" s="161"/>
      <c r="AF105" s="161"/>
      <c r="AG105" s="161"/>
      <c r="AH105" s="161"/>
      <c r="AI105" s="161"/>
      <c r="AJ105" s="161"/>
      <c r="AK105" s="161"/>
      <c r="AL105" s="161"/>
      <c r="AM105" s="161"/>
      <c r="AN105" s="161"/>
      <c r="AO105" s="161"/>
      <c r="AP105" s="161"/>
      <c r="AQ105" s="161"/>
    </row>
    <row r="106" spans="1:43" x14ac:dyDescent="0.2">
      <c r="A106" s="210">
        <f t="shared" si="39"/>
        <v>40031</v>
      </c>
      <c r="B106" s="36">
        <v>26</v>
      </c>
      <c r="C106" s="161">
        <f t="shared" si="44"/>
        <v>14</v>
      </c>
      <c r="D106" s="209">
        <f t="shared" ca="1" si="45"/>
        <v>4.0999999999999996</v>
      </c>
      <c r="E106" s="93">
        <f t="shared" si="46"/>
        <v>27</v>
      </c>
      <c r="F106" s="94">
        <f t="shared" si="47"/>
        <v>1</v>
      </c>
      <c r="G106" s="19">
        <f t="shared" ca="1" si="35"/>
        <v>4.0999999999999996</v>
      </c>
      <c r="H106" s="202">
        <v>0</v>
      </c>
      <c r="I106" s="216"/>
      <c r="J106" s="19">
        <f t="shared" ca="1" si="51"/>
        <v>39.650000000000006</v>
      </c>
      <c r="K106" s="12">
        <f t="shared" ca="1" si="40"/>
        <v>0.28607503607503615</v>
      </c>
      <c r="L106" s="13"/>
      <c r="M106" s="19">
        <f t="shared" ca="1" si="52"/>
        <v>0</v>
      </c>
      <c r="N106" s="14">
        <f t="shared" si="48"/>
        <v>910</v>
      </c>
      <c r="O106" s="19">
        <f t="shared" si="49"/>
        <v>138.6</v>
      </c>
      <c r="P106" s="19">
        <f t="shared" ca="1" si="53"/>
        <v>390.30000000000041</v>
      </c>
      <c r="Q106" s="19">
        <f t="shared" ref="Q106:R121" si="54">Q105+H106</f>
        <v>57.4</v>
      </c>
      <c r="R106" s="19">
        <f t="shared" si="54"/>
        <v>320</v>
      </c>
      <c r="S106" s="19">
        <f t="shared" ca="1" si="42"/>
        <v>17.999999999999996</v>
      </c>
      <c r="U106" s="251">
        <f t="shared" si="50"/>
        <v>0.5</v>
      </c>
      <c r="X106" s="161"/>
      <c r="Y106" s="161"/>
      <c r="Z106" s="161"/>
      <c r="AA106" s="161"/>
      <c r="AB106" s="161"/>
      <c r="AC106" s="161"/>
      <c r="AD106" s="161"/>
      <c r="AE106" s="161"/>
      <c r="AF106" s="161"/>
      <c r="AG106" s="161"/>
      <c r="AH106" s="161"/>
      <c r="AI106" s="161"/>
      <c r="AJ106" s="161"/>
      <c r="AK106" s="161"/>
      <c r="AL106" s="161"/>
      <c r="AM106" s="161"/>
      <c r="AN106" s="161"/>
      <c r="AO106" s="161"/>
      <c r="AP106" s="161"/>
      <c r="AQ106" s="161"/>
    </row>
    <row r="107" spans="1:43" x14ac:dyDescent="0.2">
      <c r="A107" s="210">
        <f t="shared" si="39"/>
        <v>40032</v>
      </c>
      <c r="B107" s="36">
        <v>27</v>
      </c>
      <c r="C107" s="161">
        <f t="shared" si="44"/>
        <v>14</v>
      </c>
      <c r="D107" s="209">
        <f t="shared" ca="1" si="45"/>
        <v>5.0999999999999996</v>
      </c>
      <c r="E107" s="93">
        <f t="shared" si="46"/>
        <v>28</v>
      </c>
      <c r="F107" s="94">
        <f t="shared" si="47"/>
        <v>1</v>
      </c>
      <c r="G107" s="19">
        <f t="shared" ca="1" si="35"/>
        <v>5.0999999999999996</v>
      </c>
      <c r="H107" s="202">
        <v>0</v>
      </c>
      <c r="I107" s="216"/>
      <c r="J107" s="19">
        <f t="shared" ca="1" si="51"/>
        <v>44.750000000000007</v>
      </c>
      <c r="K107" s="12">
        <f t="shared" ca="1" si="40"/>
        <v>0.32287157287157292</v>
      </c>
      <c r="L107" s="13"/>
      <c r="M107" s="19">
        <f t="shared" ca="1" si="52"/>
        <v>0</v>
      </c>
      <c r="N107" s="14">
        <f t="shared" si="48"/>
        <v>910</v>
      </c>
      <c r="O107" s="19">
        <f t="shared" si="49"/>
        <v>138.6</v>
      </c>
      <c r="P107" s="19">
        <f t="shared" ca="1" si="53"/>
        <v>395.40000000000043</v>
      </c>
      <c r="Q107" s="19">
        <f t="shared" si="54"/>
        <v>57.4</v>
      </c>
      <c r="R107" s="19">
        <f t="shared" si="54"/>
        <v>320</v>
      </c>
      <c r="S107" s="19">
        <f t="shared" ca="1" si="42"/>
        <v>17.999999999999996</v>
      </c>
      <c r="U107" s="251">
        <f t="shared" si="50"/>
        <v>0.5</v>
      </c>
      <c r="X107" s="161"/>
      <c r="Y107" s="161"/>
      <c r="Z107" s="161"/>
      <c r="AA107" s="161"/>
      <c r="AB107" s="161"/>
      <c r="AC107" s="161"/>
      <c r="AD107" s="161"/>
      <c r="AE107" s="161"/>
      <c r="AF107" s="161"/>
      <c r="AG107" s="161"/>
      <c r="AH107" s="161"/>
      <c r="AI107" s="161"/>
      <c r="AJ107" s="161"/>
      <c r="AK107" s="161"/>
      <c r="AL107" s="161"/>
      <c r="AM107" s="161"/>
      <c r="AN107" s="161"/>
      <c r="AO107" s="161"/>
      <c r="AP107" s="161"/>
      <c r="AQ107" s="161"/>
    </row>
    <row r="108" spans="1:43" x14ac:dyDescent="0.2">
      <c r="A108" s="210">
        <f t="shared" si="39"/>
        <v>40033</v>
      </c>
      <c r="B108" s="36">
        <v>30</v>
      </c>
      <c r="C108" s="161">
        <f t="shared" si="44"/>
        <v>14</v>
      </c>
      <c r="D108" s="209">
        <f t="shared" ca="1" si="45"/>
        <v>5.0999999999999996</v>
      </c>
      <c r="E108" s="93">
        <f t="shared" si="46"/>
        <v>29</v>
      </c>
      <c r="F108" s="94">
        <f t="shared" si="47"/>
        <v>1</v>
      </c>
      <c r="G108" s="19">
        <f t="shared" ca="1" si="35"/>
        <v>5.0999999999999996</v>
      </c>
      <c r="H108" s="202">
        <v>0</v>
      </c>
      <c r="I108" s="216"/>
      <c r="J108" s="19">
        <f t="shared" ca="1" si="51"/>
        <v>49.850000000000009</v>
      </c>
      <c r="K108" s="12">
        <f t="shared" ca="1" si="40"/>
        <v>0.35966810966810975</v>
      </c>
      <c r="L108" s="13"/>
      <c r="M108" s="19">
        <f t="shared" ca="1" si="52"/>
        <v>0</v>
      </c>
      <c r="N108" s="14">
        <f t="shared" si="48"/>
        <v>910</v>
      </c>
      <c r="O108" s="19">
        <f t="shared" si="49"/>
        <v>138.6</v>
      </c>
      <c r="P108" s="19">
        <f t="shared" ca="1" si="53"/>
        <v>400.50000000000045</v>
      </c>
      <c r="Q108" s="19">
        <f t="shared" si="54"/>
        <v>57.4</v>
      </c>
      <c r="R108" s="19">
        <f t="shared" si="54"/>
        <v>320</v>
      </c>
      <c r="S108" s="19">
        <f t="shared" ca="1" si="42"/>
        <v>17.999999999999996</v>
      </c>
      <c r="U108" s="251">
        <f t="shared" si="50"/>
        <v>0.5</v>
      </c>
      <c r="X108" s="161"/>
      <c r="Y108" s="161"/>
      <c r="Z108" s="161"/>
      <c r="AA108" s="161"/>
      <c r="AB108" s="161"/>
      <c r="AC108" s="161"/>
      <c r="AD108" s="161"/>
      <c r="AE108" s="161"/>
      <c r="AF108" s="161"/>
      <c r="AG108" s="161"/>
      <c r="AH108" s="161"/>
      <c r="AI108" s="161"/>
      <c r="AJ108" s="161"/>
      <c r="AK108" s="161"/>
      <c r="AL108" s="161"/>
      <c r="AM108" s="161"/>
      <c r="AN108" s="161"/>
      <c r="AO108" s="161"/>
      <c r="AP108" s="161"/>
      <c r="AQ108" s="161"/>
    </row>
    <row r="109" spans="1:43" ht="12.75" customHeight="1" x14ac:dyDescent="0.2">
      <c r="A109" s="210">
        <f t="shared" si="39"/>
        <v>40034</v>
      </c>
      <c r="B109" s="36">
        <v>29</v>
      </c>
      <c r="C109" s="161">
        <f t="shared" si="44"/>
        <v>15</v>
      </c>
      <c r="D109" s="209">
        <f t="shared" ca="1" si="45"/>
        <v>4.3</v>
      </c>
      <c r="E109" s="93">
        <f t="shared" si="46"/>
        <v>30</v>
      </c>
      <c r="F109" s="94">
        <f t="shared" si="47"/>
        <v>1</v>
      </c>
      <c r="G109" s="19">
        <f t="shared" ca="1" si="35"/>
        <v>4.3</v>
      </c>
      <c r="H109" s="202">
        <v>0</v>
      </c>
      <c r="I109" s="216"/>
      <c r="J109" s="19">
        <f t="shared" ca="1" si="51"/>
        <v>54.150000000000006</v>
      </c>
      <c r="K109" s="12">
        <f t="shared" ca="1" si="40"/>
        <v>0.39069264069264076</v>
      </c>
      <c r="L109" s="13"/>
      <c r="M109" s="19">
        <f t="shared" ca="1" si="52"/>
        <v>0</v>
      </c>
      <c r="N109" s="14">
        <f t="shared" si="48"/>
        <v>910</v>
      </c>
      <c r="O109" s="19">
        <f t="shared" si="49"/>
        <v>138.6</v>
      </c>
      <c r="P109" s="19">
        <f t="shared" ca="1" si="53"/>
        <v>404.80000000000047</v>
      </c>
      <c r="Q109" s="19">
        <f t="shared" si="54"/>
        <v>57.4</v>
      </c>
      <c r="R109" s="19">
        <f t="shared" si="54"/>
        <v>320</v>
      </c>
      <c r="S109" s="19">
        <f t="shared" ca="1" si="42"/>
        <v>17.999999999999996</v>
      </c>
      <c r="U109" s="251">
        <f t="shared" si="50"/>
        <v>0.5</v>
      </c>
      <c r="X109" s="161"/>
      <c r="Y109" s="161"/>
      <c r="Z109" s="161"/>
      <c r="AA109" s="161"/>
      <c r="AB109" s="161"/>
      <c r="AC109" s="161"/>
      <c r="AD109" s="161"/>
      <c r="AE109" s="161"/>
      <c r="AF109" s="161"/>
      <c r="AG109" s="161"/>
      <c r="AH109" s="161"/>
      <c r="AI109" s="161"/>
      <c r="AJ109" s="161"/>
      <c r="AK109" s="161"/>
      <c r="AL109" s="161"/>
      <c r="AM109" s="161"/>
      <c r="AN109" s="161"/>
      <c r="AO109" s="161"/>
      <c r="AP109" s="161"/>
      <c r="AQ109" s="161"/>
    </row>
    <row r="110" spans="1:43" x14ac:dyDescent="0.2">
      <c r="A110" s="210">
        <f t="shared" si="39"/>
        <v>40035</v>
      </c>
      <c r="B110" s="36">
        <v>28</v>
      </c>
      <c r="C110" s="161">
        <f t="shared" si="44"/>
        <v>15</v>
      </c>
      <c r="D110" s="209">
        <f t="shared" ca="1" si="45"/>
        <v>4.3</v>
      </c>
      <c r="E110" s="93">
        <f t="shared" si="46"/>
        <v>31</v>
      </c>
      <c r="F110" s="94">
        <f t="shared" si="47"/>
        <v>1</v>
      </c>
      <c r="G110" s="19">
        <f t="shared" ca="1" si="35"/>
        <v>4.3</v>
      </c>
      <c r="H110" s="202">
        <v>0</v>
      </c>
      <c r="I110" s="216"/>
      <c r="J110" s="19">
        <f t="shared" ca="1" si="51"/>
        <v>58.45</v>
      </c>
      <c r="K110" s="12">
        <f t="shared" ca="1" si="40"/>
        <v>0.42171717171717177</v>
      </c>
      <c r="L110" s="13"/>
      <c r="M110" s="19">
        <f t="shared" ca="1" si="52"/>
        <v>0</v>
      </c>
      <c r="N110" s="14">
        <f t="shared" si="48"/>
        <v>910</v>
      </c>
      <c r="O110" s="19">
        <f t="shared" si="49"/>
        <v>138.6</v>
      </c>
      <c r="P110" s="19">
        <f t="shared" ca="1" si="53"/>
        <v>409.10000000000048</v>
      </c>
      <c r="Q110" s="19">
        <f t="shared" si="54"/>
        <v>57.4</v>
      </c>
      <c r="R110" s="19">
        <f t="shared" si="54"/>
        <v>320</v>
      </c>
      <c r="S110" s="19">
        <f t="shared" ca="1" si="42"/>
        <v>17.999999999999996</v>
      </c>
      <c r="U110" s="251">
        <f t="shared" si="50"/>
        <v>0.5</v>
      </c>
      <c r="X110" s="161"/>
      <c r="Y110" s="161"/>
      <c r="Z110" s="161"/>
      <c r="AA110" s="161"/>
      <c r="AB110" s="161"/>
      <c r="AC110" s="161"/>
      <c r="AD110" s="161"/>
      <c r="AE110" s="161"/>
      <c r="AF110" s="161"/>
      <c r="AG110" s="161"/>
      <c r="AH110" s="161"/>
      <c r="AI110" s="161"/>
      <c r="AJ110" s="161"/>
      <c r="AK110" s="161"/>
      <c r="AL110" s="161"/>
      <c r="AM110" s="161"/>
      <c r="AN110" s="161"/>
      <c r="AO110" s="161"/>
      <c r="AP110" s="161"/>
      <c r="AQ110" s="161"/>
    </row>
    <row r="111" spans="1:43" x14ac:dyDescent="0.2">
      <c r="A111" s="210">
        <f t="shared" si="39"/>
        <v>40036</v>
      </c>
      <c r="B111" s="36">
        <v>30</v>
      </c>
      <c r="C111" s="161">
        <f t="shared" si="44"/>
        <v>15</v>
      </c>
      <c r="D111" s="209">
        <f t="shared" ca="1" si="45"/>
        <v>4.3</v>
      </c>
      <c r="E111" s="93">
        <f t="shared" si="46"/>
        <v>32</v>
      </c>
      <c r="F111" s="94">
        <f t="shared" si="47"/>
        <v>1</v>
      </c>
      <c r="G111" s="19">
        <f t="shared" ca="1" si="35"/>
        <v>4.3</v>
      </c>
      <c r="H111" s="202">
        <v>0</v>
      </c>
      <c r="I111" s="216">
        <v>32</v>
      </c>
      <c r="J111" s="19">
        <f t="shared" ca="1" si="51"/>
        <v>30.75</v>
      </c>
      <c r="K111" s="12">
        <f t="shared" ca="1" si="40"/>
        <v>0.22186147186147187</v>
      </c>
      <c r="L111" s="13"/>
      <c r="M111" s="19">
        <f t="shared" ca="1" si="52"/>
        <v>0</v>
      </c>
      <c r="N111" s="14">
        <f t="shared" si="48"/>
        <v>910</v>
      </c>
      <c r="O111" s="19">
        <f t="shared" si="49"/>
        <v>138.6</v>
      </c>
      <c r="P111" s="19">
        <f t="shared" ca="1" si="53"/>
        <v>413.40000000000049</v>
      </c>
      <c r="Q111" s="19">
        <f t="shared" si="54"/>
        <v>57.4</v>
      </c>
      <c r="R111" s="19">
        <f t="shared" si="54"/>
        <v>352</v>
      </c>
      <c r="S111" s="19">
        <f t="shared" ca="1" si="42"/>
        <v>17.999999999999996</v>
      </c>
      <c r="U111" s="251">
        <f t="shared" si="50"/>
        <v>0.5</v>
      </c>
      <c r="X111" s="161"/>
      <c r="Y111" s="161"/>
      <c r="Z111" s="161"/>
      <c r="AA111" s="161"/>
      <c r="AB111" s="161"/>
      <c r="AC111" s="161"/>
      <c r="AD111" s="161"/>
      <c r="AE111" s="161"/>
      <c r="AF111" s="161"/>
      <c r="AG111" s="161"/>
      <c r="AH111" s="161"/>
      <c r="AI111" s="161"/>
      <c r="AJ111" s="161"/>
      <c r="AK111" s="161"/>
      <c r="AL111" s="161"/>
      <c r="AM111" s="161"/>
      <c r="AN111" s="161"/>
      <c r="AO111" s="161"/>
      <c r="AP111" s="161"/>
      <c r="AQ111" s="161"/>
    </row>
    <row r="112" spans="1:43" x14ac:dyDescent="0.2">
      <c r="A112" s="210">
        <f t="shared" si="39"/>
        <v>40037</v>
      </c>
      <c r="B112" s="36">
        <v>29</v>
      </c>
      <c r="C112" s="161">
        <f t="shared" si="44"/>
        <v>15</v>
      </c>
      <c r="D112" s="209">
        <f t="shared" ca="1" si="45"/>
        <v>4.3</v>
      </c>
      <c r="E112" s="93">
        <f t="shared" si="46"/>
        <v>33</v>
      </c>
      <c r="F112" s="94">
        <f t="shared" si="47"/>
        <v>1</v>
      </c>
      <c r="G112" s="19">
        <f t="shared" ca="1" si="35"/>
        <v>4.3</v>
      </c>
      <c r="H112" s="202">
        <v>0</v>
      </c>
      <c r="I112" s="216"/>
      <c r="J112" s="19">
        <f t="shared" ca="1" si="51"/>
        <v>35.049999999999997</v>
      </c>
      <c r="K112" s="12">
        <f t="shared" ca="1" si="40"/>
        <v>0.25288600288600288</v>
      </c>
      <c r="L112" s="13"/>
      <c r="M112" s="19">
        <f t="shared" ca="1" si="52"/>
        <v>0</v>
      </c>
      <c r="N112" s="14">
        <f t="shared" si="48"/>
        <v>910</v>
      </c>
      <c r="O112" s="19">
        <f t="shared" si="49"/>
        <v>138.6</v>
      </c>
      <c r="P112" s="19">
        <f t="shared" ca="1" si="53"/>
        <v>417.7000000000005</v>
      </c>
      <c r="Q112" s="19">
        <f t="shared" si="54"/>
        <v>57.4</v>
      </c>
      <c r="R112" s="19">
        <f t="shared" si="54"/>
        <v>352</v>
      </c>
      <c r="S112" s="19">
        <f t="shared" ca="1" si="42"/>
        <v>17.999999999999996</v>
      </c>
      <c r="U112" s="251">
        <f t="shared" si="50"/>
        <v>0.5</v>
      </c>
      <c r="X112" s="161"/>
      <c r="Y112" s="161"/>
      <c r="Z112" s="161"/>
      <c r="AA112" s="161"/>
      <c r="AB112" s="161"/>
      <c r="AC112" s="161"/>
      <c r="AD112" s="161"/>
      <c r="AE112" s="161"/>
      <c r="AF112" s="161"/>
      <c r="AG112" s="161"/>
      <c r="AH112" s="161"/>
      <c r="AI112" s="161"/>
      <c r="AJ112" s="161"/>
      <c r="AK112" s="161"/>
      <c r="AL112" s="161"/>
      <c r="AM112" s="161"/>
      <c r="AN112" s="161"/>
      <c r="AO112" s="161"/>
      <c r="AP112" s="161"/>
      <c r="AQ112" s="161"/>
    </row>
    <row r="113" spans="1:43" x14ac:dyDescent="0.2">
      <c r="A113" s="210">
        <f t="shared" si="39"/>
        <v>40038</v>
      </c>
      <c r="B113" s="36">
        <v>25</v>
      </c>
      <c r="C113" s="161">
        <f t="shared" si="44"/>
        <v>15</v>
      </c>
      <c r="D113" s="209">
        <f t="shared" ca="1" si="45"/>
        <v>3.3</v>
      </c>
      <c r="E113" s="93">
        <f t="shared" si="46"/>
        <v>34</v>
      </c>
      <c r="F113" s="94">
        <f t="shared" si="47"/>
        <v>1</v>
      </c>
      <c r="G113" s="19">
        <f t="shared" ca="1" si="35"/>
        <v>3.3</v>
      </c>
      <c r="H113" s="202">
        <v>0</v>
      </c>
      <c r="I113" s="216"/>
      <c r="J113" s="19">
        <f t="shared" ca="1" si="51"/>
        <v>38.349999999999994</v>
      </c>
      <c r="K113" s="12">
        <f t="shared" ca="1" si="40"/>
        <v>0.27669552669552666</v>
      </c>
      <c r="L113" s="13"/>
      <c r="M113" s="19">
        <f t="shared" ca="1" si="52"/>
        <v>0</v>
      </c>
      <c r="N113" s="14">
        <f t="shared" si="48"/>
        <v>910</v>
      </c>
      <c r="O113" s="19">
        <f t="shared" si="49"/>
        <v>138.6</v>
      </c>
      <c r="P113" s="19">
        <f t="shared" ca="1" si="53"/>
        <v>421.00000000000051</v>
      </c>
      <c r="Q113" s="19">
        <f t="shared" si="54"/>
        <v>57.4</v>
      </c>
      <c r="R113" s="19">
        <f t="shared" si="54"/>
        <v>352</v>
      </c>
      <c r="S113" s="19">
        <f t="shared" ca="1" si="42"/>
        <v>17.999999999999996</v>
      </c>
      <c r="U113" s="251">
        <f t="shared" si="50"/>
        <v>0.5</v>
      </c>
      <c r="X113" s="161"/>
      <c r="Y113" s="161"/>
      <c r="Z113" s="161"/>
      <c r="AA113" s="161"/>
      <c r="AB113" s="161"/>
      <c r="AC113" s="161"/>
      <c r="AD113" s="161"/>
      <c r="AE113" s="161"/>
      <c r="AF113" s="161"/>
      <c r="AG113" s="161"/>
      <c r="AH113" s="161"/>
      <c r="AI113" s="161"/>
      <c r="AJ113" s="161"/>
      <c r="AK113" s="161"/>
      <c r="AL113" s="161"/>
      <c r="AM113" s="161"/>
      <c r="AN113" s="161"/>
      <c r="AO113" s="161"/>
      <c r="AP113" s="161"/>
      <c r="AQ113" s="161"/>
    </row>
    <row r="114" spans="1:43" x14ac:dyDescent="0.2">
      <c r="A114" s="210">
        <f t="shared" si="39"/>
        <v>40039</v>
      </c>
      <c r="B114" s="36">
        <v>26</v>
      </c>
      <c r="C114" s="161">
        <f t="shared" si="44"/>
        <v>15</v>
      </c>
      <c r="D114" s="209">
        <f t="shared" ca="1" si="45"/>
        <v>3.3</v>
      </c>
      <c r="E114" s="93">
        <f t="shared" si="46"/>
        <v>35</v>
      </c>
      <c r="F114" s="94">
        <f t="shared" si="47"/>
        <v>1</v>
      </c>
      <c r="G114" s="19">
        <f t="shared" ca="1" si="35"/>
        <v>3.3</v>
      </c>
      <c r="H114" s="202">
        <v>0</v>
      </c>
      <c r="I114" s="216"/>
      <c r="J114" s="19">
        <f t="shared" ca="1" si="51"/>
        <v>41.649999999999991</v>
      </c>
      <c r="K114" s="12">
        <f t="shared" ca="1" si="40"/>
        <v>0.30050505050505044</v>
      </c>
      <c r="L114" s="13"/>
      <c r="M114" s="19">
        <f t="shared" ca="1" si="52"/>
        <v>0</v>
      </c>
      <c r="N114" s="14">
        <f t="shared" si="48"/>
        <v>910</v>
      </c>
      <c r="O114" s="19">
        <f t="shared" si="49"/>
        <v>138.6</v>
      </c>
      <c r="P114" s="19">
        <f t="shared" ca="1" si="53"/>
        <v>424.30000000000052</v>
      </c>
      <c r="Q114" s="19">
        <f t="shared" si="54"/>
        <v>57.4</v>
      </c>
      <c r="R114" s="19">
        <f t="shared" si="54"/>
        <v>352</v>
      </c>
      <c r="S114" s="19">
        <f t="shared" ca="1" si="42"/>
        <v>17.999999999999996</v>
      </c>
      <c r="U114" s="251">
        <f t="shared" si="50"/>
        <v>0.5</v>
      </c>
      <c r="X114" s="161"/>
      <c r="Y114" s="161"/>
      <c r="Z114" s="161"/>
      <c r="AA114" s="161"/>
      <c r="AB114" s="161"/>
      <c r="AC114" s="161"/>
      <c r="AD114" s="161"/>
      <c r="AE114" s="161"/>
      <c r="AF114" s="161"/>
      <c r="AG114" s="161"/>
      <c r="AH114" s="161"/>
      <c r="AI114" s="161"/>
      <c r="AJ114" s="161"/>
      <c r="AK114" s="161"/>
      <c r="AL114" s="161"/>
      <c r="AM114" s="161"/>
      <c r="AN114" s="161"/>
      <c r="AO114" s="161"/>
      <c r="AP114" s="161"/>
      <c r="AQ114" s="161"/>
    </row>
    <row r="115" spans="1:43" x14ac:dyDescent="0.2">
      <c r="A115" s="210">
        <f t="shared" si="39"/>
        <v>40040</v>
      </c>
      <c r="B115" s="36">
        <v>26</v>
      </c>
      <c r="C115" s="161">
        <f t="shared" si="44"/>
        <v>15</v>
      </c>
      <c r="D115" s="209">
        <f t="shared" ca="1" si="45"/>
        <v>3.3</v>
      </c>
      <c r="E115" s="93">
        <f t="shared" si="46"/>
        <v>36</v>
      </c>
      <c r="F115" s="94">
        <f t="shared" si="47"/>
        <v>1</v>
      </c>
      <c r="G115" s="19">
        <f t="shared" ca="1" si="35"/>
        <v>3.3</v>
      </c>
      <c r="H115" s="202">
        <v>0</v>
      </c>
      <c r="I115" s="216"/>
      <c r="J115" s="19">
        <f t="shared" si="51"/>
        <v>55.44</v>
      </c>
      <c r="K115" s="12">
        <f t="shared" si="40"/>
        <v>0.4</v>
      </c>
      <c r="L115" s="13">
        <v>0.4</v>
      </c>
      <c r="M115" s="19">
        <f t="shared" ca="1" si="52"/>
        <v>0</v>
      </c>
      <c r="N115" s="14">
        <f t="shared" si="48"/>
        <v>910</v>
      </c>
      <c r="O115" s="19">
        <f t="shared" si="49"/>
        <v>138.6</v>
      </c>
      <c r="P115" s="19">
        <f t="shared" ca="1" si="53"/>
        <v>427.60000000000053</v>
      </c>
      <c r="Q115" s="19">
        <f t="shared" si="54"/>
        <v>57.4</v>
      </c>
      <c r="R115" s="19">
        <f t="shared" si="54"/>
        <v>352</v>
      </c>
      <c r="S115" s="19">
        <f t="shared" ca="1" si="42"/>
        <v>17.999999999999996</v>
      </c>
      <c r="U115" s="251">
        <f t="shared" si="50"/>
        <v>0.5</v>
      </c>
      <c r="X115" s="161"/>
      <c r="Y115" s="161"/>
      <c r="Z115" s="161"/>
      <c r="AA115" s="161"/>
      <c r="AB115" s="161"/>
      <c r="AC115" s="161"/>
      <c r="AD115" s="161"/>
      <c r="AE115" s="161"/>
      <c r="AF115" s="161"/>
      <c r="AG115" s="161"/>
      <c r="AH115" s="161"/>
      <c r="AI115" s="161"/>
      <c r="AJ115" s="161"/>
      <c r="AK115" s="161"/>
      <c r="AL115" s="161"/>
      <c r="AM115" s="161"/>
      <c r="AN115" s="161"/>
      <c r="AO115" s="161"/>
      <c r="AP115" s="161"/>
      <c r="AQ115" s="161"/>
    </row>
    <row r="116" spans="1:43" x14ac:dyDescent="0.2">
      <c r="A116" s="210">
        <f t="shared" si="39"/>
        <v>40041</v>
      </c>
      <c r="B116" s="36">
        <v>27</v>
      </c>
      <c r="C116" s="161">
        <f t="shared" si="44"/>
        <v>16</v>
      </c>
      <c r="D116" s="209">
        <f t="shared" ca="1" si="45"/>
        <v>3.3</v>
      </c>
      <c r="E116" s="93">
        <f t="shared" si="46"/>
        <v>37</v>
      </c>
      <c r="F116" s="94">
        <f t="shared" si="47"/>
        <v>1</v>
      </c>
      <c r="G116" s="19">
        <f t="shared" ca="1" si="35"/>
        <v>3.3</v>
      </c>
      <c r="H116" s="202">
        <v>0</v>
      </c>
      <c r="I116" s="216"/>
      <c r="J116" s="19">
        <f t="shared" ca="1" si="51"/>
        <v>58.739999999999995</v>
      </c>
      <c r="K116" s="12">
        <f t="shared" ca="1" si="40"/>
        <v>0.4238095238095238</v>
      </c>
      <c r="L116" s="13"/>
      <c r="M116" s="19">
        <f t="shared" ca="1" si="52"/>
        <v>0</v>
      </c>
      <c r="N116" s="14">
        <f t="shared" si="48"/>
        <v>910</v>
      </c>
      <c r="O116" s="19">
        <f t="shared" si="49"/>
        <v>138.6</v>
      </c>
      <c r="P116" s="19">
        <f t="shared" ca="1" si="53"/>
        <v>430.90000000000055</v>
      </c>
      <c r="Q116" s="19">
        <f t="shared" si="54"/>
        <v>57.4</v>
      </c>
      <c r="R116" s="19">
        <f t="shared" si="54"/>
        <v>352</v>
      </c>
      <c r="S116" s="19">
        <f t="shared" ca="1" si="42"/>
        <v>17.999999999999996</v>
      </c>
      <c r="T116" s="161"/>
      <c r="U116" s="251">
        <f t="shared" si="50"/>
        <v>0.5</v>
      </c>
      <c r="X116" s="161"/>
      <c r="Y116" s="161"/>
      <c r="Z116" s="161"/>
      <c r="AA116" s="161"/>
      <c r="AB116" s="161"/>
      <c r="AC116" s="161"/>
      <c r="AD116" s="161"/>
      <c r="AE116" s="161"/>
      <c r="AF116" s="161"/>
      <c r="AG116" s="161"/>
      <c r="AH116" s="161"/>
      <c r="AI116" s="161"/>
      <c r="AJ116" s="161"/>
      <c r="AK116" s="161"/>
      <c r="AL116" s="161"/>
      <c r="AM116" s="161"/>
      <c r="AN116" s="161"/>
      <c r="AO116" s="161"/>
      <c r="AP116" s="161"/>
      <c r="AQ116" s="161"/>
    </row>
    <row r="117" spans="1:43" x14ac:dyDescent="0.2">
      <c r="A117" s="210">
        <f t="shared" si="39"/>
        <v>40042</v>
      </c>
      <c r="B117" s="36">
        <v>26</v>
      </c>
      <c r="C117" s="161">
        <f t="shared" si="44"/>
        <v>16</v>
      </c>
      <c r="D117" s="209">
        <f t="shared" ca="1" si="45"/>
        <v>2.5</v>
      </c>
      <c r="E117" s="93">
        <f t="shared" si="46"/>
        <v>38</v>
      </c>
      <c r="F117" s="94">
        <f t="shared" si="47"/>
        <v>1</v>
      </c>
      <c r="G117" s="19">
        <f t="shared" ca="1" si="35"/>
        <v>2.5</v>
      </c>
      <c r="H117" s="202">
        <v>0</v>
      </c>
      <c r="I117" s="216"/>
      <c r="J117" s="19">
        <f t="shared" ca="1" si="51"/>
        <v>61.239999999999995</v>
      </c>
      <c r="K117" s="12">
        <f t="shared" ca="1" si="40"/>
        <v>0.44184704184704182</v>
      </c>
      <c r="L117" s="13"/>
      <c r="M117" s="19">
        <f t="shared" ca="1" si="52"/>
        <v>0</v>
      </c>
      <c r="N117" s="14">
        <f t="shared" si="48"/>
        <v>910</v>
      </c>
      <c r="O117" s="19">
        <f t="shared" si="49"/>
        <v>138.6</v>
      </c>
      <c r="P117" s="19">
        <f t="shared" ca="1" si="53"/>
        <v>433.40000000000055</v>
      </c>
      <c r="Q117" s="19">
        <f t="shared" si="54"/>
        <v>57.4</v>
      </c>
      <c r="R117" s="19">
        <f t="shared" si="54"/>
        <v>352</v>
      </c>
      <c r="S117" s="19">
        <f t="shared" ca="1" si="42"/>
        <v>17.999999999999996</v>
      </c>
      <c r="T117" s="161"/>
      <c r="U117" s="251">
        <f t="shared" si="50"/>
        <v>0.5</v>
      </c>
      <c r="X117" s="161"/>
      <c r="Y117" s="161"/>
      <c r="Z117" s="161"/>
      <c r="AA117" s="161"/>
      <c r="AB117" s="161"/>
      <c r="AC117" s="161"/>
      <c r="AD117" s="161"/>
      <c r="AE117" s="161"/>
      <c r="AF117" s="161"/>
      <c r="AG117" s="161"/>
      <c r="AH117" s="161"/>
      <c r="AI117" s="161"/>
      <c r="AJ117" s="161"/>
      <c r="AK117" s="161"/>
      <c r="AL117" s="161"/>
      <c r="AM117" s="161"/>
      <c r="AN117" s="161"/>
      <c r="AO117" s="161"/>
      <c r="AP117" s="161"/>
      <c r="AQ117" s="161"/>
    </row>
    <row r="118" spans="1:43" x14ac:dyDescent="0.2">
      <c r="A118" s="210">
        <f t="shared" si="39"/>
        <v>40043</v>
      </c>
      <c r="B118" s="36">
        <v>25</v>
      </c>
      <c r="C118" s="161">
        <f t="shared" si="44"/>
        <v>16</v>
      </c>
      <c r="D118" s="209">
        <f t="shared" ca="1" si="45"/>
        <v>2.5</v>
      </c>
      <c r="E118" s="93">
        <f t="shared" si="46"/>
        <v>39</v>
      </c>
      <c r="F118" s="94">
        <f t="shared" si="47"/>
        <v>1</v>
      </c>
      <c r="G118" s="19">
        <f t="shared" ca="1" si="35"/>
        <v>2.5</v>
      </c>
      <c r="H118" s="202">
        <v>0</v>
      </c>
      <c r="I118" s="216">
        <v>32</v>
      </c>
      <c r="J118" s="19">
        <f t="shared" ca="1" si="51"/>
        <v>31.739999999999995</v>
      </c>
      <c r="K118" s="12">
        <f t="shared" ca="1" si="40"/>
        <v>0.22900432900432899</v>
      </c>
      <c r="L118" s="13"/>
      <c r="M118" s="19">
        <f t="shared" ca="1" si="52"/>
        <v>0</v>
      </c>
      <c r="N118" s="14">
        <f t="shared" si="48"/>
        <v>910</v>
      </c>
      <c r="O118" s="19">
        <f t="shared" si="49"/>
        <v>138.6</v>
      </c>
      <c r="P118" s="19">
        <f t="shared" ca="1" si="53"/>
        <v>435.90000000000055</v>
      </c>
      <c r="Q118" s="19">
        <f t="shared" si="54"/>
        <v>57.4</v>
      </c>
      <c r="R118" s="19">
        <f t="shared" si="54"/>
        <v>384</v>
      </c>
      <c r="S118" s="19">
        <f t="shared" ca="1" si="42"/>
        <v>17.999999999999996</v>
      </c>
      <c r="U118" s="251">
        <f t="shared" si="50"/>
        <v>0.5</v>
      </c>
      <c r="X118" s="161"/>
      <c r="Y118" s="161"/>
      <c r="Z118" s="161"/>
      <c r="AA118" s="161"/>
      <c r="AB118" s="161"/>
      <c r="AC118" s="161"/>
      <c r="AD118" s="161"/>
      <c r="AE118" s="161"/>
      <c r="AF118" s="161"/>
      <c r="AG118" s="161"/>
      <c r="AH118" s="161"/>
      <c r="AI118" s="161"/>
      <c r="AJ118" s="161"/>
      <c r="AK118" s="161"/>
      <c r="AL118" s="161"/>
      <c r="AM118" s="161"/>
      <c r="AN118" s="161"/>
      <c r="AO118" s="161"/>
      <c r="AP118" s="161"/>
      <c r="AQ118" s="161"/>
    </row>
    <row r="119" spans="1:43" x14ac:dyDescent="0.2">
      <c r="A119" s="210">
        <f t="shared" si="39"/>
        <v>40044</v>
      </c>
      <c r="B119" s="36">
        <v>27</v>
      </c>
      <c r="C119" s="161">
        <f t="shared" si="44"/>
        <v>16</v>
      </c>
      <c r="D119" s="209">
        <f t="shared" ca="1" si="45"/>
        <v>3.3</v>
      </c>
      <c r="E119" s="93">
        <f t="shared" si="46"/>
        <v>40</v>
      </c>
      <c r="F119" s="94">
        <f t="shared" si="47"/>
        <v>1</v>
      </c>
      <c r="G119" s="19">
        <f t="shared" ca="1" si="35"/>
        <v>3.3</v>
      </c>
      <c r="H119" s="202">
        <v>0</v>
      </c>
      <c r="I119" s="216"/>
      <c r="J119" s="19">
        <f t="shared" ca="1" si="51"/>
        <v>35.039999999999992</v>
      </c>
      <c r="K119" s="12">
        <f t="shared" ca="1" si="40"/>
        <v>0.25281385281385277</v>
      </c>
      <c r="L119" s="13"/>
      <c r="M119" s="19">
        <f t="shared" ca="1" si="52"/>
        <v>0</v>
      </c>
      <c r="N119" s="14">
        <f t="shared" si="48"/>
        <v>910</v>
      </c>
      <c r="O119" s="19">
        <f t="shared" si="49"/>
        <v>138.6</v>
      </c>
      <c r="P119" s="19">
        <f t="shared" ca="1" si="53"/>
        <v>439.20000000000056</v>
      </c>
      <c r="Q119" s="19">
        <f t="shared" si="54"/>
        <v>57.4</v>
      </c>
      <c r="R119" s="19">
        <f t="shared" si="54"/>
        <v>384</v>
      </c>
      <c r="S119" s="19">
        <f t="shared" ca="1" si="42"/>
        <v>17.999999999999996</v>
      </c>
      <c r="U119" s="251">
        <f t="shared" si="50"/>
        <v>0.5</v>
      </c>
      <c r="X119" s="161"/>
      <c r="Y119" s="161"/>
      <c r="Z119" s="161"/>
      <c r="AA119" s="161"/>
      <c r="AB119" s="161"/>
      <c r="AC119" s="161"/>
      <c r="AD119" s="161"/>
      <c r="AE119" s="161"/>
      <c r="AF119" s="161"/>
      <c r="AG119" s="161"/>
      <c r="AH119" s="161"/>
      <c r="AI119" s="161"/>
      <c r="AJ119" s="161"/>
      <c r="AK119" s="161"/>
      <c r="AL119" s="161"/>
      <c r="AM119" s="161"/>
      <c r="AN119" s="161"/>
      <c r="AO119" s="161"/>
      <c r="AP119" s="161"/>
      <c r="AQ119" s="161"/>
    </row>
    <row r="120" spans="1:43" x14ac:dyDescent="0.2">
      <c r="A120" s="210">
        <f t="shared" si="39"/>
        <v>40045</v>
      </c>
      <c r="B120" s="36">
        <v>28</v>
      </c>
      <c r="C120" s="161">
        <f t="shared" si="44"/>
        <v>16</v>
      </c>
      <c r="D120" s="209">
        <f t="shared" ca="1" si="45"/>
        <v>3.3</v>
      </c>
      <c r="E120" s="93">
        <f t="shared" si="46"/>
        <v>41</v>
      </c>
      <c r="F120" s="94">
        <f t="shared" si="47"/>
        <v>1</v>
      </c>
      <c r="G120" s="19">
        <f t="shared" ca="1" si="35"/>
        <v>3.3</v>
      </c>
      <c r="H120" s="202">
        <v>0</v>
      </c>
      <c r="I120" s="216"/>
      <c r="J120" s="19">
        <f t="shared" ca="1" si="51"/>
        <v>38.339999999999989</v>
      </c>
      <c r="K120" s="12">
        <f t="shared" ca="1" si="40"/>
        <v>0.27662337662337655</v>
      </c>
      <c r="L120" s="13"/>
      <c r="M120" s="19">
        <f t="shared" ca="1" si="52"/>
        <v>0</v>
      </c>
      <c r="N120" s="14">
        <f t="shared" si="48"/>
        <v>910</v>
      </c>
      <c r="O120" s="19">
        <f t="shared" si="49"/>
        <v>138.6</v>
      </c>
      <c r="P120" s="19">
        <f t="shared" ca="1" si="53"/>
        <v>442.50000000000057</v>
      </c>
      <c r="Q120" s="19">
        <f t="shared" si="54"/>
        <v>57.4</v>
      </c>
      <c r="R120" s="19">
        <f t="shared" si="54"/>
        <v>384</v>
      </c>
      <c r="S120" s="19">
        <f t="shared" ca="1" si="42"/>
        <v>17.999999999999996</v>
      </c>
      <c r="U120" s="251">
        <f t="shared" si="50"/>
        <v>0.5</v>
      </c>
      <c r="X120" s="161"/>
      <c r="Y120" s="161"/>
      <c r="Z120" s="161"/>
      <c r="AA120" s="161"/>
      <c r="AB120" s="161"/>
      <c r="AC120" s="161"/>
      <c r="AD120" s="161"/>
      <c r="AE120" s="161"/>
      <c r="AF120" s="161"/>
      <c r="AG120" s="161"/>
      <c r="AH120" s="161"/>
      <c r="AI120" s="161"/>
      <c r="AJ120" s="161"/>
      <c r="AK120" s="161"/>
      <c r="AL120" s="161"/>
      <c r="AM120" s="161"/>
      <c r="AN120" s="161"/>
      <c r="AO120" s="161"/>
      <c r="AP120" s="161"/>
      <c r="AQ120" s="161"/>
    </row>
    <row r="121" spans="1:43" x14ac:dyDescent="0.2">
      <c r="A121" s="210">
        <f t="shared" si="39"/>
        <v>40046</v>
      </c>
      <c r="B121" s="36">
        <v>28</v>
      </c>
      <c r="C121" s="161">
        <f t="shared" si="44"/>
        <v>16</v>
      </c>
      <c r="D121" s="209">
        <f t="shared" ca="1" si="45"/>
        <v>3.3</v>
      </c>
      <c r="E121" s="93">
        <f t="shared" si="46"/>
        <v>0</v>
      </c>
      <c r="F121" s="94">
        <f t="shared" si="47"/>
        <v>1</v>
      </c>
      <c r="G121" s="19">
        <f t="shared" ca="1" si="35"/>
        <v>3.3</v>
      </c>
      <c r="H121" s="202">
        <v>0</v>
      </c>
      <c r="I121" s="216"/>
      <c r="J121" s="19">
        <f t="shared" ca="1" si="51"/>
        <v>41.639999999999986</v>
      </c>
      <c r="K121" s="12">
        <f t="shared" ca="1" si="40"/>
        <v>0.30043290043290033</v>
      </c>
      <c r="L121" s="13"/>
      <c r="M121" s="19">
        <f t="shared" ca="1" si="52"/>
        <v>0</v>
      </c>
      <c r="N121" s="14">
        <f t="shared" si="48"/>
        <v>910</v>
      </c>
      <c r="O121" s="19">
        <f t="shared" si="49"/>
        <v>138.6</v>
      </c>
      <c r="P121" s="19">
        <f t="shared" ca="1" si="53"/>
        <v>445.80000000000058</v>
      </c>
      <c r="Q121" s="19">
        <f t="shared" si="54"/>
        <v>57.4</v>
      </c>
      <c r="R121" s="19">
        <f t="shared" si="54"/>
        <v>384</v>
      </c>
      <c r="S121" s="19">
        <f t="shared" ca="1" si="42"/>
        <v>17.999999999999996</v>
      </c>
      <c r="U121" s="251">
        <f t="shared" si="50"/>
        <v>0.5</v>
      </c>
      <c r="X121" s="161"/>
      <c r="Y121" s="161"/>
      <c r="Z121" s="161"/>
      <c r="AA121" s="161"/>
      <c r="AB121" s="161"/>
      <c r="AC121" s="161"/>
      <c r="AD121" s="161"/>
      <c r="AE121" s="161"/>
      <c r="AF121" s="161"/>
      <c r="AG121" s="161"/>
      <c r="AH121" s="161"/>
      <c r="AI121" s="161"/>
      <c r="AJ121" s="161"/>
      <c r="AK121" s="161"/>
      <c r="AL121" s="161"/>
      <c r="AM121" s="161"/>
      <c r="AN121" s="161"/>
      <c r="AO121" s="161"/>
      <c r="AP121" s="161"/>
      <c r="AQ121" s="161"/>
    </row>
    <row r="122" spans="1:43" x14ac:dyDescent="0.2">
      <c r="A122" s="210">
        <f t="shared" si="39"/>
        <v>40047</v>
      </c>
      <c r="B122" s="36">
        <v>28</v>
      </c>
      <c r="C122" s="161">
        <f t="shared" si="44"/>
        <v>16</v>
      </c>
      <c r="D122" s="209">
        <f t="shared" ca="1" si="45"/>
        <v>3.3</v>
      </c>
      <c r="E122" s="93">
        <f t="shared" si="46"/>
        <v>1</v>
      </c>
      <c r="F122" s="94">
        <f t="shared" si="47"/>
        <v>1</v>
      </c>
      <c r="G122" s="19">
        <f t="shared" ca="1" si="35"/>
        <v>3.3</v>
      </c>
      <c r="H122" s="202">
        <v>0</v>
      </c>
      <c r="I122" s="216"/>
      <c r="J122" s="19">
        <f t="shared" ca="1" si="51"/>
        <v>44.939999999999984</v>
      </c>
      <c r="K122" s="12">
        <f t="shared" ca="1" si="40"/>
        <v>0.32424242424242411</v>
      </c>
      <c r="L122" s="13"/>
      <c r="M122" s="19">
        <f t="shared" ca="1" si="52"/>
        <v>0</v>
      </c>
      <c r="N122" s="14">
        <f t="shared" si="48"/>
        <v>910</v>
      </c>
      <c r="O122" s="19">
        <f t="shared" si="49"/>
        <v>138.6</v>
      </c>
      <c r="P122" s="19">
        <f t="shared" ca="1" si="53"/>
        <v>449.10000000000059</v>
      </c>
      <c r="Q122" s="19">
        <f t="shared" ref="Q122:R137" si="55">Q121+H122</f>
        <v>57.4</v>
      </c>
      <c r="R122" s="19">
        <f t="shared" si="55"/>
        <v>384</v>
      </c>
      <c r="S122" s="19">
        <f t="shared" ca="1" si="42"/>
        <v>17.999999999999996</v>
      </c>
      <c r="U122" s="251">
        <f t="shared" si="50"/>
        <v>0.5</v>
      </c>
      <c r="X122" s="161"/>
      <c r="Y122" s="161"/>
      <c r="Z122" s="161"/>
      <c r="AA122" s="161"/>
      <c r="AB122" s="161"/>
      <c r="AC122" s="161"/>
      <c r="AD122" s="161"/>
      <c r="AE122" s="161"/>
      <c r="AF122" s="161"/>
      <c r="AG122" s="161"/>
      <c r="AH122" s="161"/>
      <c r="AI122" s="161"/>
      <c r="AJ122" s="161"/>
      <c r="AK122" s="161"/>
      <c r="AL122" s="161"/>
      <c r="AM122" s="161"/>
      <c r="AN122" s="161"/>
      <c r="AO122" s="161"/>
      <c r="AP122" s="161"/>
      <c r="AQ122" s="161"/>
    </row>
    <row r="123" spans="1:43" x14ac:dyDescent="0.2">
      <c r="A123" s="210">
        <f t="shared" si="39"/>
        <v>40048</v>
      </c>
      <c r="B123" s="36">
        <v>27</v>
      </c>
      <c r="C123" s="161">
        <f t="shared" si="44"/>
        <v>17</v>
      </c>
      <c r="D123" s="209">
        <f t="shared" ca="1" si="45"/>
        <v>2.5</v>
      </c>
      <c r="E123" s="93">
        <f t="shared" si="46"/>
        <v>2</v>
      </c>
      <c r="F123" s="94">
        <f t="shared" si="47"/>
        <v>1</v>
      </c>
      <c r="G123" s="19">
        <f t="shared" ca="1" si="35"/>
        <v>2.5</v>
      </c>
      <c r="H123" s="202">
        <v>0</v>
      </c>
      <c r="I123" s="216"/>
      <c r="J123" s="19">
        <f t="shared" ca="1" si="51"/>
        <v>47.439999999999984</v>
      </c>
      <c r="K123" s="12">
        <f t="shared" ca="1" si="40"/>
        <v>0.34227994227994218</v>
      </c>
      <c r="L123" s="13"/>
      <c r="M123" s="19">
        <f t="shared" ca="1" si="52"/>
        <v>0</v>
      </c>
      <c r="N123" s="14">
        <f t="shared" si="48"/>
        <v>910</v>
      </c>
      <c r="O123" s="19">
        <f t="shared" si="49"/>
        <v>138.6</v>
      </c>
      <c r="P123" s="19">
        <f t="shared" ca="1" si="53"/>
        <v>451.60000000000059</v>
      </c>
      <c r="Q123" s="19">
        <f t="shared" si="55"/>
        <v>57.4</v>
      </c>
      <c r="R123" s="19">
        <f t="shared" si="55"/>
        <v>384</v>
      </c>
      <c r="S123" s="19">
        <f t="shared" ca="1" si="42"/>
        <v>17.999999999999996</v>
      </c>
      <c r="U123" s="251">
        <f t="shared" si="50"/>
        <v>0.5</v>
      </c>
      <c r="X123" s="161"/>
      <c r="Y123" s="161"/>
      <c r="Z123" s="161"/>
      <c r="AA123" s="161"/>
      <c r="AB123" s="161"/>
      <c r="AC123" s="161"/>
      <c r="AD123" s="161"/>
      <c r="AE123" s="161"/>
      <c r="AF123" s="161"/>
      <c r="AG123" s="161"/>
      <c r="AH123" s="161"/>
      <c r="AI123" s="161"/>
      <c r="AJ123" s="161"/>
      <c r="AK123" s="161"/>
      <c r="AL123" s="161"/>
      <c r="AM123" s="161"/>
      <c r="AN123" s="161"/>
      <c r="AO123" s="161"/>
      <c r="AP123" s="161"/>
      <c r="AQ123" s="161"/>
    </row>
    <row r="124" spans="1:43" x14ac:dyDescent="0.2">
      <c r="A124" s="210">
        <f t="shared" si="39"/>
        <v>40049</v>
      </c>
      <c r="B124" s="36">
        <v>26</v>
      </c>
      <c r="C124" s="161">
        <f t="shared" si="44"/>
        <v>17</v>
      </c>
      <c r="D124" s="209">
        <f t="shared" ca="1" si="45"/>
        <v>2</v>
      </c>
      <c r="E124" s="93">
        <f t="shared" si="46"/>
        <v>3</v>
      </c>
      <c r="F124" s="94">
        <f t="shared" si="47"/>
        <v>1</v>
      </c>
      <c r="G124" s="19">
        <f t="shared" ca="1" si="35"/>
        <v>2</v>
      </c>
      <c r="H124" s="202">
        <v>0</v>
      </c>
      <c r="I124" s="216"/>
      <c r="J124" s="19">
        <f t="shared" ca="1" si="51"/>
        <v>49.439999999999984</v>
      </c>
      <c r="K124" s="12">
        <f t="shared" ca="1" si="40"/>
        <v>0.35670995670995659</v>
      </c>
      <c r="L124" s="13"/>
      <c r="M124" s="19">
        <f t="shared" ca="1" si="52"/>
        <v>0</v>
      </c>
      <c r="N124" s="14">
        <f t="shared" si="48"/>
        <v>910</v>
      </c>
      <c r="O124" s="19">
        <f t="shared" si="49"/>
        <v>138.6</v>
      </c>
      <c r="P124" s="19">
        <f t="shared" ca="1" si="53"/>
        <v>453.60000000000059</v>
      </c>
      <c r="Q124" s="19">
        <f t="shared" si="55"/>
        <v>57.4</v>
      </c>
      <c r="R124" s="19">
        <f t="shared" si="55"/>
        <v>384</v>
      </c>
      <c r="S124" s="19">
        <f t="shared" ca="1" si="42"/>
        <v>17.999999999999996</v>
      </c>
      <c r="U124" s="251">
        <f t="shared" si="50"/>
        <v>0.5</v>
      </c>
      <c r="X124" s="161"/>
      <c r="Y124" s="161"/>
      <c r="Z124" s="161"/>
      <c r="AA124" s="161"/>
      <c r="AB124" s="161"/>
      <c r="AC124" s="161"/>
      <c r="AD124" s="161"/>
      <c r="AE124" s="161"/>
      <c r="AF124" s="161"/>
      <c r="AG124" s="161"/>
      <c r="AH124" s="161"/>
      <c r="AI124" s="161"/>
      <c r="AJ124" s="161"/>
      <c r="AK124" s="161"/>
      <c r="AL124" s="161"/>
      <c r="AM124" s="161"/>
      <c r="AN124" s="161"/>
      <c r="AO124" s="161"/>
      <c r="AP124" s="161"/>
      <c r="AQ124" s="161"/>
    </row>
    <row r="125" spans="1:43" x14ac:dyDescent="0.2">
      <c r="A125" s="210">
        <f t="shared" si="39"/>
        <v>40050</v>
      </c>
      <c r="B125" s="36">
        <v>23</v>
      </c>
      <c r="C125" s="161">
        <f t="shared" si="44"/>
        <v>17</v>
      </c>
      <c r="D125" s="209">
        <f t="shared" ca="1" si="45"/>
        <v>2</v>
      </c>
      <c r="E125" s="93">
        <f t="shared" si="46"/>
        <v>4</v>
      </c>
      <c r="F125" s="94">
        <f t="shared" si="47"/>
        <v>1</v>
      </c>
      <c r="G125" s="19">
        <f t="shared" ca="1" si="35"/>
        <v>2</v>
      </c>
      <c r="H125" s="202">
        <v>0</v>
      </c>
      <c r="I125" s="216"/>
      <c r="J125" s="19">
        <f t="shared" ca="1" si="51"/>
        <v>51.439999999999984</v>
      </c>
      <c r="K125" s="12">
        <f t="shared" ca="1" si="40"/>
        <v>0.37113997113997105</v>
      </c>
      <c r="L125" s="13"/>
      <c r="M125" s="19">
        <f t="shared" ca="1" si="52"/>
        <v>0</v>
      </c>
      <c r="N125" s="14">
        <f t="shared" si="48"/>
        <v>910</v>
      </c>
      <c r="O125" s="19">
        <f t="shared" si="49"/>
        <v>138.6</v>
      </c>
      <c r="P125" s="19">
        <f t="shared" ca="1" si="53"/>
        <v>455.60000000000059</v>
      </c>
      <c r="Q125" s="19">
        <f t="shared" si="55"/>
        <v>57.4</v>
      </c>
      <c r="R125" s="19">
        <f t="shared" si="55"/>
        <v>384</v>
      </c>
      <c r="S125" s="19">
        <f t="shared" ca="1" si="42"/>
        <v>17.999999999999996</v>
      </c>
      <c r="T125" s="161"/>
      <c r="U125" s="251">
        <f t="shared" si="50"/>
        <v>0.5</v>
      </c>
      <c r="X125" s="161"/>
      <c r="Y125" s="161"/>
      <c r="Z125" s="161"/>
      <c r="AA125" s="161"/>
      <c r="AB125" s="161"/>
      <c r="AC125" s="161"/>
      <c r="AD125" s="161"/>
      <c r="AE125" s="161"/>
      <c r="AF125" s="161"/>
      <c r="AG125" s="161"/>
      <c r="AH125" s="161"/>
      <c r="AI125" s="161"/>
      <c r="AJ125" s="161"/>
      <c r="AK125" s="161"/>
      <c r="AL125" s="161"/>
      <c r="AM125" s="161"/>
      <c r="AN125" s="161"/>
      <c r="AO125" s="161"/>
      <c r="AP125" s="161"/>
      <c r="AQ125" s="161"/>
    </row>
    <row r="126" spans="1:43" x14ac:dyDescent="0.2">
      <c r="A126" s="210">
        <f t="shared" si="39"/>
        <v>40051</v>
      </c>
      <c r="B126" s="36">
        <v>26</v>
      </c>
      <c r="C126" s="161">
        <f t="shared" si="44"/>
        <v>17</v>
      </c>
      <c r="D126" s="209">
        <f t="shared" ca="1" si="45"/>
        <v>2</v>
      </c>
      <c r="E126" s="93">
        <f t="shared" si="46"/>
        <v>5</v>
      </c>
      <c r="F126" s="94">
        <f t="shared" si="47"/>
        <v>1</v>
      </c>
      <c r="G126" s="19">
        <f t="shared" ca="1" si="35"/>
        <v>2</v>
      </c>
      <c r="H126" s="202">
        <v>0</v>
      </c>
      <c r="I126" s="216"/>
      <c r="J126" s="19">
        <f t="shared" ca="1" si="51"/>
        <v>53.439999999999984</v>
      </c>
      <c r="K126" s="12">
        <f t="shared" ca="1" si="40"/>
        <v>0.38556998556998545</v>
      </c>
      <c r="L126" s="13"/>
      <c r="M126" s="19">
        <f t="shared" ca="1" si="52"/>
        <v>0</v>
      </c>
      <c r="N126" s="14">
        <f t="shared" si="48"/>
        <v>910</v>
      </c>
      <c r="O126" s="19">
        <f t="shared" si="49"/>
        <v>138.6</v>
      </c>
      <c r="P126" s="19">
        <f t="shared" ca="1" si="53"/>
        <v>457.60000000000059</v>
      </c>
      <c r="Q126" s="19">
        <f t="shared" si="55"/>
        <v>57.4</v>
      </c>
      <c r="R126" s="19">
        <f t="shared" si="55"/>
        <v>384</v>
      </c>
      <c r="S126" s="19">
        <f t="shared" ca="1" si="42"/>
        <v>17.999999999999996</v>
      </c>
      <c r="T126" s="161"/>
      <c r="U126" s="251">
        <f t="shared" si="50"/>
        <v>0.5</v>
      </c>
      <c r="X126" s="161"/>
      <c r="Y126" s="161"/>
      <c r="Z126" s="161"/>
      <c r="AA126" s="161"/>
      <c r="AB126" s="161"/>
      <c r="AC126" s="161"/>
      <c r="AD126" s="161"/>
      <c r="AE126" s="161"/>
      <c r="AF126" s="161"/>
      <c r="AG126" s="161"/>
      <c r="AH126" s="161"/>
      <c r="AI126" s="161"/>
      <c r="AJ126" s="161"/>
      <c r="AK126" s="161"/>
      <c r="AL126" s="161"/>
      <c r="AM126" s="161"/>
      <c r="AN126" s="161"/>
      <c r="AO126" s="161"/>
      <c r="AP126" s="161"/>
      <c r="AQ126" s="161"/>
    </row>
    <row r="127" spans="1:43" x14ac:dyDescent="0.2">
      <c r="A127" s="210">
        <f t="shared" si="39"/>
        <v>40052</v>
      </c>
      <c r="B127" s="36">
        <v>27</v>
      </c>
      <c r="C127" s="161">
        <f t="shared" si="44"/>
        <v>17</v>
      </c>
      <c r="D127" s="209">
        <f t="shared" ca="1" si="45"/>
        <v>2.5</v>
      </c>
      <c r="E127" s="93">
        <f t="shared" si="46"/>
        <v>6</v>
      </c>
      <c r="F127" s="94">
        <f t="shared" si="47"/>
        <v>1</v>
      </c>
      <c r="G127" s="19">
        <f t="shared" ca="1" si="35"/>
        <v>2.5</v>
      </c>
      <c r="H127" s="202">
        <v>0</v>
      </c>
      <c r="I127" s="216"/>
      <c r="J127" s="19">
        <f t="shared" ca="1" si="51"/>
        <v>55.939999999999984</v>
      </c>
      <c r="K127" s="12">
        <f t="shared" ca="1" si="40"/>
        <v>0.40360750360750353</v>
      </c>
      <c r="L127" s="13"/>
      <c r="M127" s="19">
        <f t="shared" ca="1" si="52"/>
        <v>0</v>
      </c>
      <c r="N127" s="14">
        <f t="shared" si="48"/>
        <v>910</v>
      </c>
      <c r="O127" s="19">
        <f t="shared" si="49"/>
        <v>138.6</v>
      </c>
      <c r="P127" s="19">
        <f t="shared" ca="1" si="53"/>
        <v>460.10000000000059</v>
      </c>
      <c r="Q127" s="19">
        <f t="shared" si="55"/>
        <v>57.4</v>
      </c>
      <c r="R127" s="19">
        <f t="shared" si="55"/>
        <v>384</v>
      </c>
      <c r="S127" s="19">
        <f t="shared" ca="1" si="42"/>
        <v>17.999999999999996</v>
      </c>
      <c r="T127" s="161"/>
      <c r="U127" s="251">
        <f t="shared" si="50"/>
        <v>0.5</v>
      </c>
      <c r="X127" s="161"/>
      <c r="Y127" s="161"/>
      <c r="Z127" s="161"/>
      <c r="AA127" s="161"/>
      <c r="AB127" s="161"/>
      <c r="AC127" s="161"/>
      <c r="AD127" s="161"/>
      <c r="AE127" s="161"/>
      <c r="AF127" s="161"/>
      <c r="AG127" s="161"/>
      <c r="AH127" s="161"/>
      <c r="AI127" s="161"/>
      <c r="AJ127" s="161"/>
      <c r="AK127" s="161"/>
      <c r="AL127" s="161"/>
      <c r="AM127" s="161"/>
      <c r="AN127" s="161"/>
      <c r="AO127" s="161"/>
      <c r="AP127" s="161"/>
      <c r="AQ127" s="161"/>
    </row>
    <row r="128" spans="1:43" x14ac:dyDescent="0.2">
      <c r="A128" s="210">
        <f t="shared" si="39"/>
        <v>40053</v>
      </c>
      <c r="B128" s="36">
        <v>27</v>
      </c>
      <c r="C128" s="161">
        <f t="shared" si="44"/>
        <v>17</v>
      </c>
      <c r="D128" s="209">
        <f t="shared" ca="1" si="45"/>
        <v>2.5</v>
      </c>
      <c r="E128" s="93">
        <f t="shared" si="46"/>
        <v>7</v>
      </c>
      <c r="F128" s="94">
        <f t="shared" si="47"/>
        <v>1</v>
      </c>
      <c r="G128" s="19">
        <f t="shared" ca="1" si="35"/>
        <v>2.5</v>
      </c>
      <c r="H128" s="202">
        <v>0</v>
      </c>
      <c r="I128" s="216"/>
      <c r="J128" s="19">
        <f t="shared" ca="1" si="51"/>
        <v>58.439999999999984</v>
      </c>
      <c r="K128" s="12">
        <f t="shared" ca="1" si="40"/>
        <v>0.42164502164502154</v>
      </c>
      <c r="L128" s="13"/>
      <c r="M128" s="19">
        <f t="shared" ca="1" si="52"/>
        <v>0</v>
      </c>
      <c r="N128" s="14">
        <f t="shared" si="48"/>
        <v>910</v>
      </c>
      <c r="O128" s="19">
        <f t="shared" si="49"/>
        <v>138.6</v>
      </c>
      <c r="P128" s="19">
        <f t="shared" ca="1" si="53"/>
        <v>462.60000000000059</v>
      </c>
      <c r="Q128" s="19">
        <f t="shared" si="55"/>
        <v>57.4</v>
      </c>
      <c r="R128" s="19">
        <f t="shared" si="55"/>
        <v>384</v>
      </c>
      <c r="S128" s="19">
        <f t="shared" ca="1" si="42"/>
        <v>17.999999999999996</v>
      </c>
      <c r="T128" s="161"/>
      <c r="U128" s="251">
        <f t="shared" si="50"/>
        <v>0.5</v>
      </c>
      <c r="X128" s="161"/>
      <c r="Y128" s="161"/>
      <c r="Z128" s="161"/>
      <c r="AA128" s="161"/>
      <c r="AB128" s="161"/>
      <c r="AC128" s="161"/>
      <c r="AD128" s="161"/>
      <c r="AE128" s="161"/>
      <c r="AF128" s="161"/>
      <c r="AG128" s="161"/>
      <c r="AH128" s="161"/>
      <c r="AI128" s="161"/>
      <c r="AJ128" s="161"/>
      <c r="AK128" s="161"/>
      <c r="AL128" s="161"/>
      <c r="AM128" s="161"/>
      <c r="AN128" s="161"/>
      <c r="AO128" s="161"/>
      <c r="AP128" s="161"/>
      <c r="AQ128" s="161"/>
    </row>
    <row r="129" spans="1:43" x14ac:dyDescent="0.2">
      <c r="A129" s="210">
        <f t="shared" si="39"/>
        <v>40054</v>
      </c>
      <c r="B129" s="36">
        <v>24</v>
      </c>
      <c r="C129" s="161">
        <f t="shared" si="44"/>
        <v>17</v>
      </c>
      <c r="D129" s="209">
        <f t="shared" ca="1" si="45"/>
        <v>2</v>
      </c>
      <c r="E129" s="93">
        <f t="shared" si="46"/>
        <v>8</v>
      </c>
      <c r="F129" s="94">
        <f t="shared" si="47"/>
        <v>1</v>
      </c>
      <c r="G129" s="19">
        <f t="shared" ca="1" si="35"/>
        <v>2</v>
      </c>
      <c r="H129" s="202">
        <v>0</v>
      </c>
      <c r="I129" s="216"/>
      <c r="J129" s="19">
        <f t="shared" ca="1" si="51"/>
        <v>60.439999999999984</v>
      </c>
      <c r="K129" s="12">
        <f t="shared" ca="1" si="40"/>
        <v>0.43607503607503595</v>
      </c>
      <c r="L129" s="13"/>
      <c r="M129" s="19">
        <f t="shared" ca="1" si="52"/>
        <v>0</v>
      </c>
      <c r="N129" s="14">
        <f t="shared" si="48"/>
        <v>910</v>
      </c>
      <c r="O129" s="19">
        <f t="shared" si="49"/>
        <v>138.6</v>
      </c>
      <c r="P129" s="19">
        <f t="shared" ca="1" si="53"/>
        <v>464.60000000000059</v>
      </c>
      <c r="Q129" s="19">
        <f t="shared" si="55"/>
        <v>57.4</v>
      </c>
      <c r="R129" s="19">
        <f t="shared" si="55"/>
        <v>384</v>
      </c>
      <c r="S129" s="19">
        <f t="shared" ca="1" si="42"/>
        <v>17.999999999999996</v>
      </c>
      <c r="T129" s="161"/>
      <c r="U129" s="251">
        <f t="shared" si="50"/>
        <v>0.5</v>
      </c>
      <c r="X129" s="161"/>
      <c r="Y129" s="161"/>
      <c r="Z129" s="161"/>
      <c r="AA129" s="161"/>
      <c r="AB129" s="161"/>
      <c r="AC129" s="161"/>
      <c r="AD129" s="161"/>
      <c r="AE129" s="161"/>
      <c r="AF129" s="161"/>
      <c r="AG129" s="161"/>
      <c r="AH129" s="161"/>
      <c r="AI129" s="161"/>
      <c r="AJ129" s="161"/>
      <c r="AK129" s="161"/>
      <c r="AL129" s="161"/>
      <c r="AM129" s="161"/>
      <c r="AN129" s="161"/>
      <c r="AO129" s="161"/>
      <c r="AP129" s="161"/>
      <c r="AQ129" s="161"/>
    </row>
    <row r="130" spans="1:43" x14ac:dyDescent="0.2">
      <c r="A130" s="210">
        <f t="shared" si="39"/>
        <v>40055</v>
      </c>
      <c r="B130" s="36">
        <v>27</v>
      </c>
      <c r="C130" s="161">
        <f t="shared" si="44"/>
        <v>18</v>
      </c>
      <c r="D130" s="209">
        <f t="shared" ca="1" si="45"/>
        <v>0</v>
      </c>
      <c r="E130" s="93">
        <f t="shared" si="46"/>
        <v>9</v>
      </c>
      <c r="F130" s="94">
        <f t="shared" si="47"/>
        <v>1</v>
      </c>
      <c r="G130" s="19">
        <f t="shared" ca="1" si="35"/>
        <v>0</v>
      </c>
      <c r="H130" s="202">
        <v>0</v>
      </c>
      <c r="I130" s="216"/>
      <c r="J130" s="19">
        <f t="shared" ca="1" si="51"/>
        <v>60.439999999999984</v>
      </c>
      <c r="K130" s="12">
        <f t="shared" ca="1" si="40"/>
        <v>0.43607503607503595</v>
      </c>
      <c r="L130" s="13"/>
      <c r="M130" s="19">
        <f t="shared" ca="1" si="52"/>
        <v>0</v>
      </c>
      <c r="N130" s="14">
        <f t="shared" si="48"/>
        <v>910</v>
      </c>
      <c r="O130" s="19">
        <f t="shared" si="49"/>
        <v>138.6</v>
      </c>
      <c r="P130" s="19">
        <f t="shared" ca="1" si="53"/>
        <v>464.60000000000059</v>
      </c>
      <c r="Q130" s="19">
        <f t="shared" si="55"/>
        <v>57.4</v>
      </c>
      <c r="R130" s="19">
        <f t="shared" si="55"/>
        <v>384</v>
      </c>
      <c r="S130" s="19">
        <f t="shared" ca="1" si="42"/>
        <v>17.999999999999996</v>
      </c>
      <c r="T130" s="161"/>
      <c r="U130" s="251">
        <f t="shared" si="50"/>
        <v>0.5</v>
      </c>
      <c r="X130" s="161"/>
      <c r="Y130" s="161"/>
      <c r="Z130" s="161"/>
      <c r="AA130" s="161"/>
      <c r="AB130" s="161"/>
      <c r="AC130" s="161"/>
      <c r="AD130" s="161"/>
      <c r="AE130" s="161"/>
      <c r="AF130" s="161"/>
      <c r="AG130" s="161"/>
      <c r="AH130" s="161"/>
      <c r="AI130" s="161"/>
      <c r="AJ130" s="161"/>
      <c r="AK130" s="161"/>
      <c r="AL130" s="161"/>
      <c r="AM130" s="161"/>
      <c r="AN130" s="161"/>
      <c r="AO130" s="161"/>
      <c r="AP130" s="161"/>
      <c r="AQ130" s="161"/>
    </row>
    <row r="131" spans="1:43" x14ac:dyDescent="0.2">
      <c r="A131" s="210">
        <f t="shared" si="39"/>
        <v>40056</v>
      </c>
      <c r="B131" s="36">
        <v>26</v>
      </c>
      <c r="C131" s="161">
        <f t="shared" si="44"/>
        <v>18</v>
      </c>
      <c r="D131" s="209">
        <f t="shared" ca="1" si="45"/>
        <v>0</v>
      </c>
      <c r="E131" s="93">
        <f t="shared" si="46"/>
        <v>10</v>
      </c>
      <c r="F131" s="94">
        <f t="shared" si="47"/>
        <v>1</v>
      </c>
      <c r="G131" s="19">
        <f t="shared" ca="1" si="35"/>
        <v>0</v>
      </c>
      <c r="H131" s="202">
        <v>0</v>
      </c>
      <c r="I131" s="216"/>
      <c r="J131" s="19">
        <f t="shared" ca="1" si="51"/>
        <v>60.439999999999984</v>
      </c>
      <c r="K131" s="12">
        <f t="shared" ca="1" si="40"/>
        <v>0.43607503607503595</v>
      </c>
      <c r="L131" s="13"/>
      <c r="M131" s="19">
        <f t="shared" ca="1" si="52"/>
        <v>0</v>
      </c>
      <c r="N131" s="14">
        <f t="shared" si="48"/>
        <v>910</v>
      </c>
      <c r="O131" s="19">
        <f t="shared" si="49"/>
        <v>138.6</v>
      </c>
      <c r="P131" s="19">
        <f t="shared" ca="1" si="53"/>
        <v>464.60000000000059</v>
      </c>
      <c r="Q131" s="19">
        <f t="shared" si="55"/>
        <v>57.4</v>
      </c>
      <c r="R131" s="19">
        <f t="shared" si="55"/>
        <v>384</v>
      </c>
      <c r="S131" s="19">
        <f t="shared" ca="1" si="42"/>
        <v>17.999999999999996</v>
      </c>
      <c r="T131" s="161"/>
      <c r="U131" s="251">
        <f t="shared" si="50"/>
        <v>0.5</v>
      </c>
      <c r="X131" s="161"/>
      <c r="Y131" s="161"/>
      <c r="Z131" s="161"/>
      <c r="AA131" s="161"/>
      <c r="AB131" s="161"/>
      <c r="AC131" s="161"/>
      <c r="AD131" s="161"/>
      <c r="AE131" s="161"/>
      <c r="AF131" s="161"/>
      <c r="AG131" s="161"/>
      <c r="AH131" s="161"/>
      <c r="AI131" s="161"/>
      <c r="AJ131" s="161"/>
      <c r="AK131" s="161"/>
      <c r="AL131" s="161"/>
      <c r="AM131" s="161"/>
      <c r="AN131" s="161"/>
      <c r="AO131" s="161"/>
      <c r="AP131" s="161"/>
      <c r="AQ131" s="161"/>
    </row>
    <row r="132" spans="1:43" x14ac:dyDescent="0.2">
      <c r="A132" s="210">
        <f t="shared" si="39"/>
        <v>40057</v>
      </c>
      <c r="B132" s="36">
        <v>23</v>
      </c>
      <c r="C132" s="161">
        <f t="shared" si="44"/>
        <v>18</v>
      </c>
      <c r="D132" s="209">
        <f t="shared" ca="1" si="45"/>
        <v>0</v>
      </c>
      <c r="E132" s="93">
        <f t="shared" si="46"/>
        <v>11</v>
      </c>
      <c r="F132" s="94">
        <f t="shared" si="47"/>
        <v>1</v>
      </c>
      <c r="G132" s="19">
        <f t="shared" ca="1" si="35"/>
        <v>0</v>
      </c>
      <c r="H132" s="202">
        <v>0</v>
      </c>
      <c r="I132" s="216"/>
      <c r="J132" s="19">
        <f t="shared" ca="1" si="51"/>
        <v>60.439999999999984</v>
      </c>
      <c r="K132" s="12">
        <f t="shared" ca="1" si="40"/>
        <v>0.43607503607503595</v>
      </c>
      <c r="L132" s="13"/>
      <c r="M132" s="19">
        <f t="shared" ca="1" si="52"/>
        <v>0</v>
      </c>
      <c r="N132" s="14">
        <f t="shared" si="48"/>
        <v>910</v>
      </c>
      <c r="O132" s="19">
        <f t="shared" si="49"/>
        <v>138.6</v>
      </c>
      <c r="P132" s="19">
        <f t="shared" ca="1" si="53"/>
        <v>464.60000000000059</v>
      </c>
      <c r="Q132" s="19">
        <f t="shared" si="55"/>
        <v>57.4</v>
      </c>
      <c r="R132" s="19">
        <f t="shared" si="55"/>
        <v>384</v>
      </c>
      <c r="S132" s="19">
        <f t="shared" ca="1" si="42"/>
        <v>17.999999999999996</v>
      </c>
      <c r="T132" s="161"/>
      <c r="U132" s="251">
        <f t="shared" si="50"/>
        <v>0.5</v>
      </c>
      <c r="X132" s="161"/>
      <c r="Y132" s="161"/>
      <c r="Z132" s="161"/>
      <c r="AA132" s="161"/>
      <c r="AB132" s="161"/>
      <c r="AC132" s="161"/>
      <c r="AD132" s="161"/>
      <c r="AE132" s="161"/>
      <c r="AF132" s="161"/>
      <c r="AG132" s="161"/>
      <c r="AH132" s="161"/>
      <c r="AI132" s="161"/>
      <c r="AJ132" s="161"/>
      <c r="AK132" s="161"/>
      <c r="AL132" s="161"/>
      <c r="AM132" s="161"/>
      <c r="AN132" s="161"/>
      <c r="AO132" s="161"/>
      <c r="AP132" s="161"/>
      <c r="AQ132" s="161"/>
    </row>
    <row r="133" spans="1:43" x14ac:dyDescent="0.2">
      <c r="A133" s="210">
        <f t="shared" si="39"/>
        <v>40058</v>
      </c>
      <c r="B133" s="36">
        <v>21</v>
      </c>
      <c r="C133" s="161">
        <f t="shared" si="44"/>
        <v>18</v>
      </c>
      <c r="D133" s="209">
        <f t="shared" ca="1" si="45"/>
        <v>0</v>
      </c>
      <c r="E133" s="93">
        <f t="shared" si="46"/>
        <v>12</v>
      </c>
      <c r="F133" s="94">
        <f t="shared" si="47"/>
        <v>1</v>
      </c>
      <c r="G133" s="19">
        <f t="shared" ca="1" si="35"/>
        <v>0</v>
      </c>
      <c r="H133" s="202">
        <v>0</v>
      </c>
      <c r="I133" s="216"/>
      <c r="J133" s="19">
        <f t="shared" ca="1" si="51"/>
        <v>60.439999999999984</v>
      </c>
      <c r="K133" s="12">
        <f t="shared" ca="1" si="40"/>
        <v>0.43607503607503595</v>
      </c>
      <c r="L133" s="13"/>
      <c r="M133" s="19">
        <f t="shared" ca="1" si="52"/>
        <v>0</v>
      </c>
      <c r="N133" s="14">
        <f t="shared" si="48"/>
        <v>910</v>
      </c>
      <c r="O133" s="19">
        <f t="shared" si="49"/>
        <v>138.6</v>
      </c>
      <c r="P133" s="19">
        <f t="shared" ca="1" si="53"/>
        <v>464.60000000000059</v>
      </c>
      <c r="Q133" s="19">
        <f t="shared" si="55"/>
        <v>57.4</v>
      </c>
      <c r="R133" s="19">
        <f t="shared" si="55"/>
        <v>384</v>
      </c>
      <c r="S133" s="19">
        <f t="shared" ca="1" si="42"/>
        <v>17.999999999999996</v>
      </c>
      <c r="T133" s="161"/>
      <c r="U133" s="251">
        <f t="shared" si="50"/>
        <v>0.5</v>
      </c>
      <c r="X133" s="161"/>
      <c r="Y133" s="161"/>
      <c r="Z133" s="161"/>
      <c r="AA133" s="161"/>
      <c r="AB133" s="161"/>
      <c r="AC133" s="161"/>
      <c r="AD133" s="161"/>
      <c r="AE133" s="161"/>
      <c r="AF133" s="161"/>
      <c r="AG133" s="161"/>
      <c r="AH133" s="161"/>
      <c r="AI133" s="161"/>
      <c r="AJ133" s="161"/>
      <c r="AK133" s="161"/>
      <c r="AL133" s="161"/>
      <c r="AM133" s="161"/>
      <c r="AN133" s="161"/>
      <c r="AO133" s="161"/>
      <c r="AP133" s="161"/>
      <c r="AQ133" s="161"/>
    </row>
    <row r="134" spans="1:43" x14ac:dyDescent="0.2">
      <c r="A134" s="210">
        <f t="shared" si="39"/>
        <v>40059</v>
      </c>
      <c r="B134" s="36">
        <v>22</v>
      </c>
      <c r="C134" s="161">
        <f t="shared" si="44"/>
        <v>18</v>
      </c>
      <c r="D134" s="209">
        <f t="shared" ca="1" si="45"/>
        <v>0</v>
      </c>
      <c r="E134" s="93">
        <f t="shared" si="46"/>
        <v>13</v>
      </c>
      <c r="F134" s="94">
        <f t="shared" si="47"/>
        <v>1</v>
      </c>
      <c r="G134" s="19">
        <f t="shared" ca="1" si="35"/>
        <v>0</v>
      </c>
      <c r="H134" s="202">
        <v>0</v>
      </c>
      <c r="I134" s="216"/>
      <c r="J134" s="19">
        <f t="shared" ca="1" si="51"/>
        <v>60.439999999999984</v>
      </c>
      <c r="K134" s="12">
        <f t="shared" ca="1" si="40"/>
        <v>0.43607503607503595</v>
      </c>
      <c r="L134" s="13"/>
      <c r="M134" s="19">
        <f t="shared" ca="1" si="52"/>
        <v>0</v>
      </c>
      <c r="N134" s="14">
        <f t="shared" si="48"/>
        <v>910</v>
      </c>
      <c r="O134" s="19">
        <f t="shared" si="49"/>
        <v>138.6</v>
      </c>
      <c r="P134" s="19">
        <f t="shared" ca="1" si="53"/>
        <v>464.60000000000059</v>
      </c>
      <c r="Q134" s="19">
        <f t="shared" si="55"/>
        <v>57.4</v>
      </c>
      <c r="R134" s="19">
        <f t="shared" si="55"/>
        <v>384</v>
      </c>
      <c r="S134" s="19">
        <f t="shared" ca="1" si="42"/>
        <v>17.999999999999996</v>
      </c>
      <c r="T134" s="161"/>
      <c r="U134" s="251">
        <f t="shared" si="50"/>
        <v>0.5</v>
      </c>
      <c r="X134" s="161"/>
      <c r="Y134" s="161"/>
      <c r="Z134" s="161"/>
      <c r="AA134" s="161"/>
      <c r="AB134" s="161"/>
      <c r="AC134" s="161"/>
      <c r="AD134" s="161"/>
      <c r="AE134" s="161"/>
      <c r="AF134" s="161"/>
      <c r="AG134" s="161"/>
      <c r="AH134" s="161"/>
      <c r="AI134" s="161"/>
      <c r="AJ134" s="161"/>
      <c r="AK134" s="161"/>
      <c r="AL134" s="161"/>
      <c r="AM134" s="161"/>
      <c r="AN134" s="161"/>
      <c r="AO134" s="161"/>
      <c r="AP134" s="161"/>
      <c r="AQ134" s="161"/>
    </row>
    <row r="135" spans="1:43" x14ac:dyDescent="0.2">
      <c r="A135" s="210">
        <f t="shared" si="39"/>
        <v>40060</v>
      </c>
      <c r="B135" s="36">
        <v>24</v>
      </c>
      <c r="C135" s="161">
        <f t="shared" si="44"/>
        <v>18</v>
      </c>
      <c r="D135" s="209">
        <f t="shared" ca="1" si="45"/>
        <v>0</v>
      </c>
      <c r="E135" s="93">
        <f t="shared" si="46"/>
        <v>14</v>
      </c>
      <c r="F135" s="94">
        <f t="shared" si="47"/>
        <v>1</v>
      </c>
      <c r="G135" s="19">
        <f t="shared" ca="1" si="35"/>
        <v>0</v>
      </c>
      <c r="H135" s="202">
        <v>0</v>
      </c>
      <c r="I135" s="216"/>
      <c r="J135" s="19">
        <f t="shared" ca="1" si="51"/>
        <v>60.439999999999984</v>
      </c>
      <c r="K135" s="12">
        <f t="shared" ca="1" si="40"/>
        <v>0.43607503607503595</v>
      </c>
      <c r="L135" s="13"/>
      <c r="M135" s="19">
        <f t="shared" ca="1" si="52"/>
        <v>0</v>
      </c>
      <c r="N135" s="14">
        <f t="shared" si="48"/>
        <v>910</v>
      </c>
      <c r="O135" s="19">
        <f t="shared" si="49"/>
        <v>138.6</v>
      </c>
      <c r="P135" s="19">
        <f t="shared" ca="1" si="53"/>
        <v>464.60000000000059</v>
      </c>
      <c r="Q135" s="19">
        <f t="shared" si="55"/>
        <v>57.4</v>
      </c>
      <c r="R135" s="19">
        <f t="shared" si="55"/>
        <v>384</v>
      </c>
      <c r="S135" s="19">
        <f t="shared" ca="1" si="42"/>
        <v>17.999999999999996</v>
      </c>
      <c r="T135" s="161"/>
      <c r="U135" s="251">
        <f t="shared" si="50"/>
        <v>0.5</v>
      </c>
      <c r="X135" s="161"/>
      <c r="Y135" s="161"/>
      <c r="Z135" s="161"/>
      <c r="AA135" s="161"/>
      <c r="AB135" s="161"/>
      <c r="AC135" s="161"/>
      <c r="AD135" s="161"/>
      <c r="AE135" s="161"/>
      <c r="AF135" s="161"/>
      <c r="AG135" s="161"/>
      <c r="AH135" s="161"/>
      <c r="AI135" s="161"/>
      <c r="AJ135" s="161"/>
      <c r="AK135" s="161"/>
      <c r="AL135" s="161"/>
      <c r="AM135" s="161"/>
      <c r="AN135" s="161"/>
      <c r="AO135" s="161"/>
      <c r="AP135" s="161"/>
      <c r="AQ135" s="161"/>
    </row>
    <row r="136" spans="1:43" x14ac:dyDescent="0.2">
      <c r="A136" s="210">
        <f t="shared" si="39"/>
        <v>40061</v>
      </c>
      <c r="B136" s="36">
        <v>24</v>
      </c>
      <c r="C136" s="161">
        <f t="shared" ref="C136:C161" si="56">IF(A136&lt;Emergence,0,INT((A136-Emergence)/7)+1)</f>
        <v>18</v>
      </c>
      <c r="D136" s="209">
        <f t="shared" ref="D136:D161" ca="1" si="57">IF(C136&gt;0,IF(K135&lt;=SWDPcritical,1,((1-K135)/(1-SWDPcritical)))*VLOOKUP(B136,INDIRECT(Crop),C136+1),0)</f>
        <v>0</v>
      </c>
      <c r="E136" s="93">
        <f t="shared" ref="E136:E161" si="58">IF(A136&lt;Alfalfa_Cut_1,"Uncut",A136-INDEX(Alfalfa_Cuts,1,MATCH(A136,Alfalfa_Cuts,1)))</f>
        <v>15</v>
      </c>
      <c r="F136" s="94">
        <f t="shared" ref="F136:F161" si="59">IF(AND(Crop="Alfalfa",AND(E136&gt;=0,E136&lt;=tacr)),((1-Kacr0)*(E136/tacr)+Kacr0),1)</f>
        <v>1</v>
      </c>
      <c r="G136" s="19">
        <f t="shared" ca="1" si="35"/>
        <v>0</v>
      </c>
      <c r="H136" s="202">
        <v>0</v>
      </c>
      <c r="I136" s="216"/>
      <c r="J136" s="19">
        <f t="shared" ca="1" si="51"/>
        <v>60.439999999999984</v>
      </c>
      <c r="K136" s="12">
        <f t="shared" ca="1" si="40"/>
        <v>0.43607503607503595</v>
      </c>
      <c r="L136" s="13"/>
      <c r="M136" s="19">
        <f t="shared" ca="1" si="52"/>
        <v>0</v>
      </c>
      <c r="N136" s="14">
        <f t="shared" ref="N136:N161" si="60">IF(VLOOKUP(Crop,CropInfo,4,FALSE)=1,VLOOKUP(Crop,CropInfo,3,FALSE),IF(A136&lt;=Emergence,RZinitial,IF(AND(A136&gt;Emergence,C136&lt;VLOOKUP(Crop,CropInfo,4,FALSE)),N135+(VLOOKUP(Crop,CropInfo,3,FALSE)-RZinitial)/((VLOOKUP(Crop,CropInfo,4,FALSE)-1)*7),VLOOKUP(Crop,CropInfo,3,FALSE))))</f>
        <v>910</v>
      </c>
      <c r="O136" s="19">
        <f t="shared" ref="O136:O161" si="61">IF(N136=MAX(Zbj),VLOOKUP(N136,AWHCsite,6),((N136-VLOOKUP((MATCH(N136,Zbj,1)-1),SoilProp,3))/(VLOOKUP(MATCH(N136,Zbj,1),SoilProp,3)-VLOOKUP((MATCH(N136,Zbj,1)-1),SoilProp,3)))*(VLOOKUP(MATCH(N136,Zbj,1),SoilProp,8)-VLOOKUP((MATCH(N136,Zbj,1)-1),SoilProp,8))+VLOOKUP((MATCH(N136,Zbj,1)-1),SoilProp,8))</f>
        <v>138.6</v>
      </c>
      <c r="P136" s="19">
        <f t="shared" ca="1" si="53"/>
        <v>464.60000000000059</v>
      </c>
      <c r="Q136" s="19">
        <f t="shared" si="55"/>
        <v>57.4</v>
      </c>
      <c r="R136" s="19">
        <f t="shared" si="55"/>
        <v>384</v>
      </c>
      <c r="S136" s="19">
        <f t="shared" ca="1" si="42"/>
        <v>17.999999999999996</v>
      </c>
      <c r="T136" s="161"/>
      <c r="U136" s="251">
        <f t="shared" ref="U136:U161" si="62">MAD</f>
        <v>0.5</v>
      </c>
      <c r="X136" s="161"/>
      <c r="Y136" s="161"/>
      <c r="Z136" s="161"/>
      <c r="AA136" s="161"/>
      <c r="AB136" s="161"/>
      <c r="AC136" s="161"/>
      <c r="AD136" s="161"/>
      <c r="AE136" s="161"/>
      <c r="AF136" s="161"/>
      <c r="AG136" s="161"/>
      <c r="AH136" s="161"/>
      <c r="AI136" s="161"/>
      <c r="AJ136" s="161"/>
      <c r="AK136" s="161"/>
      <c r="AL136" s="161"/>
      <c r="AM136" s="161"/>
      <c r="AN136" s="161"/>
      <c r="AO136" s="161"/>
      <c r="AP136" s="161"/>
      <c r="AQ136" s="161"/>
    </row>
    <row r="137" spans="1:43" x14ac:dyDescent="0.2">
      <c r="A137" s="210">
        <f t="shared" si="39"/>
        <v>40062</v>
      </c>
      <c r="B137" s="36">
        <v>28</v>
      </c>
      <c r="C137" s="161">
        <f t="shared" si="56"/>
        <v>19</v>
      </c>
      <c r="D137" s="209">
        <f t="shared" ca="1" si="57"/>
        <v>0</v>
      </c>
      <c r="E137" s="93">
        <f t="shared" si="58"/>
        <v>16</v>
      </c>
      <c r="F137" s="94">
        <f t="shared" si="59"/>
        <v>1</v>
      </c>
      <c r="G137" s="19">
        <f t="shared" ref="G137:G161" ca="1" si="63">D137*F137</f>
        <v>0</v>
      </c>
      <c r="H137" s="202">
        <v>0</v>
      </c>
      <c r="I137" s="216"/>
      <c r="J137" s="19">
        <f t="shared" ref="J137:J161" ca="1" si="64">IF(L137&lt;&gt;"",L137*O137,J136+IF(Crop="Alfalfa",G137,D137)+M137-H137-I137)</f>
        <v>60.439999999999984</v>
      </c>
      <c r="K137" s="12">
        <f t="shared" ca="1" si="40"/>
        <v>0.43607503607503595</v>
      </c>
      <c r="L137" s="13"/>
      <c r="M137" s="19">
        <f t="shared" ref="M137:M161" ca="1" si="65">IF((J136+IF(Crop="Alfalfa",G137,D137)-H137-I137)&lt;0,-J136-IF(Crop="Alfalfa",G137,D137)+H137+I137,0)</f>
        <v>0</v>
      </c>
      <c r="N137" s="14">
        <f t="shared" si="60"/>
        <v>910</v>
      </c>
      <c r="O137" s="19">
        <f t="shared" si="61"/>
        <v>138.6</v>
      </c>
      <c r="P137" s="19">
        <f t="shared" ref="P137:P161" ca="1" si="66">P136+IF(Crop="Alfalfa",G137,D137)</f>
        <v>464.60000000000059</v>
      </c>
      <c r="Q137" s="19">
        <f t="shared" si="55"/>
        <v>57.4</v>
      </c>
      <c r="R137" s="19">
        <f t="shared" si="55"/>
        <v>384</v>
      </c>
      <c r="S137" s="19">
        <f t="shared" ca="1" si="42"/>
        <v>17.999999999999996</v>
      </c>
      <c r="T137" s="161"/>
      <c r="U137" s="251">
        <f t="shared" si="62"/>
        <v>0.5</v>
      </c>
      <c r="X137" s="161"/>
      <c r="Y137" s="161"/>
      <c r="Z137" s="161"/>
      <c r="AA137" s="161"/>
      <c r="AB137" s="161"/>
      <c r="AC137" s="161"/>
      <c r="AD137" s="161"/>
      <c r="AE137" s="161"/>
      <c r="AF137" s="161"/>
      <c r="AG137" s="161"/>
      <c r="AH137" s="161"/>
      <c r="AI137" s="161"/>
      <c r="AJ137" s="161"/>
      <c r="AK137" s="161"/>
      <c r="AL137" s="161"/>
      <c r="AM137" s="161"/>
      <c r="AN137" s="161"/>
      <c r="AO137" s="161"/>
      <c r="AP137" s="161"/>
      <c r="AQ137" s="161"/>
    </row>
    <row r="138" spans="1:43" x14ac:dyDescent="0.2">
      <c r="A138" s="210">
        <f t="shared" ref="A138:A159" si="67">A137+1</f>
        <v>40063</v>
      </c>
      <c r="B138" s="36">
        <v>27</v>
      </c>
      <c r="C138" s="161">
        <f t="shared" si="56"/>
        <v>19</v>
      </c>
      <c r="D138" s="209">
        <f t="shared" ca="1" si="57"/>
        <v>0</v>
      </c>
      <c r="E138" s="93">
        <f t="shared" si="58"/>
        <v>17</v>
      </c>
      <c r="F138" s="94">
        <f t="shared" si="59"/>
        <v>1</v>
      </c>
      <c r="G138" s="19">
        <f t="shared" ca="1" si="63"/>
        <v>0</v>
      </c>
      <c r="H138" s="202">
        <v>0</v>
      </c>
      <c r="I138" s="216"/>
      <c r="J138" s="19">
        <f t="shared" ca="1" si="64"/>
        <v>60.439999999999984</v>
      </c>
      <c r="K138" s="12">
        <f t="shared" ref="K138:K159" ca="1" si="68">J138/O138</f>
        <v>0.43607503607503595</v>
      </c>
      <c r="L138" s="13"/>
      <c r="M138" s="19">
        <f t="shared" ca="1" si="65"/>
        <v>0</v>
      </c>
      <c r="N138" s="14">
        <f t="shared" si="60"/>
        <v>910</v>
      </c>
      <c r="O138" s="19">
        <f t="shared" si="61"/>
        <v>138.6</v>
      </c>
      <c r="P138" s="19">
        <f t="shared" ca="1" si="66"/>
        <v>464.60000000000059</v>
      </c>
      <c r="Q138" s="19">
        <f t="shared" ref="Q138:R153" si="69">Q137+H138</f>
        <v>57.4</v>
      </c>
      <c r="R138" s="19">
        <f t="shared" si="69"/>
        <v>384</v>
      </c>
      <c r="S138" s="19">
        <f t="shared" ref="S138:S161" ca="1" si="70">S137+M138</f>
        <v>17.999999999999996</v>
      </c>
      <c r="T138" s="161"/>
      <c r="U138" s="251">
        <f t="shared" si="62"/>
        <v>0.5</v>
      </c>
      <c r="X138" s="161"/>
      <c r="Y138" s="161"/>
      <c r="Z138" s="161"/>
      <c r="AA138" s="161"/>
      <c r="AB138" s="161"/>
      <c r="AC138" s="161"/>
      <c r="AD138" s="161"/>
      <c r="AE138" s="161"/>
      <c r="AF138" s="161"/>
      <c r="AG138" s="161"/>
      <c r="AH138" s="161"/>
      <c r="AI138" s="161"/>
      <c r="AJ138" s="161"/>
      <c r="AK138" s="161"/>
      <c r="AL138" s="161"/>
      <c r="AM138" s="161"/>
      <c r="AN138" s="161"/>
      <c r="AO138" s="161"/>
      <c r="AP138" s="161"/>
      <c r="AQ138" s="161"/>
    </row>
    <row r="139" spans="1:43" x14ac:dyDescent="0.2">
      <c r="A139" s="210">
        <f t="shared" si="67"/>
        <v>40064</v>
      </c>
      <c r="B139" s="36">
        <v>19</v>
      </c>
      <c r="C139" s="161">
        <f t="shared" si="56"/>
        <v>19</v>
      </c>
      <c r="D139" s="209">
        <f t="shared" ca="1" si="57"/>
        <v>0</v>
      </c>
      <c r="E139" s="93">
        <f t="shared" si="58"/>
        <v>18</v>
      </c>
      <c r="F139" s="94">
        <f t="shared" si="59"/>
        <v>1</v>
      </c>
      <c r="G139" s="19">
        <f t="shared" ca="1" si="63"/>
        <v>0</v>
      </c>
      <c r="H139" s="202">
        <v>0</v>
      </c>
      <c r="I139" s="216"/>
      <c r="J139" s="19">
        <f t="shared" ca="1" si="64"/>
        <v>60.439999999999984</v>
      </c>
      <c r="K139" s="12">
        <f t="shared" ca="1" si="68"/>
        <v>0.43607503607503595</v>
      </c>
      <c r="L139" s="13"/>
      <c r="M139" s="19">
        <f t="shared" ca="1" si="65"/>
        <v>0</v>
      </c>
      <c r="N139" s="14">
        <f t="shared" si="60"/>
        <v>910</v>
      </c>
      <c r="O139" s="19">
        <f t="shared" si="61"/>
        <v>138.6</v>
      </c>
      <c r="P139" s="19">
        <f t="shared" ca="1" si="66"/>
        <v>464.60000000000059</v>
      </c>
      <c r="Q139" s="19">
        <f t="shared" si="69"/>
        <v>57.4</v>
      </c>
      <c r="R139" s="19">
        <f t="shared" si="69"/>
        <v>384</v>
      </c>
      <c r="S139" s="19">
        <f t="shared" ca="1" si="70"/>
        <v>17.999999999999996</v>
      </c>
      <c r="T139" s="161"/>
      <c r="U139" s="251">
        <f t="shared" si="62"/>
        <v>0.5</v>
      </c>
      <c r="X139" s="161"/>
      <c r="Y139" s="161"/>
      <c r="Z139" s="161"/>
      <c r="AA139" s="161"/>
      <c r="AB139" s="161"/>
      <c r="AC139" s="161"/>
      <c r="AD139" s="161"/>
      <c r="AE139" s="161"/>
      <c r="AF139" s="161"/>
      <c r="AG139" s="161"/>
      <c r="AH139" s="161"/>
      <c r="AI139" s="161"/>
      <c r="AJ139" s="161"/>
      <c r="AK139" s="161"/>
      <c r="AL139" s="161"/>
      <c r="AM139" s="161"/>
      <c r="AN139" s="161"/>
      <c r="AO139" s="161"/>
      <c r="AP139" s="161"/>
      <c r="AQ139" s="161"/>
    </row>
    <row r="140" spans="1:43" x14ac:dyDescent="0.2">
      <c r="A140" s="210">
        <f t="shared" si="67"/>
        <v>40065</v>
      </c>
      <c r="B140" s="36">
        <v>19</v>
      </c>
      <c r="C140" s="161">
        <f t="shared" si="56"/>
        <v>19</v>
      </c>
      <c r="D140" s="209">
        <f t="shared" ca="1" si="57"/>
        <v>0</v>
      </c>
      <c r="E140" s="93">
        <f t="shared" si="58"/>
        <v>19</v>
      </c>
      <c r="F140" s="94">
        <f t="shared" si="59"/>
        <v>1</v>
      </c>
      <c r="G140" s="19">
        <f t="shared" ca="1" si="63"/>
        <v>0</v>
      </c>
      <c r="H140" s="202">
        <v>0</v>
      </c>
      <c r="I140" s="216"/>
      <c r="J140" s="19">
        <f t="shared" ca="1" si="64"/>
        <v>60.439999999999984</v>
      </c>
      <c r="K140" s="12">
        <f t="shared" ca="1" si="68"/>
        <v>0.43607503607503595</v>
      </c>
      <c r="L140" s="13"/>
      <c r="M140" s="19">
        <f t="shared" ca="1" si="65"/>
        <v>0</v>
      </c>
      <c r="N140" s="14">
        <f t="shared" si="60"/>
        <v>910</v>
      </c>
      <c r="O140" s="19">
        <f t="shared" si="61"/>
        <v>138.6</v>
      </c>
      <c r="P140" s="19">
        <f t="shared" ca="1" si="66"/>
        <v>464.60000000000059</v>
      </c>
      <c r="Q140" s="19">
        <f t="shared" si="69"/>
        <v>57.4</v>
      </c>
      <c r="R140" s="19">
        <f t="shared" si="69"/>
        <v>384</v>
      </c>
      <c r="S140" s="19">
        <f t="shared" ca="1" si="70"/>
        <v>17.999999999999996</v>
      </c>
      <c r="T140" s="161"/>
      <c r="U140" s="251">
        <f t="shared" si="62"/>
        <v>0.5</v>
      </c>
      <c r="X140" s="161"/>
      <c r="Y140" s="161"/>
      <c r="Z140" s="161"/>
      <c r="AA140" s="161"/>
      <c r="AB140" s="161"/>
      <c r="AC140" s="161"/>
      <c r="AD140" s="161"/>
      <c r="AE140" s="161"/>
      <c r="AF140" s="161"/>
      <c r="AG140" s="161"/>
      <c r="AH140" s="161"/>
      <c r="AI140" s="161"/>
      <c r="AJ140" s="161"/>
      <c r="AK140" s="161"/>
      <c r="AL140" s="161"/>
      <c r="AM140" s="161"/>
      <c r="AN140" s="161"/>
      <c r="AO140" s="161"/>
      <c r="AP140" s="161"/>
      <c r="AQ140" s="161"/>
    </row>
    <row r="141" spans="1:43" x14ac:dyDescent="0.2">
      <c r="A141" s="210">
        <f t="shared" si="67"/>
        <v>40066</v>
      </c>
      <c r="B141" s="36">
        <v>22</v>
      </c>
      <c r="C141" s="161">
        <f t="shared" si="56"/>
        <v>19</v>
      </c>
      <c r="D141" s="209">
        <f t="shared" ca="1" si="57"/>
        <v>0</v>
      </c>
      <c r="E141" s="93">
        <f t="shared" si="58"/>
        <v>20</v>
      </c>
      <c r="F141" s="94">
        <f t="shared" si="59"/>
        <v>1</v>
      </c>
      <c r="G141" s="19">
        <f t="shared" ca="1" si="63"/>
        <v>0</v>
      </c>
      <c r="H141" s="202">
        <v>0</v>
      </c>
      <c r="I141" s="216"/>
      <c r="J141" s="19">
        <f t="shared" ca="1" si="64"/>
        <v>60.439999999999984</v>
      </c>
      <c r="K141" s="12">
        <f t="shared" ca="1" si="68"/>
        <v>0.43607503607503595</v>
      </c>
      <c r="L141" s="13"/>
      <c r="M141" s="19">
        <f t="shared" ca="1" si="65"/>
        <v>0</v>
      </c>
      <c r="N141" s="14">
        <f t="shared" si="60"/>
        <v>910</v>
      </c>
      <c r="O141" s="19">
        <f t="shared" si="61"/>
        <v>138.6</v>
      </c>
      <c r="P141" s="19">
        <f t="shared" ca="1" si="66"/>
        <v>464.60000000000059</v>
      </c>
      <c r="Q141" s="19">
        <f t="shared" si="69"/>
        <v>57.4</v>
      </c>
      <c r="R141" s="19">
        <f t="shared" si="69"/>
        <v>384</v>
      </c>
      <c r="S141" s="19">
        <f t="shared" ca="1" si="70"/>
        <v>17.999999999999996</v>
      </c>
      <c r="T141" s="161"/>
      <c r="U141" s="251">
        <f t="shared" si="62"/>
        <v>0.5</v>
      </c>
      <c r="X141" s="161"/>
      <c r="Y141" s="161"/>
      <c r="Z141" s="161"/>
      <c r="AA141" s="161"/>
      <c r="AB141" s="161"/>
      <c r="AC141" s="161"/>
      <c r="AD141" s="161"/>
      <c r="AE141" s="161"/>
      <c r="AF141" s="161"/>
      <c r="AG141" s="161"/>
      <c r="AH141" s="161"/>
      <c r="AI141" s="161"/>
      <c r="AJ141" s="161"/>
      <c r="AK141" s="161"/>
      <c r="AL141" s="161"/>
      <c r="AM141" s="161"/>
      <c r="AN141" s="161"/>
      <c r="AO141" s="161"/>
      <c r="AP141" s="161"/>
      <c r="AQ141" s="161"/>
    </row>
    <row r="142" spans="1:43" x14ac:dyDescent="0.2">
      <c r="A142" s="210">
        <f t="shared" si="67"/>
        <v>40067</v>
      </c>
      <c r="B142" s="36">
        <v>23</v>
      </c>
      <c r="C142" s="161">
        <f t="shared" si="56"/>
        <v>19</v>
      </c>
      <c r="D142" s="209">
        <f t="shared" ca="1" si="57"/>
        <v>0</v>
      </c>
      <c r="E142" s="93">
        <f t="shared" si="58"/>
        <v>21</v>
      </c>
      <c r="F142" s="94">
        <f t="shared" si="59"/>
        <v>1</v>
      </c>
      <c r="G142" s="19">
        <f t="shared" ca="1" si="63"/>
        <v>0</v>
      </c>
      <c r="H142" s="202">
        <v>0</v>
      </c>
      <c r="I142" s="216"/>
      <c r="J142" s="19">
        <f t="shared" ca="1" si="64"/>
        <v>60.439999999999984</v>
      </c>
      <c r="K142" s="12">
        <f t="shared" ca="1" si="68"/>
        <v>0.43607503607503595</v>
      </c>
      <c r="L142" s="13"/>
      <c r="M142" s="19">
        <f t="shared" ca="1" si="65"/>
        <v>0</v>
      </c>
      <c r="N142" s="14">
        <f t="shared" si="60"/>
        <v>910</v>
      </c>
      <c r="O142" s="19">
        <f t="shared" si="61"/>
        <v>138.6</v>
      </c>
      <c r="P142" s="19">
        <f t="shared" ca="1" si="66"/>
        <v>464.60000000000059</v>
      </c>
      <c r="Q142" s="19">
        <f t="shared" si="69"/>
        <v>57.4</v>
      </c>
      <c r="R142" s="19">
        <f t="shared" si="69"/>
        <v>384</v>
      </c>
      <c r="S142" s="19">
        <f t="shared" ca="1" si="70"/>
        <v>17.999999999999996</v>
      </c>
      <c r="T142" s="161"/>
      <c r="U142" s="251">
        <f t="shared" si="62"/>
        <v>0.5</v>
      </c>
      <c r="X142" s="161"/>
      <c r="Y142" s="161"/>
      <c r="Z142" s="161"/>
      <c r="AA142" s="161"/>
      <c r="AB142" s="161"/>
      <c r="AC142" s="161"/>
      <c r="AD142" s="161"/>
      <c r="AE142" s="161"/>
      <c r="AF142" s="161"/>
      <c r="AG142" s="161"/>
      <c r="AH142" s="161"/>
      <c r="AI142" s="161"/>
      <c r="AJ142" s="161"/>
      <c r="AK142" s="161"/>
      <c r="AL142" s="161"/>
      <c r="AM142" s="161"/>
      <c r="AN142" s="161"/>
      <c r="AO142" s="161"/>
      <c r="AP142" s="161"/>
      <c r="AQ142" s="161"/>
    </row>
    <row r="143" spans="1:43" x14ac:dyDescent="0.2">
      <c r="A143" s="210">
        <f t="shared" si="67"/>
        <v>40068</v>
      </c>
      <c r="B143" s="36">
        <v>22</v>
      </c>
      <c r="C143" s="161">
        <f t="shared" si="56"/>
        <v>19</v>
      </c>
      <c r="D143" s="209">
        <f t="shared" ca="1" si="57"/>
        <v>0</v>
      </c>
      <c r="E143" s="93">
        <f t="shared" si="58"/>
        <v>22</v>
      </c>
      <c r="F143" s="94">
        <f t="shared" si="59"/>
        <v>1</v>
      </c>
      <c r="G143" s="19">
        <f t="shared" ca="1" si="63"/>
        <v>0</v>
      </c>
      <c r="H143" s="202">
        <v>0</v>
      </c>
      <c r="I143" s="216"/>
      <c r="J143" s="19">
        <f t="shared" ca="1" si="64"/>
        <v>60.439999999999984</v>
      </c>
      <c r="K143" s="12">
        <f t="shared" ca="1" si="68"/>
        <v>0.43607503607503595</v>
      </c>
      <c r="L143" s="13"/>
      <c r="M143" s="19">
        <f t="shared" ca="1" si="65"/>
        <v>0</v>
      </c>
      <c r="N143" s="14">
        <f t="shared" si="60"/>
        <v>910</v>
      </c>
      <c r="O143" s="19">
        <f t="shared" si="61"/>
        <v>138.6</v>
      </c>
      <c r="P143" s="19">
        <f t="shared" ca="1" si="66"/>
        <v>464.60000000000059</v>
      </c>
      <c r="Q143" s="19">
        <f t="shared" si="69"/>
        <v>57.4</v>
      </c>
      <c r="R143" s="19">
        <f t="shared" si="69"/>
        <v>384</v>
      </c>
      <c r="S143" s="19">
        <f t="shared" ca="1" si="70"/>
        <v>17.999999999999996</v>
      </c>
      <c r="T143" s="161"/>
      <c r="U143" s="251">
        <f t="shared" si="62"/>
        <v>0.5</v>
      </c>
      <c r="X143" s="161"/>
      <c r="Y143" s="161"/>
      <c r="Z143" s="161"/>
      <c r="AA143" s="161"/>
      <c r="AB143" s="161"/>
      <c r="AC143" s="161"/>
      <c r="AD143" s="161"/>
      <c r="AE143" s="161"/>
      <c r="AF143" s="161"/>
      <c r="AG143" s="161"/>
      <c r="AH143" s="161"/>
      <c r="AI143" s="161"/>
      <c r="AJ143" s="161"/>
      <c r="AK143" s="161"/>
      <c r="AL143" s="161"/>
      <c r="AM143" s="161"/>
      <c r="AN143" s="161"/>
      <c r="AO143" s="161"/>
      <c r="AP143" s="161"/>
      <c r="AQ143" s="161"/>
    </row>
    <row r="144" spans="1:43" x14ac:dyDescent="0.2">
      <c r="A144" s="210">
        <f t="shared" si="67"/>
        <v>40069</v>
      </c>
      <c r="B144" s="36">
        <v>29</v>
      </c>
      <c r="C144" s="161">
        <f t="shared" si="56"/>
        <v>20</v>
      </c>
      <c r="D144" s="209">
        <f t="shared" ca="1" si="57"/>
        <v>0</v>
      </c>
      <c r="E144" s="93">
        <f t="shared" si="58"/>
        <v>23</v>
      </c>
      <c r="F144" s="94">
        <f t="shared" si="59"/>
        <v>1</v>
      </c>
      <c r="G144" s="19">
        <f t="shared" ca="1" si="63"/>
        <v>0</v>
      </c>
      <c r="H144" s="202">
        <v>0</v>
      </c>
      <c r="I144" s="216"/>
      <c r="J144" s="19">
        <f t="shared" ca="1" si="64"/>
        <v>60.439999999999984</v>
      </c>
      <c r="K144" s="12">
        <f t="shared" ca="1" si="68"/>
        <v>0.43607503607503595</v>
      </c>
      <c r="L144" s="13"/>
      <c r="M144" s="19">
        <f t="shared" ca="1" si="65"/>
        <v>0</v>
      </c>
      <c r="N144" s="14">
        <f t="shared" si="60"/>
        <v>910</v>
      </c>
      <c r="O144" s="19">
        <f t="shared" si="61"/>
        <v>138.6</v>
      </c>
      <c r="P144" s="19">
        <f t="shared" ca="1" si="66"/>
        <v>464.60000000000059</v>
      </c>
      <c r="Q144" s="19">
        <f t="shared" si="69"/>
        <v>57.4</v>
      </c>
      <c r="R144" s="19">
        <f t="shared" si="69"/>
        <v>384</v>
      </c>
      <c r="S144" s="19">
        <f t="shared" ca="1" si="70"/>
        <v>17.999999999999996</v>
      </c>
      <c r="T144" s="161"/>
      <c r="U144" s="251">
        <f t="shared" si="62"/>
        <v>0.5</v>
      </c>
      <c r="X144" s="161"/>
      <c r="Y144" s="161"/>
      <c r="Z144" s="161"/>
      <c r="AA144" s="161"/>
      <c r="AB144" s="161"/>
      <c r="AC144" s="161"/>
      <c r="AD144" s="161"/>
      <c r="AE144" s="161"/>
      <c r="AF144" s="161"/>
      <c r="AG144" s="161"/>
      <c r="AH144" s="161"/>
      <c r="AI144" s="161"/>
      <c r="AJ144" s="161"/>
      <c r="AK144" s="161"/>
      <c r="AL144" s="161"/>
      <c r="AM144" s="161"/>
      <c r="AN144" s="161"/>
      <c r="AO144" s="161"/>
      <c r="AP144" s="161"/>
      <c r="AQ144" s="161"/>
    </row>
    <row r="145" spans="1:43" x14ac:dyDescent="0.2">
      <c r="A145" s="210">
        <f t="shared" si="67"/>
        <v>40070</v>
      </c>
      <c r="B145" s="36">
        <v>28</v>
      </c>
      <c r="C145" s="161">
        <f t="shared" si="56"/>
        <v>20</v>
      </c>
      <c r="D145" s="209">
        <f t="shared" ca="1" si="57"/>
        <v>0</v>
      </c>
      <c r="E145" s="93">
        <f t="shared" si="58"/>
        <v>24</v>
      </c>
      <c r="F145" s="94">
        <f t="shared" si="59"/>
        <v>1</v>
      </c>
      <c r="G145" s="19">
        <f t="shared" ca="1" si="63"/>
        <v>0</v>
      </c>
      <c r="H145" s="202">
        <v>0</v>
      </c>
      <c r="I145" s="216"/>
      <c r="J145" s="19">
        <f t="shared" ca="1" si="64"/>
        <v>60.439999999999984</v>
      </c>
      <c r="K145" s="12">
        <f t="shared" ca="1" si="68"/>
        <v>0.43607503607503595</v>
      </c>
      <c r="L145" s="13"/>
      <c r="M145" s="19">
        <f t="shared" ca="1" si="65"/>
        <v>0</v>
      </c>
      <c r="N145" s="14">
        <f t="shared" si="60"/>
        <v>910</v>
      </c>
      <c r="O145" s="19">
        <f t="shared" si="61"/>
        <v>138.6</v>
      </c>
      <c r="P145" s="19">
        <f t="shared" ca="1" si="66"/>
        <v>464.60000000000059</v>
      </c>
      <c r="Q145" s="19">
        <f t="shared" si="69"/>
        <v>57.4</v>
      </c>
      <c r="R145" s="19">
        <f t="shared" si="69"/>
        <v>384</v>
      </c>
      <c r="S145" s="19">
        <f t="shared" ca="1" si="70"/>
        <v>17.999999999999996</v>
      </c>
      <c r="T145" s="161"/>
      <c r="U145" s="251">
        <f t="shared" si="62"/>
        <v>0.5</v>
      </c>
      <c r="X145" s="161"/>
      <c r="Y145" s="161"/>
      <c r="Z145" s="161"/>
      <c r="AA145" s="161"/>
      <c r="AB145" s="161"/>
      <c r="AC145" s="161"/>
      <c r="AD145" s="161"/>
      <c r="AE145" s="161"/>
      <c r="AF145" s="161"/>
      <c r="AG145" s="161"/>
      <c r="AH145" s="161"/>
      <c r="AI145" s="161"/>
      <c r="AJ145" s="161"/>
      <c r="AK145" s="161"/>
      <c r="AL145" s="161"/>
      <c r="AM145" s="161"/>
      <c r="AN145" s="161"/>
      <c r="AO145" s="161"/>
      <c r="AP145" s="161"/>
      <c r="AQ145" s="161"/>
    </row>
    <row r="146" spans="1:43" x14ac:dyDescent="0.2">
      <c r="A146" s="210">
        <f t="shared" si="67"/>
        <v>40071</v>
      </c>
      <c r="B146" s="36">
        <v>26</v>
      </c>
      <c r="C146" s="161">
        <f t="shared" si="56"/>
        <v>20</v>
      </c>
      <c r="D146" s="209">
        <f t="shared" ca="1" si="57"/>
        <v>0</v>
      </c>
      <c r="E146" s="93">
        <f t="shared" si="58"/>
        <v>25</v>
      </c>
      <c r="F146" s="94">
        <f t="shared" si="59"/>
        <v>1</v>
      </c>
      <c r="G146" s="19">
        <f t="shared" ca="1" si="63"/>
        <v>0</v>
      </c>
      <c r="H146" s="202">
        <v>0</v>
      </c>
      <c r="I146" s="216"/>
      <c r="J146" s="19">
        <f t="shared" ca="1" si="64"/>
        <v>60.439999999999984</v>
      </c>
      <c r="K146" s="12">
        <f t="shared" ca="1" si="68"/>
        <v>0.43607503607503595</v>
      </c>
      <c r="L146" s="13"/>
      <c r="M146" s="19">
        <f t="shared" ca="1" si="65"/>
        <v>0</v>
      </c>
      <c r="N146" s="14">
        <f t="shared" si="60"/>
        <v>910</v>
      </c>
      <c r="O146" s="19">
        <f t="shared" si="61"/>
        <v>138.6</v>
      </c>
      <c r="P146" s="19">
        <f t="shared" ca="1" si="66"/>
        <v>464.60000000000059</v>
      </c>
      <c r="Q146" s="19">
        <f t="shared" si="69"/>
        <v>57.4</v>
      </c>
      <c r="R146" s="19">
        <f t="shared" si="69"/>
        <v>384</v>
      </c>
      <c r="S146" s="19">
        <f t="shared" ca="1" si="70"/>
        <v>17.999999999999996</v>
      </c>
      <c r="T146" s="161"/>
      <c r="U146" s="251">
        <f t="shared" si="62"/>
        <v>0.5</v>
      </c>
      <c r="X146" s="161"/>
      <c r="Y146" s="161"/>
      <c r="Z146" s="161"/>
      <c r="AA146" s="161"/>
      <c r="AB146" s="161"/>
      <c r="AC146" s="161"/>
      <c r="AD146" s="161"/>
      <c r="AE146" s="161"/>
      <c r="AF146" s="161"/>
      <c r="AG146" s="161"/>
      <c r="AH146" s="161"/>
      <c r="AI146" s="161"/>
      <c r="AJ146" s="161"/>
      <c r="AK146" s="161"/>
      <c r="AL146" s="161"/>
      <c r="AM146" s="161"/>
      <c r="AN146" s="161"/>
      <c r="AO146" s="161"/>
      <c r="AP146" s="161"/>
      <c r="AQ146" s="161"/>
    </row>
    <row r="147" spans="1:43" x14ac:dyDescent="0.2">
      <c r="A147" s="210">
        <f t="shared" si="67"/>
        <v>40072</v>
      </c>
      <c r="B147" s="36">
        <v>16</v>
      </c>
      <c r="C147" s="161">
        <f t="shared" si="56"/>
        <v>20</v>
      </c>
      <c r="D147" s="209">
        <f t="shared" ca="1" si="57"/>
        <v>0</v>
      </c>
      <c r="E147" s="93">
        <f t="shared" si="58"/>
        <v>26</v>
      </c>
      <c r="F147" s="94">
        <f t="shared" si="59"/>
        <v>1</v>
      </c>
      <c r="G147" s="19">
        <f t="shared" ca="1" si="63"/>
        <v>0</v>
      </c>
      <c r="H147" s="202">
        <v>0</v>
      </c>
      <c r="I147" s="216"/>
      <c r="J147" s="19">
        <f t="shared" ca="1" si="64"/>
        <v>60.439999999999984</v>
      </c>
      <c r="K147" s="12">
        <f t="shared" ca="1" si="68"/>
        <v>0.43607503607503595</v>
      </c>
      <c r="L147" s="13"/>
      <c r="M147" s="19">
        <f t="shared" ca="1" si="65"/>
        <v>0</v>
      </c>
      <c r="N147" s="14">
        <f t="shared" si="60"/>
        <v>910</v>
      </c>
      <c r="O147" s="19">
        <f t="shared" si="61"/>
        <v>138.6</v>
      </c>
      <c r="P147" s="19">
        <f t="shared" ca="1" si="66"/>
        <v>464.60000000000059</v>
      </c>
      <c r="Q147" s="19">
        <f t="shared" si="69"/>
        <v>57.4</v>
      </c>
      <c r="R147" s="19">
        <f t="shared" si="69"/>
        <v>384</v>
      </c>
      <c r="S147" s="19">
        <f t="shared" ca="1" si="70"/>
        <v>17.999999999999996</v>
      </c>
      <c r="T147" s="161"/>
      <c r="U147" s="251">
        <f t="shared" si="62"/>
        <v>0.5</v>
      </c>
      <c r="X147" s="161"/>
      <c r="Y147" s="161"/>
      <c r="Z147" s="161"/>
      <c r="AA147" s="161"/>
      <c r="AB147" s="161"/>
      <c r="AC147" s="161"/>
      <c r="AD147" s="161"/>
      <c r="AE147" s="161"/>
      <c r="AF147" s="161"/>
      <c r="AG147" s="161"/>
      <c r="AH147" s="161"/>
      <c r="AI147" s="161"/>
      <c r="AJ147" s="161"/>
      <c r="AK147" s="161"/>
      <c r="AL147" s="161"/>
      <c r="AM147" s="161"/>
      <c r="AN147" s="161"/>
      <c r="AO147" s="161"/>
      <c r="AP147" s="161"/>
      <c r="AQ147" s="161"/>
    </row>
    <row r="148" spans="1:43" x14ac:dyDescent="0.2">
      <c r="A148" s="210">
        <f t="shared" si="67"/>
        <v>40073</v>
      </c>
      <c r="B148" s="36">
        <v>12</v>
      </c>
      <c r="C148" s="161">
        <f t="shared" si="56"/>
        <v>20</v>
      </c>
      <c r="D148" s="209">
        <f t="shared" ca="1" si="57"/>
        <v>0</v>
      </c>
      <c r="E148" s="93">
        <f t="shared" si="58"/>
        <v>27</v>
      </c>
      <c r="F148" s="94">
        <f t="shared" si="59"/>
        <v>1</v>
      </c>
      <c r="G148" s="19">
        <f t="shared" ca="1" si="63"/>
        <v>0</v>
      </c>
      <c r="H148" s="202">
        <v>0</v>
      </c>
      <c r="I148" s="216"/>
      <c r="J148" s="19">
        <f t="shared" ca="1" si="64"/>
        <v>60.439999999999984</v>
      </c>
      <c r="K148" s="12">
        <f t="shared" ca="1" si="68"/>
        <v>0.43607503607503595</v>
      </c>
      <c r="L148" s="13"/>
      <c r="M148" s="19">
        <f t="shared" ca="1" si="65"/>
        <v>0</v>
      </c>
      <c r="N148" s="14">
        <f t="shared" si="60"/>
        <v>910</v>
      </c>
      <c r="O148" s="19">
        <f t="shared" si="61"/>
        <v>138.6</v>
      </c>
      <c r="P148" s="19">
        <f t="shared" ca="1" si="66"/>
        <v>464.60000000000059</v>
      </c>
      <c r="Q148" s="19">
        <f t="shared" si="69"/>
        <v>57.4</v>
      </c>
      <c r="R148" s="19">
        <f t="shared" si="69"/>
        <v>384</v>
      </c>
      <c r="S148" s="19">
        <f t="shared" ca="1" si="70"/>
        <v>17.999999999999996</v>
      </c>
      <c r="T148" s="161"/>
      <c r="U148" s="251">
        <f t="shared" si="62"/>
        <v>0.5</v>
      </c>
      <c r="X148" s="161"/>
      <c r="Y148" s="161"/>
      <c r="Z148" s="161"/>
      <c r="AA148" s="161"/>
      <c r="AB148" s="161"/>
      <c r="AC148" s="161"/>
      <c r="AD148" s="161"/>
      <c r="AE148" s="161"/>
      <c r="AF148" s="161"/>
      <c r="AG148" s="161"/>
      <c r="AH148" s="161"/>
      <c r="AI148" s="161"/>
      <c r="AJ148" s="161"/>
      <c r="AK148" s="161"/>
      <c r="AL148" s="161"/>
      <c r="AM148" s="161"/>
      <c r="AN148" s="161"/>
      <c r="AO148" s="161"/>
      <c r="AP148" s="161"/>
      <c r="AQ148" s="161"/>
    </row>
    <row r="149" spans="1:43" x14ac:dyDescent="0.2">
      <c r="A149" s="210">
        <f t="shared" si="67"/>
        <v>40074</v>
      </c>
      <c r="B149" s="36">
        <v>9</v>
      </c>
      <c r="C149" s="161">
        <f t="shared" si="56"/>
        <v>20</v>
      </c>
      <c r="D149" s="209">
        <f t="shared" ca="1" si="57"/>
        <v>0</v>
      </c>
      <c r="E149" s="93">
        <f t="shared" si="58"/>
        <v>28</v>
      </c>
      <c r="F149" s="94">
        <f t="shared" si="59"/>
        <v>1</v>
      </c>
      <c r="G149" s="19">
        <f t="shared" ca="1" si="63"/>
        <v>0</v>
      </c>
      <c r="H149" s="202">
        <v>0</v>
      </c>
      <c r="I149" s="216"/>
      <c r="J149" s="19">
        <f t="shared" ca="1" si="64"/>
        <v>60.439999999999984</v>
      </c>
      <c r="K149" s="12">
        <f t="shared" ca="1" si="68"/>
        <v>0.43607503607503595</v>
      </c>
      <c r="L149" s="13"/>
      <c r="M149" s="19">
        <f t="shared" ca="1" si="65"/>
        <v>0</v>
      </c>
      <c r="N149" s="14">
        <f t="shared" si="60"/>
        <v>910</v>
      </c>
      <c r="O149" s="19">
        <f t="shared" si="61"/>
        <v>138.6</v>
      </c>
      <c r="P149" s="19">
        <f t="shared" ca="1" si="66"/>
        <v>464.60000000000059</v>
      </c>
      <c r="Q149" s="19">
        <f t="shared" si="69"/>
        <v>57.4</v>
      </c>
      <c r="R149" s="19">
        <f t="shared" si="69"/>
        <v>384</v>
      </c>
      <c r="S149" s="19">
        <f t="shared" ca="1" si="70"/>
        <v>17.999999999999996</v>
      </c>
      <c r="T149" s="161"/>
      <c r="U149" s="251">
        <f t="shared" si="62"/>
        <v>0.5</v>
      </c>
      <c r="X149" s="161"/>
      <c r="Y149" s="161"/>
      <c r="Z149" s="161"/>
      <c r="AA149" s="161"/>
      <c r="AB149" s="161"/>
      <c r="AC149" s="161"/>
      <c r="AD149" s="161"/>
      <c r="AE149" s="161"/>
      <c r="AF149" s="161"/>
      <c r="AG149" s="161"/>
      <c r="AH149" s="161"/>
      <c r="AI149" s="161"/>
      <c r="AJ149" s="161"/>
      <c r="AK149" s="161"/>
      <c r="AL149" s="161"/>
      <c r="AM149" s="161"/>
      <c r="AN149" s="161"/>
      <c r="AO149" s="161"/>
      <c r="AP149" s="161"/>
      <c r="AQ149" s="161"/>
    </row>
    <row r="150" spans="1:43" x14ac:dyDescent="0.2">
      <c r="A150" s="210">
        <f t="shared" si="67"/>
        <v>40075</v>
      </c>
      <c r="B150" s="36">
        <v>9</v>
      </c>
      <c r="C150" s="161">
        <f t="shared" si="56"/>
        <v>20</v>
      </c>
      <c r="D150" s="209">
        <f t="shared" ca="1" si="57"/>
        <v>0</v>
      </c>
      <c r="E150" s="93">
        <f t="shared" si="58"/>
        <v>29</v>
      </c>
      <c r="F150" s="94">
        <f t="shared" si="59"/>
        <v>1</v>
      </c>
      <c r="G150" s="19">
        <f t="shared" ca="1" si="63"/>
        <v>0</v>
      </c>
      <c r="H150" s="202">
        <v>0</v>
      </c>
      <c r="I150" s="216"/>
      <c r="J150" s="19">
        <f t="shared" ca="1" si="64"/>
        <v>60.439999999999984</v>
      </c>
      <c r="K150" s="12">
        <f t="shared" ca="1" si="68"/>
        <v>0.43607503607503595</v>
      </c>
      <c r="L150" s="13"/>
      <c r="M150" s="19">
        <f t="shared" ca="1" si="65"/>
        <v>0</v>
      </c>
      <c r="N150" s="14">
        <f t="shared" si="60"/>
        <v>910</v>
      </c>
      <c r="O150" s="19">
        <f t="shared" si="61"/>
        <v>138.6</v>
      </c>
      <c r="P150" s="19">
        <f t="shared" ca="1" si="66"/>
        <v>464.60000000000059</v>
      </c>
      <c r="Q150" s="19">
        <f t="shared" si="69"/>
        <v>57.4</v>
      </c>
      <c r="R150" s="19">
        <f t="shared" si="69"/>
        <v>384</v>
      </c>
      <c r="S150" s="19">
        <f t="shared" ca="1" si="70"/>
        <v>17.999999999999996</v>
      </c>
      <c r="T150" s="161"/>
      <c r="U150" s="251">
        <f t="shared" si="62"/>
        <v>0.5</v>
      </c>
      <c r="X150" s="161"/>
      <c r="Y150" s="161"/>
      <c r="Z150" s="161"/>
      <c r="AA150" s="161"/>
      <c r="AB150" s="161"/>
      <c r="AC150" s="161"/>
      <c r="AD150" s="161"/>
      <c r="AE150" s="161"/>
      <c r="AF150" s="161"/>
      <c r="AG150" s="161"/>
      <c r="AH150" s="161"/>
      <c r="AI150" s="161"/>
      <c r="AJ150" s="161"/>
      <c r="AK150" s="161"/>
      <c r="AL150" s="161"/>
      <c r="AM150" s="161"/>
      <c r="AN150" s="161"/>
      <c r="AO150" s="161"/>
      <c r="AP150" s="161"/>
      <c r="AQ150" s="161"/>
    </row>
    <row r="151" spans="1:43" x14ac:dyDescent="0.2">
      <c r="A151" s="210">
        <f t="shared" si="67"/>
        <v>40076</v>
      </c>
      <c r="B151" s="36">
        <v>20</v>
      </c>
      <c r="C151" s="161">
        <f t="shared" si="56"/>
        <v>21</v>
      </c>
      <c r="D151" s="209">
        <f t="shared" ca="1" si="57"/>
        <v>0</v>
      </c>
      <c r="E151" s="93">
        <f t="shared" si="58"/>
        <v>30</v>
      </c>
      <c r="F151" s="94">
        <f t="shared" si="59"/>
        <v>1</v>
      </c>
      <c r="G151" s="19">
        <f t="shared" ca="1" si="63"/>
        <v>0</v>
      </c>
      <c r="H151" s="202">
        <v>0</v>
      </c>
      <c r="I151" s="216"/>
      <c r="J151" s="19">
        <f t="shared" ca="1" si="64"/>
        <v>60.439999999999984</v>
      </c>
      <c r="K151" s="12">
        <f t="shared" ca="1" si="68"/>
        <v>0.43607503607503595</v>
      </c>
      <c r="L151" s="13"/>
      <c r="M151" s="19">
        <f t="shared" ca="1" si="65"/>
        <v>0</v>
      </c>
      <c r="N151" s="14">
        <f t="shared" si="60"/>
        <v>910</v>
      </c>
      <c r="O151" s="19">
        <f t="shared" si="61"/>
        <v>138.6</v>
      </c>
      <c r="P151" s="19">
        <f t="shared" ca="1" si="66"/>
        <v>464.60000000000059</v>
      </c>
      <c r="Q151" s="19">
        <f t="shared" si="69"/>
        <v>57.4</v>
      </c>
      <c r="R151" s="19">
        <f t="shared" si="69"/>
        <v>384</v>
      </c>
      <c r="S151" s="19">
        <f t="shared" ca="1" si="70"/>
        <v>17.999999999999996</v>
      </c>
      <c r="T151" s="161"/>
      <c r="U151" s="251">
        <f t="shared" si="62"/>
        <v>0.5</v>
      </c>
      <c r="X151" s="161"/>
      <c r="Y151" s="161"/>
      <c r="Z151" s="161"/>
      <c r="AA151" s="161"/>
      <c r="AB151" s="161"/>
      <c r="AC151" s="161"/>
      <c r="AD151" s="161"/>
      <c r="AE151" s="161"/>
      <c r="AF151" s="161"/>
      <c r="AG151" s="161"/>
      <c r="AH151" s="161"/>
      <c r="AI151" s="161"/>
      <c r="AJ151" s="161"/>
      <c r="AK151" s="161"/>
      <c r="AL151" s="161"/>
      <c r="AM151" s="161"/>
      <c r="AN151" s="161"/>
      <c r="AO151" s="161"/>
      <c r="AP151" s="161"/>
      <c r="AQ151" s="161"/>
    </row>
    <row r="152" spans="1:43" x14ac:dyDescent="0.2">
      <c r="A152" s="210">
        <f t="shared" si="67"/>
        <v>40077</v>
      </c>
      <c r="B152" s="36">
        <v>19</v>
      </c>
      <c r="C152" s="161">
        <f t="shared" si="56"/>
        <v>21</v>
      </c>
      <c r="D152" s="209">
        <f t="shared" ca="1" si="57"/>
        <v>0</v>
      </c>
      <c r="E152" s="93">
        <f t="shared" si="58"/>
        <v>31</v>
      </c>
      <c r="F152" s="94">
        <f t="shared" si="59"/>
        <v>1</v>
      </c>
      <c r="G152" s="19">
        <f t="shared" ca="1" si="63"/>
        <v>0</v>
      </c>
      <c r="H152" s="202">
        <v>0</v>
      </c>
      <c r="I152" s="216"/>
      <c r="J152" s="19">
        <f t="shared" ca="1" si="64"/>
        <v>60.439999999999984</v>
      </c>
      <c r="K152" s="12">
        <f t="shared" ca="1" si="68"/>
        <v>0.43607503607503595</v>
      </c>
      <c r="L152" s="13"/>
      <c r="M152" s="19">
        <f t="shared" ca="1" si="65"/>
        <v>0</v>
      </c>
      <c r="N152" s="14">
        <f t="shared" si="60"/>
        <v>910</v>
      </c>
      <c r="O152" s="19">
        <f t="shared" si="61"/>
        <v>138.6</v>
      </c>
      <c r="P152" s="19">
        <f t="shared" ca="1" si="66"/>
        <v>464.60000000000059</v>
      </c>
      <c r="Q152" s="19">
        <f t="shared" si="69"/>
        <v>57.4</v>
      </c>
      <c r="R152" s="19">
        <f t="shared" si="69"/>
        <v>384</v>
      </c>
      <c r="S152" s="19">
        <f t="shared" ca="1" si="70"/>
        <v>17.999999999999996</v>
      </c>
      <c r="T152" s="161"/>
      <c r="U152" s="251">
        <f t="shared" si="62"/>
        <v>0.5</v>
      </c>
      <c r="X152" s="161"/>
      <c r="Y152" s="161"/>
      <c r="Z152" s="161"/>
      <c r="AA152" s="161"/>
      <c r="AB152" s="161"/>
      <c r="AC152" s="161"/>
      <c r="AD152" s="161"/>
      <c r="AE152" s="161"/>
      <c r="AF152" s="161"/>
      <c r="AG152" s="161"/>
      <c r="AH152" s="161"/>
      <c r="AI152" s="161"/>
      <c r="AJ152" s="161"/>
      <c r="AK152" s="161"/>
      <c r="AL152" s="161"/>
      <c r="AM152" s="161"/>
      <c r="AN152" s="161"/>
      <c r="AO152" s="161"/>
      <c r="AP152" s="161"/>
      <c r="AQ152" s="161"/>
    </row>
    <row r="153" spans="1:43" x14ac:dyDescent="0.2">
      <c r="A153" s="210">
        <f t="shared" si="67"/>
        <v>40078</v>
      </c>
      <c r="B153" s="36">
        <v>19</v>
      </c>
      <c r="C153" s="161">
        <f t="shared" si="56"/>
        <v>21</v>
      </c>
      <c r="D153" s="209">
        <f t="shared" ca="1" si="57"/>
        <v>0</v>
      </c>
      <c r="E153" s="93">
        <f t="shared" si="58"/>
        <v>32</v>
      </c>
      <c r="F153" s="94">
        <f t="shared" si="59"/>
        <v>1</v>
      </c>
      <c r="G153" s="19">
        <f t="shared" ca="1" si="63"/>
        <v>0</v>
      </c>
      <c r="H153" s="202">
        <v>0</v>
      </c>
      <c r="I153" s="216"/>
      <c r="J153" s="19">
        <f t="shared" ca="1" si="64"/>
        <v>60.439999999999984</v>
      </c>
      <c r="K153" s="12">
        <f t="shared" ca="1" si="68"/>
        <v>0.43607503607503595</v>
      </c>
      <c r="L153" s="13"/>
      <c r="M153" s="19">
        <f t="shared" ca="1" si="65"/>
        <v>0</v>
      </c>
      <c r="N153" s="14">
        <f t="shared" si="60"/>
        <v>910</v>
      </c>
      <c r="O153" s="19">
        <f t="shared" si="61"/>
        <v>138.6</v>
      </c>
      <c r="P153" s="19">
        <f t="shared" ca="1" si="66"/>
        <v>464.60000000000059</v>
      </c>
      <c r="Q153" s="19">
        <f t="shared" si="69"/>
        <v>57.4</v>
      </c>
      <c r="R153" s="19">
        <f t="shared" si="69"/>
        <v>384</v>
      </c>
      <c r="S153" s="19">
        <f t="shared" ca="1" si="70"/>
        <v>17.999999999999996</v>
      </c>
      <c r="T153" s="161"/>
      <c r="U153" s="251">
        <f t="shared" si="62"/>
        <v>0.5</v>
      </c>
      <c r="X153" s="161"/>
      <c r="Y153" s="161"/>
      <c r="Z153" s="161"/>
      <c r="AA153" s="161"/>
      <c r="AB153" s="161"/>
      <c r="AC153" s="161"/>
      <c r="AD153" s="161"/>
      <c r="AE153" s="161"/>
      <c r="AF153" s="161"/>
      <c r="AG153" s="161"/>
      <c r="AH153" s="161"/>
      <c r="AI153" s="161"/>
      <c r="AJ153" s="161"/>
      <c r="AK153" s="161"/>
      <c r="AL153" s="161"/>
      <c r="AM153" s="161"/>
      <c r="AN153" s="161"/>
      <c r="AO153" s="161"/>
      <c r="AP153" s="161"/>
      <c r="AQ153" s="161"/>
    </row>
    <row r="154" spans="1:43" x14ac:dyDescent="0.2">
      <c r="A154" s="210">
        <f t="shared" si="67"/>
        <v>40079</v>
      </c>
      <c r="B154" s="36">
        <v>19</v>
      </c>
      <c r="C154" s="161">
        <f t="shared" si="56"/>
        <v>21</v>
      </c>
      <c r="D154" s="209">
        <f t="shared" ca="1" si="57"/>
        <v>0</v>
      </c>
      <c r="E154" s="93">
        <f t="shared" si="58"/>
        <v>33</v>
      </c>
      <c r="F154" s="94">
        <f t="shared" si="59"/>
        <v>1</v>
      </c>
      <c r="G154" s="19">
        <f t="shared" ca="1" si="63"/>
        <v>0</v>
      </c>
      <c r="H154" s="202">
        <v>0</v>
      </c>
      <c r="I154" s="216"/>
      <c r="J154" s="19">
        <f t="shared" ca="1" si="64"/>
        <v>60.439999999999984</v>
      </c>
      <c r="K154" s="12">
        <f t="shared" ca="1" si="68"/>
        <v>0.43607503607503595</v>
      </c>
      <c r="L154" s="13"/>
      <c r="M154" s="19">
        <f t="shared" ca="1" si="65"/>
        <v>0</v>
      </c>
      <c r="N154" s="14">
        <f t="shared" si="60"/>
        <v>910</v>
      </c>
      <c r="O154" s="19">
        <f t="shared" si="61"/>
        <v>138.6</v>
      </c>
      <c r="P154" s="19">
        <f t="shared" ca="1" si="66"/>
        <v>464.60000000000059</v>
      </c>
      <c r="Q154" s="19">
        <f t="shared" ref="Q154:R161" si="71">Q153+H154</f>
        <v>57.4</v>
      </c>
      <c r="R154" s="19">
        <f t="shared" si="71"/>
        <v>384</v>
      </c>
      <c r="S154" s="19">
        <f t="shared" ca="1" si="70"/>
        <v>17.999999999999996</v>
      </c>
      <c r="T154" s="161"/>
      <c r="U154" s="251">
        <f t="shared" si="62"/>
        <v>0.5</v>
      </c>
      <c r="X154" s="161"/>
      <c r="Y154" s="161"/>
      <c r="Z154" s="161"/>
      <c r="AA154" s="161"/>
      <c r="AB154" s="161"/>
      <c r="AC154" s="161"/>
      <c r="AD154" s="161"/>
      <c r="AE154" s="161"/>
      <c r="AF154" s="161"/>
      <c r="AG154" s="161"/>
      <c r="AH154" s="161"/>
      <c r="AI154" s="161"/>
      <c r="AJ154" s="161"/>
      <c r="AK154" s="161"/>
      <c r="AL154" s="161"/>
      <c r="AM154" s="161"/>
      <c r="AN154" s="161"/>
      <c r="AO154" s="161"/>
      <c r="AP154" s="161"/>
      <c r="AQ154" s="161"/>
    </row>
    <row r="155" spans="1:43" x14ac:dyDescent="0.2">
      <c r="A155" s="210">
        <f t="shared" si="67"/>
        <v>40080</v>
      </c>
      <c r="B155" s="36">
        <v>19</v>
      </c>
      <c r="C155" s="161">
        <f t="shared" si="56"/>
        <v>21</v>
      </c>
      <c r="D155" s="209">
        <f t="shared" ca="1" si="57"/>
        <v>0</v>
      </c>
      <c r="E155" s="93">
        <f t="shared" si="58"/>
        <v>34</v>
      </c>
      <c r="F155" s="94">
        <f t="shared" si="59"/>
        <v>1</v>
      </c>
      <c r="G155" s="19">
        <f t="shared" ca="1" si="63"/>
        <v>0</v>
      </c>
      <c r="H155" s="202">
        <v>0</v>
      </c>
      <c r="I155" s="216"/>
      <c r="J155" s="19">
        <f t="shared" ca="1" si="64"/>
        <v>60.439999999999984</v>
      </c>
      <c r="K155" s="12">
        <f t="shared" ca="1" si="68"/>
        <v>0.43607503607503595</v>
      </c>
      <c r="L155" s="13"/>
      <c r="M155" s="19">
        <f t="shared" ca="1" si="65"/>
        <v>0</v>
      </c>
      <c r="N155" s="14">
        <f t="shared" si="60"/>
        <v>910</v>
      </c>
      <c r="O155" s="19">
        <f t="shared" si="61"/>
        <v>138.6</v>
      </c>
      <c r="P155" s="19">
        <f t="shared" ca="1" si="66"/>
        <v>464.60000000000059</v>
      </c>
      <c r="Q155" s="19">
        <f t="shared" si="71"/>
        <v>57.4</v>
      </c>
      <c r="R155" s="19">
        <f t="shared" si="71"/>
        <v>384</v>
      </c>
      <c r="S155" s="19">
        <f t="shared" ca="1" si="70"/>
        <v>17.999999999999996</v>
      </c>
      <c r="T155" s="161"/>
      <c r="U155" s="251">
        <f t="shared" si="62"/>
        <v>0.5</v>
      </c>
      <c r="X155" s="161"/>
      <c r="Y155" s="161"/>
      <c r="Z155" s="161"/>
      <c r="AA155" s="161"/>
      <c r="AB155" s="161"/>
      <c r="AC155" s="161"/>
      <c r="AD155" s="161"/>
      <c r="AE155" s="161"/>
      <c r="AF155" s="161"/>
      <c r="AG155" s="161"/>
      <c r="AH155" s="161"/>
      <c r="AI155" s="161"/>
      <c r="AJ155" s="161"/>
      <c r="AK155" s="161"/>
      <c r="AL155" s="161"/>
      <c r="AM155" s="161"/>
      <c r="AN155" s="161"/>
      <c r="AO155" s="161"/>
      <c r="AP155" s="161"/>
      <c r="AQ155" s="161"/>
    </row>
    <row r="156" spans="1:43" x14ac:dyDescent="0.2">
      <c r="A156" s="210">
        <f>A155+1</f>
        <v>40081</v>
      </c>
      <c r="B156" s="36">
        <v>18</v>
      </c>
      <c r="C156" s="161">
        <f t="shared" si="56"/>
        <v>21</v>
      </c>
      <c r="D156" s="209">
        <f t="shared" ca="1" si="57"/>
        <v>0</v>
      </c>
      <c r="E156" s="93">
        <f t="shared" si="58"/>
        <v>35</v>
      </c>
      <c r="F156" s="94">
        <f t="shared" si="59"/>
        <v>1</v>
      </c>
      <c r="G156" s="19">
        <f t="shared" ca="1" si="63"/>
        <v>0</v>
      </c>
      <c r="H156" s="202">
        <v>0</v>
      </c>
      <c r="I156" s="216"/>
      <c r="J156" s="19">
        <f t="shared" ca="1" si="64"/>
        <v>60.439999999999984</v>
      </c>
      <c r="K156" s="12">
        <f t="shared" ca="1" si="68"/>
        <v>0.43607503607503595</v>
      </c>
      <c r="L156" s="13"/>
      <c r="M156" s="19">
        <f t="shared" ca="1" si="65"/>
        <v>0</v>
      </c>
      <c r="N156" s="14">
        <f t="shared" si="60"/>
        <v>910</v>
      </c>
      <c r="O156" s="19">
        <f t="shared" si="61"/>
        <v>138.6</v>
      </c>
      <c r="P156" s="19">
        <f t="shared" ca="1" si="66"/>
        <v>464.60000000000059</v>
      </c>
      <c r="Q156" s="19">
        <f t="shared" si="71"/>
        <v>57.4</v>
      </c>
      <c r="R156" s="19">
        <f t="shared" si="71"/>
        <v>384</v>
      </c>
      <c r="S156" s="19">
        <f t="shared" ca="1" si="70"/>
        <v>17.999999999999996</v>
      </c>
      <c r="T156" s="161"/>
      <c r="U156" s="251">
        <f t="shared" si="62"/>
        <v>0.5</v>
      </c>
      <c r="X156" s="161"/>
      <c r="Y156" s="161"/>
      <c r="Z156" s="161"/>
      <c r="AA156" s="161"/>
      <c r="AB156" s="161"/>
      <c r="AC156" s="161"/>
      <c r="AD156" s="161"/>
      <c r="AE156" s="161"/>
      <c r="AF156" s="161"/>
      <c r="AG156" s="161"/>
      <c r="AH156" s="161"/>
      <c r="AI156" s="161"/>
      <c r="AJ156" s="161"/>
      <c r="AK156" s="161"/>
      <c r="AL156" s="161"/>
      <c r="AM156" s="161"/>
      <c r="AN156" s="161"/>
      <c r="AO156" s="161"/>
      <c r="AP156" s="161"/>
      <c r="AQ156" s="161"/>
    </row>
    <row r="157" spans="1:43" x14ac:dyDescent="0.2">
      <c r="A157" s="210">
        <f t="shared" si="67"/>
        <v>40082</v>
      </c>
      <c r="B157" s="36">
        <v>18</v>
      </c>
      <c r="C157" s="161">
        <f t="shared" si="56"/>
        <v>21</v>
      </c>
      <c r="D157" s="209">
        <f t="shared" ca="1" si="57"/>
        <v>0</v>
      </c>
      <c r="E157" s="93">
        <f t="shared" si="58"/>
        <v>36</v>
      </c>
      <c r="F157" s="94">
        <f t="shared" si="59"/>
        <v>1</v>
      </c>
      <c r="G157" s="19">
        <f t="shared" ca="1" si="63"/>
        <v>0</v>
      </c>
      <c r="H157" s="202">
        <v>0</v>
      </c>
      <c r="I157" s="216"/>
      <c r="J157" s="19">
        <f t="shared" ca="1" si="64"/>
        <v>60.439999999999984</v>
      </c>
      <c r="K157" s="12">
        <f t="shared" ca="1" si="68"/>
        <v>0.43607503607503595</v>
      </c>
      <c r="L157" s="13"/>
      <c r="M157" s="19">
        <f t="shared" ca="1" si="65"/>
        <v>0</v>
      </c>
      <c r="N157" s="14">
        <f t="shared" si="60"/>
        <v>910</v>
      </c>
      <c r="O157" s="19">
        <f t="shared" si="61"/>
        <v>138.6</v>
      </c>
      <c r="P157" s="19">
        <f t="shared" ca="1" si="66"/>
        <v>464.60000000000059</v>
      </c>
      <c r="Q157" s="19">
        <f t="shared" si="71"/>
        <v>57.4</v>
      </c>
      <c r="R157" s="19">
        <f t="shared" si="71"/>
        <v>384</v>
      </c>
      <c r="S157" s="19">
        <f t="shared" ca="1" si="70"/>
        <v>17.999999999999996</v>
      </c>
      <c r="T157" s="161"/>
      <c r="U157" s="251">
        <f t="shared" si="62"/>
        <v>0.5</v>
      </c>
      <c r="X157" s="161"/>
      <c r="Y157" s="161"/>
      <c r="Z157" s="161"/>
      <c r="AA157" s="161"/>
      <c r="AB157" s="161"/>
      <c r="AC157" s="161"/>
      <c r="AD157" s="161"/>
      <c r="AE157" s="161"/>
      <c r="AF157" s="161"/>
      <c r="AG157" s="161"/>
      <c r="AH157" s="161"/>
      <c r="AI157" s="161"/>
      <c r="AJ157" s="161"/>
      <c r="AK157" s="161"/>
      <c r="AL157" s="161"/>
      <c r="AM157" s="161"/>
      <c r="AN157" s="161"/>
      <c r="AO157" s="161"/>
      <c r="AP157" s="161"/>
      <c r="AQ157" s="161"/>
    </row>
    <row r="158" spans="1:43" x14ac:dyDescent="0.2">
      <c r="A158" s="210">
        <f t="shared" si="67"/>
        <v>40083</v>
      </c>
      <c r="B158" s="36">
        <v>18</v>
      </c>
      <c r="C158" s="161">
        <f t="shared" si="56"/>
        <v>22</v>
      </c>
      <c r="D158" s="209">
        <f t="shared" ca="1" si="57"/>
        <v>0</v>
      </c>
      <c r="E158" s="93">
        <f t="shared" si="58"/>
        <v>37</v>
      </c>
      <c r="F158" s="94">
        <f t="shared" si="59"/>
        <v>1</v>
      </c>
      <c r="G158" s="19">
        <f t="shared" ca="1" si="63"/>
        <v>0</v>
      </c>
      <c r="H158" s="202">
        <v>0</v>
      </c>
      <c r="I158" s="216"/>
      <c r="J158" s="19">
        <f t="shared" ca="1" si="64"/>
        <v>60.439999999999984</v>
      </c>
      <c r="K158" s="12">
        <f t="shared" ca="1" si="68"/>
        <v>0.43607503607503595</v>
      </c>
      <c r="L158" s="13"/>
      <c r="M158" s="19">
        <f t="shared" ca="1" si="65"/>
        <v>0</v>
      </c>
      <c r="N158" s="14">
        <f t="shared" si="60"/>
        <v>910</v>
      </c>
      <c r="O158" s="19">
        <f t="shared" si="61"/>
        <v>138.6</v>
      </c>
      <c r="P158" s="19">
        <f t="shared" ca="1" si="66"/>
        <v>464.60000000000059</v>
      </c>
      <c r="Q158" s="19">
        <f t="shared" si="71"/>
        <v>57.4</v>
      </c>
      <c r="R158" s="19">
        <f t="shared" si="71"/>
        <v>384</v>
      </c>
      <c r="S158" s="19">
        <f t="shared" ca="1" si="70"/>
        <v>17.999999999999996</v>
      </c>
      <c r="T158" s="161"/>
      <c r="U158" s="251">
        <f t="shared" si="62"/>
        <v>0.5</v>
      </c>
      <c r="X158" s="161"/>
      <c r="Y158" s="161"/>
      <c r="Z158" s="161"/>
      <c r="AA158" s="161"/>
      <c r="AB158" s="161"/>
      <c r="AC158" s="161"/>
      <c r="AD158" s="161"/>
      <c r="AE158" s="161"/>
      <c r="AF158" s="161"/>
      <c r="AG158" s="161"/>
      <c r="AH158" s="161"/>
      <c r="AI158" s="161"/>
      <c r="AJ158" s="161"/>
      <c r="AK158" s="161"/>
      <c r="AL158" s="161"/>
      <c r="AM158" s="161"/>
      <c r="AN158" s="161"/>
      <c r="AO158" s="161"/>
      <c r="AP158" s="161"/>
      <c r="AQ158" s="161"/>
    </row>
    <row r="159" spans="1:43" x14ac:dyDescent="0.2">
      <c r="A159" s="210">
        <f t="shared" si="67"/>
        <v>40084</v>
      </c>
      <c r="B159" s="36">
        <v>18</v>
      </c>
      <c r="C159" s="161">
        <f t="shared" si="56"/>
        <v>22</v>
      </c>
      <c r="D159" s="209">
        <f t="shared" ca="1" si="57"/>
        <v>0</v>
      </c>
      <c r="E159" s="93">
        <f t="shared" si="58"/>
        <v>38</v>
      </c>
      <c r="F159" s="94">
        <f t="shared" si="59"/>
        <v>1</v>
      </c>
      <c r="G159" s="19">
        <f t="shared" ca="1" si="63"/>
        <v>0</v>
      </c>
      <c r="H159" s="202">
        <v>0</v>
      </c>
      <c r="I159" s="216"/>
      <c r="J159" s="19">
        <f t="shared" ca="1" si="64"/>
        <v>60.439999999999984</v>
      </c>
      <c r="K159" s="12">
        <f t="shared" ca="1" si="68"/>
        <v>0.43607503607503595</v>
      </c>
      <c r="L159" s="13"/>
      <c r="M159" s="19">
        <f t="shared" ca="1" si="65"/>
        <v>0</v>
      </c>
      <c r="N159" s="14">
        <f t="shared" si="60"/>
        <v>910</v>
      </c>
      <c r="O159" s="19">
        <f t="shared" si="61"/>
        <v>138.6</v>
      </c>
      <c r="P159" s="19">
        <f t="shared" ca="1" si="66"/>
        <v>464.60000000000059</v>
      </c>
      <c r="Q159" s="19">
        <f t="shared" si="71"/>
        <v>57.4</v>
      </c>
      <c r="R159" s="19">
        <f t="shared" si="71"/>
        <v>384</v>
      </c>
      <c r="S159" s="19">
        <f t="shared" ca="1" si="70"/>
        <v>17.999999999999996</v>
      </c>
      <c r="T159" s="161"/>
      <c r="U159" s="251">
        <f t="shared" si="62"/>
        <v>0.5</v>
      </c>
      <c r="X159" s="161"/>
      <c r="Y159" s="161"/>
      <c r="Z159" s="161"/>
      <c r="AA159" s="161"/>
      <c r="AB159" s="161"/>
      <c r="AC159" s="161"/>
      <c r="AD159" s="161"/>
      <c r="AE159" s="161"/>
      <c r="AF159" s="161"/>
      <c r="AG159" s="161"/>
      <c r="AH159" s="161"/>
      <c r="AI159" s="161"/>
      <c r="AJ159" s="161"/>
      <c r="AK159" s="161"/>
      <c r="AL159" s="161"/>
      <c r="AM159" s="161"/>
      <c r="AN159" s="161"/>
      <c r="AO159" s="161"/>
      <c r="AP159" s="161"/>
      <c r="AQ159" s="161"/>
    </row>
    <row r="160" spans="1:43" x14ac:dyDescent="0.2">
      <c r="A160" s="210">
        <f>A159+1</f>
        <v>40085</v>
      </c>
      <c r="B160" s="36">
        <v>17</v>
      </c>
      <c r="C160" s="161">
        <f t="shared" si="56"/>
        <v>22</v>
      </c>
      <c r="D160" s="209">
        <f t="shared" ca="1" si="57"/>
        <v>0</v>
      </c>
      <c r="E160" s="93">
        <f t="shared" si="58"/>
        <v>39</v>
      </c>
      <c r="F160" s="94">
        <f t="shared" si="59"/>
        <v>1</v>
      </c>
      <c r="G160" s="19">
        <f t="shared" ca="1" si="63"/>
        <v>0</v>
      </c>
      <c r="H160" s="202">
        <v>0</v>
      </c>
      <c r="I160" s="216"/>
      <c r="J160" s="19">
        <f t="shared" ca="1" si="64"/>
        <v>60.439999999999984</v>
      </c>
      <c r="K160" s="12">
        <f ca="1">J160/O160</f>
        <v>0.43607503607503595</v>
      </c>
      <c r="L160" s="13"/>
      <c r="M160" s="19">
        <f t="shared" ca="1" si="65"/>
        <v>0</v>
      </c>
      <c r="N160" s="14">
        <f t="shared" si="60"/>
        <v>910</v>
      </c>
      <c r="O160" s="19">
        <f t="shared" si="61"/>
        <v>138.6</v>
      </c>
      <c r="P160" s="19">
        <f t="shared" ca="1" si="66"/>
        <v>464.60000000000059</v>
      </c>
      <c r="Q160" s="19">
        <f t="shared" si="71"/>
        <v>57.4</v>
      </c>
      <c r="R160" s="19">
        <f t="shared" si="71"/>
        <v>384</v>
      </c>
      <c r="S160" s="19">
        <f t="shared" ca="1" si="70"/>
        <v>17.999999999999996</v>
      </c>
      <c r="T160" s="161"/>
      <c r="U160" s="251">
        <f t="shared" si="62"/>
        <v>0.5</v>
      </c>
      <c r="X160" s="161"/>
      <c r="Y160" s="161"/>
      <c r="Z160" s="161"/>
      <c r="AA160" s="161"/>
      <c r="AB160" s="161"/>
      <c r="AC160" s="161"/>
      <c r="AD160" s="161"/>
      <c r="AE160" s="161"/>
      <c r="AF160" s="161"/>
      <c r="AG160" s="161"/>
      <c r="AH160" s="161"/>
      <c r="AI160" s="161"/>
      <c r="AJ160" s="161"/>
      <c r="AK160" s="161"/>
      <c r="AL160" s="161"/>
      <c r="AM160" s="161"/>
      <c r="AN160" s="161"/>
      <c r="AO160" s="161"/>
      <c r="AP160" s="161"/>
      <c r="AQ160" s="161"/>
    </row>
    <row r="161" spans="1:52" x14ac:dyDescent="0.2">
      <c r="A161" s="210">
        <f>A160+1</f>
        <v>40086</v>
      </c>
      <c r="B161" s="36">
        <v>17</v>
      </c>
      <c r="C161" s="161">
        <f t="shared" si="56"/>
        <v>22</v>
      </c>
      <c r="D161" s="209">
        <f t="shared" ca="1" si="57"/>
        <v>0</v>
      </c>
      <c r="E161" s="93">
        <f t="shared" si="58"/>
        <v>40</v>
      </c>
      <c r="F161" s="94">
        <f t="shared" si="59"/>
        <v>1</v>
      </c>
      <c r="G161" s="19">
        <f t="shared" ca="1" si="63"/>
        <v>0</v>
      </c>
      <c r="H161" s="202">
        <v>0</v>
      </c>
      <c r="I161" s="216"/>
      <c r="J161" s="19">
        <f t="shared" ca="1" si="64"/>
        <v>60.439999999999984</v>
      </c>
      <c r="K161" s="12">
        <f ca="1">J161/O161</f>
        <v>0.43607503607503595</v>
      </c>
      <c r="L161" s="13"/>
      <c r="M161" s="19">
        <f t="shared" ca="1" si="65"/>
        <v>0</v>
      </c>
      <c r="N161" s="14">
        <f t="shared" si="60"/>
        <v>910</v>
      </c>
      <c r="O161" s="19">
        <f t="shared" si="61"/>
        <v>138.6</v>
      </c>
      <c r="P161" s="19">
        <f t="shared" ca="1" si="66"/>
        <v>464.60000000000059</v>
      </c>
      <c r="Q161" s="19">
        <f t="shared" si="71"/>
        <v>57.4</v>
      </c>
      <c r="R161" s="19">
        <f t="shared" si="71"/>
        <v>384</v>
      </c>
      <c r="S161" s="19">
        <f t="shared" ca="1" si="70"/>
        <v>17.999999999999996</v>
      </c>
      <c r="T161" s="161"/>
      <c r="U161" s="251">
        <f t="shared" si="62"/>
        <v>0.5</v>
      </c>
      <c r="X161" s="161"/>
      <c r="Y161" s="161"/>
      <c r="Z161" s="161"/>
      <c r="AA161" s="161"/>
      <c r="AB161" s="161"/>
      <c r="AC161" s="161"/>
      <c r="AD161" s="161"/>
      <c r="AE161" s="161"/>
      <c r="AF161" s="161"/>
      <c r="AG161" s="161"/>
      <c r="AH161" s="161"/>
      <c r="AI161" s="161"/>
      <c r="AJ161" s="161"/>
      <c r="AK161" s="161"/>
      <c r="AL161" s="161"/>
      <c r="AM161" s="161"/>
      <c r="AN161" s="161"/>
      <c r="AO161" s="161"/>
      <c r="AP161" s="161"/>
      <c r="AQ161" s="161"/>
    </row>
    <row r="162" spans="1:52" x14ac:dyDescent="0.2">
      <c r="A162" s="25"/>
      <c r="B162" s="9"/>
      <c r="C162" s="161"/>
      <c r="D162" s="15"/>
      <c r="H162" s="26"/>
      <c r="I162" s="26"/>
      <c r="J162" s="15"/>
      <c r="K162" s="12"/>
      <c r="L162" s="13"/>
      <c r="M162" s="15"/>
      <c r="N162" s="19"/>
      <c r="O162" s="15"/>
      <c r="P162" s="15"/>
      <c r="Q162" s="14"/>
      <c r="R162" s="161"/>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1"/>
    </row>
    <row r="163" spans="1:52" x14ac:dyDescent="0.2">
      <c r="A163" s="41" t="s">
        <v>46</v>
      </c>
      <c r="B163" s="28"/>
      <c r="C163" s="28"/>
      <c r="D163" s="217">
        <f ca="1">SUM(D8:D161)</f>
        <v>464.60000000000059</v>
      </c>
      <c r="E163" s="217"/>
      <c r="F163" s="217"/>
      <c r="G163" s="217">
        <f ca="1">SUM(G8:G161)</f>
        <v>464.60000000000059</v>
      </c>
      <c r="H163" s="217">
        <f>SUM(H8:H161)</f>
        <v>57.4</v>
      </c>
      <c r="I163" s="217">
        <f>SUM(I8:I161)</f>
        <v>384</v>
      </c>
      <c r="J163" s="43"/>
      <c r="K163" s="44"/>
      <c r="L163" s="45"/>
      <c r="M163" s="46">
        <f ca="1">SUM(M8:M161)</f>
        <v>17.999999999999996</v>
      </c>
      <c r="N163" s="42"/>
      <c r="O163" s="46"/>
      <c r="P163" s="46"/>
      <c r="Q163" s="47"/>
      <c r="R163" s="28"/>
      <c r="S163" s="28"/>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c r="AP163" s="161"/>
      <c r="AQ163" s="161"/>
    </row>
    <row r="164" spans="1:52" x14ac:dyDescent="0.2">
      <c r="A164" s="48" t="s">
        <v>47</v>
      </c>
      <c r="B164" s="29"/>
      <c r="C164" s="29"/>
      <c r="D164" s="218"/>
      <c r="E164" s="218"/>
      <c r="F164" s="218"/>
      <c r="G164" s="218"/>
      <c r="H164" s="218">
        <f>COUNT(H8:H161)</f>
        <v>154</v>
      </c>
      <c r="I164" s="218">
        <f>COUNT(I8:I161)</f>
        <v>12</v>
      </c>
      <c r="J164" s="51"/>
      <c r="K164" s="52"/>
      <c r="L164" s="50">
        <f>COUNT(L8:L161)</f>
        <v>4</v>
      </c>
      <c r="M164" s="49"/>
      <c r="N164" s="53"/>
      <c r="O164" s="49"/>
      <c r="P164" s="49"/>
      <c r="Q164" s="54"/>
      <c r="R164" s="29"/>
      <c r="S164" s="29"/>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row>
    <row r="165" spans="1:52" x14ac:dyDescent="0.2">
      <c r="A165" s="55" t="s">
        <v>48</v>
      </c>
      <c r="B165" s="30"/>
      <c r="C165" s="30"/>
      <c r="D165" s="219">
        <f ca="1">MAX(D8:D161)</f>
        <v>7.4</v>
      </c>
      <c r="E165" s="219"/>
      <c r="F165" s="219"/>
      <c r="G165" s="219">
        <f t="shared" ref="G165:M165" ca="1" si="72">MAX(G8:G161)</f>
        <v>7.4</v>
      </c>
      <c r="H165" s="219">
        <f t="shared" si="72"/>
        <v>32</v>
      </c>
      <c r="I165" s="219">
        <f t="shared" si="72"/>
        <v>32</v>
      </c>
      <c r="J165" s="58">
        <f t="shared" ca="1" si="72"/>
        <v>64.069142857142822</v>
      </c>
      <c r="K165" s="57">
        <f t="shared" ca="1" si="72"/>
        <v>0.46225932797361347</v>
      </c>
      <c r="L165" s="57">
        <f t="shared" si="72"/>
        <v>0.4</v>
      </c>
      <c r="M165" s="56">
        <f t="shared" ca="1" si="72"/>
        <v>14.599999999999998</v>
      </c>
      <c r="N165" s="58"/>
      <c r="O165" s="56"/>
      <c r="P165" s="56"/>
      <c r="Q165" s="59"/>
      <c r="R165" s="30"/>
      <c r="S165" s="30"/>
      <c r="T165" s="161"/>
      <c r="U165" s="161"/>
      <c r="V165" s="161"/>
      <c r="W165" s="161"/>
      <c r="X165" s="161"/>
      <c r="Y165" s="161"/>
      <c r="Z165" s="161"/>
      <c r="AA165" s="161"/>
      <c r="AB165" s="161"/>
      <c r="AC165" s="161"/>
      <c r="AD165" s="161"/>
      <c r="AE165" s="161"/>
      <c r="AF165" s="161"/>
      <c r="AG165" s="161"/>
      <c r="AH165" s="161"/>
      <c r="AI165" s="161"/>
      <c r="AJ165" s="161"/>
      <c r="AK165" s="161"/>
      <c r="AL165" s="161"/>
      <c r="AM165" s="161"/>
      <c r="AN165" s="161"/>
      <c r="AO165" s="161"/>
      <c r="AP165" s="161"/>
      <c r="AQ165" s="161"/>
    </row>
    <row r="166" spans="1:52" x14ac:dyDescent="0.2">
      <c r="A166" s="8"/>
      <c r="B166" s="161"/>
      <c r="C166" s="161"/>
      <c r="D166" s="21"/>
      <c r="E166" s="21"/>
      <c r="F166" s="21"/>
      <c r="G166" s="10"/>
      <c r="H166" s="22"/>
      <c r="I166" s="18"/>
      <c r="J166" s="21"/>
      <c r="K166" s="19"/>
      <c r="L166" s="15"/>
      <c r="M166" s="15"/>
      <c r="N166" s="20"/>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row>
    <row r="167" spans="1:52" x14ac:dyDescent="0.2">
      <c r="A167" s="31" t="str">
        <f ca="1">HYPERLINK("#"&amp;MID(CELL("filename",A1),FIND("]",CELL("filename",A1))+1,256)&amp;"!"&amp;ADDRESS(ROW($B$8),COLUMN($B$8),1,TRUE),"Return to Cell B8")</f>
        <v>Return to Cell B8</v>
      </c>
      <c r="B167" s="161"/>
      <c r="C167" s="161"/>
      <c r="D167" s="21"/>
      <c r="E167" s="21"/>
      <c r="F167" s="21"/>
      <c r="G167" s="10"/>
      <c r="H167" s="22"/>
      <c r="I167" s="18"/>
      <c r="J167" s="21"/>
      <c r="K167" s="19"/>
      <c r="L167" s="15"/>
      <c r="M167" s="15"/>
      <c r="N167" s="20"/>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row>
    <row r="168" spans="1:52" x14ac:dyDescent="0.2">
      <c r="A168" s="31"/>
      <c r="B168" s="161"/>
      <c r="C168" s="161"/>
      <c r="D168" s="21"/>
      <c r="E168" s="21"/>
      <c r="F168" s="21"/>
      <c r="G168" s="10"/>
      <c r="H168" s="22"/>
      <c r="I168" s="18"/>
      <c r="J168" s="21"/>
      <c r="K168" s="19"/>
      <c r="L168" s="15"/>
      <c r="M168" s="15"/>
      <c r="N168" s="20"/>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row>
    <row r="169" spans="1:52" x14ac:dyDescent="0.2">
      <c r="A169" s="31"/>
      <c r="B169" s="161"/>
      <c r="C169" s="161"/>
      <c r="D169" s="21"/>
      <c r="E169" s="21"/>
      <c r="F169" s="21"/>
      <c r="G169" s="10"/>
      <c r="H169" s="22"/>
      <c r="I169" s="18"/>
      <c r="J169" s="21"/>
      <c r="K169" s="19"/>
      <c r="L169" s="15"/>
      <c r="M169" s="15"/>
      <c r="N169" s="20"/>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row>
    <row r="170" spans="1:52" x14ac:dyDescent="0.2">
      <c r="A170" s="8"/>
      <c r="B170" s="161"/>
      <c r="C170" s="161"/>
      <c r="D170" s="21"/>
      <c r="E170" s="21"/>
      <c r="F170" s="21"/>
      <c r="G170" s="10"/>
      <c r="H170" s="22"/>
      <c r="I170" s="18"/>
      <c r="J170" s="21"/>
      <c r="K170" s="19"/>
      <c r="L170" s="15"/>
      <c r="M170" s="15"/>
      <c r="N170" s="20"/>
      <c r="O170" s="161"/>
      <c r="P170" s="161"/>
      <c r="Q170" s="161"/>
      <c r="R170" s="161"/>
      <c r="S170" s="161"/>
      <c r="T170" s="161"/>
      <c r="U170" s="161"/>
      <c r="V170" s="161"/>
      <c r="W170" s="161"/>
      <c r="X170" s="161"/>
      <c r="Y170" s="161"/>
      <c r="Z170" s="161"/>
      <c r="AA170" s="161" t="s">
        <v>135</v>
      </c>
      <c r="AB170" s="31" t="str">
        <f ca="1">HYPERLINK("#"&amp;MID(CELL("filename",H156),FIND("]",CELL("filename",H156))+1,256)&amp;"!"&amp;ADDRESS(ROW($B$8),COLUMN($B$8),1,TRUE),"Return to Cell B8")</f>
        <v>Return to Cell B8</v>
      </c>
      <c r="AC170" s="161"/>
      <c r="AD170" s="161"/>
      <c r="AE170" s="161"/>
      <c r="AF170" s="161"/>
      <c r="AG170" s="161"/>
      <c r="AH170" s="161"/>
      <c r="AI170" s="161"/>
      <c r="AJ170" s="161"/>
      <c r="AK170" s="161"/>
      <c r="AL170" s="161"/>
      <c r="AM170" s="161"/>
      <c r="AN170" s="161"/>
      <c r="AO170" s="161"/>
      <c r="AP170" s="161"/>
      <c r="AQ170" s="161"/>
    </row>
    <row r="171" spans="1:52" x14ac:dyDescent="0.2">
      <c r="A171" s="8"/>
      <c r="B171" s="161"/>
      <c r="C171" s="161"/>
      <c r="D171" s="21"/>
      <c r="E171" s="21"/>
      <c r="F171" s="21"/>
      <c r="G171" s="10"/>
      <c r="H171" s="22"/>
      <c r="I171" s="18"/>
      <c r="J171" s="21"/>
      <c r="K171" s="19"/>
      <c r="L171" s="15"/>
      <c r="M171" s="15"/>
      <c r="N171" s="20"/>
      <c r="O171" s="161"/>
      <c r="P171" s="161"/>
      <c r="Q171" s="161"/>
      <c r="R171" s="161"/>
      <c r="S171" s="161"/>
      <c r="T171" s="161"/>
      <c r="U171" s="161"/>
      <c r="V171" s="161"/>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1"/>
    </row>
    <row r="172" spans="1:52" x14ac:dyDescent="0.2">
      <c r="AA172" s="64" t="s">
        <v>94</v>
      </c>
      <c r="AD172" s="31" t="str">
        <f ca="1">HYPERLINK("#"&amp;MID(CELL("filename",J158),FIND("]",CELL("filename",J158))+1,256)&amp;"!"&amp;ADDRESS(ROW($B$8),COLUMN($B$8),1,TRUE),"Return to Cell B8")</f>
        <v>Return to Cell B8</v>
      </c>
      <c r="AG172" s="37" t="s">
        <v>84</v>
      </c>
      <c r="AP172" s="17"/>
      <c r="AX172" s="10"/>
      <c r="AY172" s="10"/>
      <c r="AZ172" s="16"/>
    </row>
    <row r="173" spans="1:52" ht="51" x14ac:dyDescent="0.2">
      <c r="AA173" s="71" t="s">
        <v>95</v>
      </c>
      <c r="AB173" s="72" t="s">
        <v>97</v>
      </c>
      <c r="AC173" s="183" t="s">
        <v>154</v>
      </c>
      <c r="AD173" s="73" t="s">
        <v>96</v>
      </c>
      <c r="AE173" s="77" t="s">
        <v>100</v>
      </c>
      <c r="AP173" s="17"/>
      <c r="AX173" s="10"/>
      <c r="AY173" s="10"/>
      <c r="AZ173" s="16"/>
    </row>
    <row r="174" spans="1:52" x14ac:dyDescent="0.2">
      <c r="AA174" s="23"/>
      <c r="AB174" s="74" t="s">
        <v>87</v>
      </c>
      <c r="AC174" s="187" t="s">
        <v>153</v>
      </c>
      <c r="AD174" s="74" t="s">
        <v>87</v>
      </c>
      <c r="AP174" s="17"/>
      <c r="AX174" s="10"/>
      <c r="AY174" s="10"/>
      <c r="AZ174" s="16"/>
    </row>
    <row r="175" spans="1:52" ht="12.75" customHeight="1" x14ac:dyDescent="0.2">
      <c r="AA175" s="68" t="s">
        <v>9</v>
      </c>
      <c r="AB175" s="65">
        <v>1</v>
      </c>
      <c r="AC175" s="82">
        <v>1220</v>
      </c>
      <c r="AD175" s="83">
        <v>1</v>
      </c>
      <c r="AE175" s="257" t="s">
        <v>99</v>
      </c>
      <c r="AF175" s="258"/>
      <c r="AG175" s="258"/>
      <c r="AH175" s="258"/>
      <c r="AP175" s="17"/>
      <c r="AX175" s="10"/>
      <c r="AY175" s="10"/>
      <c r="AZ175" s="16"/>
    </row>
    <row r="176" spans="1:52" ht="12.75" customHeight="1" x14ac:dyDescent="0.2">
      <c r="AA176" s="69" t="s">
        <v>10</v>
      </c>
      <c r="AB176" s="66">
        <v>2</v>
      </c>
      <c r="AC176" s="84">
        <v>910</v>
      </c>
      <c r="AD176" s="85">
        <v>7</v>
      </c>
      <c r="AE176" s="257"/>
      <c r="AF176" s="258"/>
      <c r="AG176" s="258"/>
      <c r="AH176" s="258"/>
      <c r="AP176" s="17"/>
      <c r="AX176" s="10"/>
      <c r="AY176" s="10"/>
      <c r="AZ176" s="16"/>
    </row>
    <row r="177" spans="27:52" ht="12.75" customHeight="1" x14ac:dyDescent="0.2">
      <c r="AA177" s="69" t="s">
        <v>3</v>
      </c>
      <c r="AB177" s="66">
        <v>3</v>
      </c>
      <c r="AC177" s="84">
        <v>910</v>
      </c>
      <c r="AD177" s="85">
        <v>7</v>
      </c>
      <c r="AE177" s="257"/>
      <c r="AF177" s="258"/>
      <c r="AG177" s="258"/>
      <c r="AH177" s="258"/>
      <c r="AP177" s="17"/>
      <c r="AX177" s="10"/>
      <c r="AY177" s="10"/>
      <c r="AZ177" s="16"/>
    </row>
    <row r="178" spans="27:52" ht="12.75" customHeight="1" x14ac:dyDescent="0.2">
      <c r="AA178" s="69" t="s">
        <v>45</v>
      </c>
      <c r="AB178" s="66">
        <v>4</v>
      </c>
      <c r="AC178" s="84">
        <v>610</v>
      </c>
      <c r="AD178" s="85">
        <v>7</v>
      </c>
      <c r="AE178" s="257"/>
      <c r="AF178" s="258"/>
      <c r="AG178" s="258"/>
      <c r="AH178" s="258"/>
      <c r="AP178" s="17"/>
      <c r="AX178" s="10"/>
      <c r="AY178" s="10"/>
      <c r="AZ178" s="16"/>
    </row>
    <row r="179" spans="27:52" ht="12.75" customHeight="1" x14ac:dyDescent="0.2">
      <c r="AA179" s="69" t="s">
        <v>11</v>
      </c>
      <c r="AB179" s="66">
        <v>5</v>
      </c>
      <c r="AC179" s="84">
        <v>610</v>
      </c>
      <c r="AD179" s="85">
        <v>7</v>
      </c>
      <c r="AE179" s="257"/>
      <c r="AF179" s="258"/>
      <c r="AG179" s="258"/>
      <c r="AH179" s="258"/>
      <c r="AP179" s="17"/>
      <c r="AX179" s="10"/>
      <c r="AY179" s="10"/>
      <c r="AZ179" s="16"/>
    </row>
    <row r="180" spans="27:52" ht="12.75" customHeight="1" x14ac:dyDescent="0.2">
      <c r="AA180" s="69" t="s">
        <v>12</v>
      </c>
      <c r="AB180" s="66">
        <v>6</v>
      </c>
      <c r="AC180" s="84">
        <v>610</v>
      </c>
      <c r="AD180" s="85">
        <v>7</v>
      </c>
      <c r="AE180" s="257"/>
      <c r="AF180" s="258"/>
      <c r="AG180" s="258"/>
      <c r="AH180" s="258"/>
      <c r="AP180" s="17"/>
      <c r="AX180" s="10"/>
      <c r="AY180" s="10"/>
      <c r="AZ180" s="16"/>
    </row>
    <row r="181" spans="27:52" ht="12.75" customHeight="1" x14ac:dyDescent="0.2">
      <c r="AA181" s="237" t="s">
        <v>254</v>
      </c>
      <c r="AB181" s="66">
        <v>7</v>
      </c>
      <c r="AC181" s="84">
        <v>910</v>
      </c>
      <c r="AD181" s="85">
        <v>7</v>
      </c>
      <c r="AE181" s="257"/>
      <c r="AF181" s="258"/>
      <c r="AG181" s="258"/>
      <c r="AH181" s="258"/>
      <c r="AP181" s="17"/>
      <c r="AX181" s="10"/>
      <c r="AY181" s="10"/>
      <c r="AZ181" s="16"/>
    </row>
    <row r="182" spans="27:52" ht="12.75" customHeight="1" x14ac:dyDescent="0.2">
      <c r="AA182" s="69" t="s">
        <v>13</v>
      </c>
      <c r="AB182" s="66">
        <v>8</v>
      </c>
      <c r="AC182" s="84">
        <v>910</v>
      </c>
      <c r="AD182" s="85">
        <v>7</v>
      </c>
      <c r="AE182" s="257"/>
      <c r="AF182" s="258"/>
      <c r="AG182" s="258"/>
      <c r="AH182" s="258"/>
      <c r="AP182" s="17"/>
      <c r="AX182" s="10"/>
      <c r="AY182" s="10"/>
      <c r="AZ182" s="16"/>
    </row>
    <row r="183" spans="27:52" ht="12.75" customHeight="1" x14ac:dyDescent="0.2">
      <c r="AA183" s="70" t="s">
        <v>249</v>
      </c>
      <c r="AB183" s="67">
        <v>9</v>
      </c>
      <c r="AC183" s="86">
        <v>910</v>
      </c>
      <c r="AD183" s="87">
        <v>7</v>
      </c>
      <c r="AE183" s="257"/>
      <c r="AF183" s="258"/>
      <c r="AG183" s="258"/>
      <c r="AH183" s="258"/>
      <c r="AP183" s="17"/>
      <c r="AX183" s="10"/>
      <c r="AY183" s="10"/>
      <c r="AZ183" s="16"/>
    </row>
    <row r="184" spans="27:52" x14ac:dyDescent="0.2">
      <c r="AA184" s="8"/>
      <c r="AP184" s="17"/>
      <c r="AX184" s="10"/>
      <c r="AY184" s="10"/>
      <c r="AZ184" s="16"/>
    </row>
    <row r="185" spans="27:52" x14ac:dyDescent="0.2">
      <c r="AA185" s="97" t="s">
        <v>104</v>
      </c>
      <c r="AB185" s="97" t="s">
        <v>105</v>
      </c>
      <c r="AE185" s="162" t="s">
        <v>106</v>
      </c>
      <c r="AF185" s="162" t="s">
        <v>107</v>
      </c>
      <c r="AG185" s="166" t="s">
        <v>85</v>
      </c>
      <c r="AP185" s="17"/>
      <c r="AX185" s="10"/>
      <c r="AY185" s="10"/>
      <c r="AZ185" s="16"/>
    </row>
    <row r="186" spans="27:52" ht="15.75" x14ac:dyDescent="0.3">
      <c r="AA186" s="189" t="s">
        <v>148</v>
      </c>
      <c r="AB186" s="116" t="s">
        <v>116</v>
      </c>
      <c r="AE186" s="80">
        <v>102</v>
      </c>
      <c r="AF186" s="185" t="s">
        <v>153</v>
      </c>
      <c r="AG186" s="161"/>
    </row>
    <row r="187" spans="27:52" ht="15.75" x14ac:dyDescent="0.3">
      <c r="AA187" s="189" t="s">
        <v>149</v>
      </c>
      <c r="AB187" s="117" t="s">
        <v>142</v>
      </c>
      <c r="AE187" s="81">
        <v>0.5</v>
      </c>
      <c r="AF187" s="163" t="s">
        <v>87</v>
      </c>
      <c r="AG187" s="164"/>
    </row>
    <row r="188" spans="27:52" ht="15.75" x14ac:dyDescent="0.3">
      <c r="AA188" s="117" t="s">
        <v>150</v>
      </c>
      <c r="AB188" s="96" t="s">
        <v>109</v>
      </c>
      <c r="AE188" s="80">
        <v>0.6</v>
      </c>
      <c r="AF188" s="163" t="s">
        <v>87</v>
      </c>
      <c r="AG188" s="164"/>
    </row>
    <row r="189" spans="27:52" ht="15.75" x14ac:dyDescent="0.3">
      <c r="AA189" s="117" t="s">
        <v>151</v>
      </c>
      <c r="AB189" s="118" t="s">
        <v>122</v>
      </c>
      <c r="AE189" s="80">
        <v>21</v>
      </c>
      <c r="AF189" s="165" t="s">
        <v>108</v>
      </c>
      <c r="AG189" s="164"/>
    </row>
    <row r="190" spans="27:52" x14ac:dyDescent="0.2">
      <c r="AA190" s="117" t="s">
        <v>146</v>
      </c>
      <c r="AB190" s="118" t="s">
        <v>147</v>
      </c>
      <c r="AE190" s="81">
        <v>0.5</v>
      </c>
      <c r="AF190" s="163" t="s">
        <v>87</v>
      </c>
      <c r="AG190" s="164"/>
    </row>
    <row r="191" spans="27:52" x14ac:dyDescent="0.2">
      <c r="AA191" s="88"/>
      <c r="AG191" s="31"/>
      <c r="AM191" s="119"/>
      <c r="AN191" s="120"/>
    </row>
    <row r="192" spans="27:52" x14ac:dyDescent="0.2">
      <c r="AA192" s="31" t="str">
        <f ca="1">HYPERLINK("#"&amp;MID(CELL("filename",G179),FIND("]",CELL("filename",G179))+1,256)&amp;"!"&amp;ADDRESS(ROW($B$8),COLUMN($B$8),1,TRUE),"Return to Cell B8")</f>
        <v>Return to Cell B8</v>
      </c>
      <c r="AG192" s="31"/>
    </row>
    <row r="193" spans="27:34" x14ac:dyDescent="0.2">
      <c r="AA193" s="62"/>
      <c r="AG193" s="31"/>
    </row>
    <row r="194" spans="27:34" x14ac:dyDescent="0.2">
      <c r="AA194" s="117" t="s">
        <v>121</v>
      </c>
    </row>
    <row r="195" spans="27:34" x14ac:dyDescent="0.2">
      <c r="AA195" s="122" t="s">
        <v>117</v>
      </c>
      <c r="AB195" s="123" t="s">
        <v>118</v>
      </c>
      <c r="AC195" s="123"/>
      <c r="AD195" s="122" t="s">
        <v>120</v>
      </c>
      <c r="AE195" s="122" t="s">
        <v>119</v>
      </c>
      <c r="AF195" s="122" t="s">
        <v>120</v>
      </c>
      <c r="AG195" s="122" t="s">
        <v>119</v>
      </c>
      <c r="AH195" s="122" t="s">
        <v>7</v>
      </c>
    </row>
    <row r="196" spans="27:34" x14ac:dyDescent="0.2">
      <c r="AA196" s="124"/>
      <c r="AB196" s="125" t="s">
        <v>16</v>
      </c>
      <c r="AC196" s="126" t="s">
        <v>17</v>
      </c>
      <c r="AD196" s="127" t="s">
        <v>259</v>
      </c>
      <c r="AE196" s="126" t="s">
        <v>101</v>
      </c>
      <c r="AF196" s="126" t="s">
        <v>93</v>
      </c>
      <c r="AG196" s="126" t="s">
        <v>93</v>
      </c>
      <c r="AH196" s="126" t="s">
        <v>93</v>
      </c>
    </row>
    <row r="197" spans="27:34" x14ac:dyDescent="0.2">
      <c r="AA197" s="124"/>
      <c r="AB197" s="125" t="s">
        <v>153</v>
      </c>
      <c r="AC197" s="126" t="s">
        <v>153</v>
      </c>
      <c r="AD197" s="127" t="s">
        <v>87</v>
      </c>
      <c r="AE197" s="126" t="s">
        <v>153</v>
      </c>
      <c r="AF197" s="126" t="s">
        <v>155</v>
      </c>
      <c r="AG197" s="126" t="s">
        <v>153</v>
      </c>
      <c r="AH197" s="126" t="s">
        <v>153</v>
      </c>
    </row>
    <row r="198" spans="27:34" ht="13.5" thickBot="1" x14ac:dyDescent="0.25">
      <c r="AA198" s="128" t="s">
        <v>123</v>
      </c>
      <c r="AB198" s="128" t="s">
        <v>124</v>
      </c>
      <c r="AC198" s="127" t="s">
        <v>125</v>
      </c>
      <c r="AD198" s="127" t="s">
        <v>126</v>
      </c>
      <c r="AE198" s="127" t="s">
        <v>127</v>
      </c>
      <c r="AF198" s="127" t="s">
        <v>128</v>
      </c>
      <c r="AG198" s="127" t="s">
        <v>129</v>
      </c>
      <c r="AH198" s="127" t="s">
        <v>130</v>
      </c>
    </row>
    <row r="199" spans="27:34" x14ac:dyDescent="0.2">
      <c r="AA199" s="129">
        <v>0</v>
      </c>
      <c r="AB199" s="130">
        <v>0</v>
      </c>
      <c r="AC199" s="131">
        <v>0</v>
      </c>
      <c r="AD199" s="132" t="s">
        <v>102</v>
      </c>
      <c r="AE199" s="133">
        <f>AC199-AB199</f>
        <v>0</v>
      </c>
      <c r="AF199" s="134">
        <v>0</v>
      </c>
      <c r="AG199" s="192">
        <v>0</v>
      </c>
      <c r="AH199" s="197">
        <v>0</v>
      </c>
    </row>
    <row r="200" spans="27:34" x14ac:dyDescent="0.2">
      <c r="AA200" s="137">
        <v>1</v>
      </c>
      <c r="AB200" s="126">
        <v>0</v>
      </c>
      <c r="AC200" s="138">
        <v>100</v>
      </c>
      <c r="AD200" s="139" t="s">
        <v>24</v>
      </c>
      <c r="AE200" s="140">
        <f t="shared" ref="AE200:AE208" si="73">AC200-AB200</f>
        <v>100</v>
      </c>
      <c r="AF200" s="171">
        <f t="shared" ref="AF200:AF207" si="74">VLOOKUP(AD200,AWHC,COLUMNS(AA214:AB214),FALSE)</f>
        <v>7.0000000000000007E-2</v>
      </c>
      <c r="AG200" s="193">
        <f>AE200*AF200</f>
        <v>7.0000000000000009</v>
      </c>
      <c r="AH200" s="198">
        <f>AH199+AG200</f>
        <v>7.0000000000000009</v>
      </c>
    </row>
    <row r="201" spans="27:34" x14ac:dyDescent="0.2">
      <c r="AA201" s="137">
        <v>2</v>
      </c>
      <c r="AB201" s="126">
        <f>AC200</f>
        <v>100</v>
      </c>
      <c r="AC201" s="138">
        <v>200</v>
      </c>
      <c r="AD201" s="139" t="s">
        <v>26</v>
      </c>
      <c r="AE201" s="140">
        <f t="shared" si="73"/>
        <v>100</v>
      </c>
      <c r="AF201" s="171">
        <f t="shared" si="74"/>
        <v>0.09</v>
      </c>
      <c r="AG201" s="193">
        <f t="shared" ref="AG201:AG207" si="75">AE201*AF201</f>
        <v>9</v>
      </c>
      <c r="AH201" s="198">
        <f t="shared" ref="AH201:AH207" si="76">AH200+AG201</f>
        <v>16</v>
      </c>
    </row>
    <row r="202" spans="27:34" x14ac:dyDescent="0.2">
      <c r="AA202" s="137">
        <v>3</v>
      </c>
      <c r="AB202" s="126">
        <f t="shared" ref="AB202:AB207" si="77">AC201</f>
        <v>200</v>
      </c>
      <c r="AC202" s="138">
        <v>300</v>
      </c>
      <c r="AD202" s="139" t="s">
        <v>25</v>
      </c>
      <c r="AE202" s="140">
        <f t="shared" si="73"/>
        <v>100</v>
      </c>
      <c r="AF202" s="171">
        <f t="shared" si="74"/>
        <v>0.13</v>
      </c>
      <c r="AG202" s="193">
        <f t="shared" si="75"/>
        <v>13</v>
      </c>
      <c r="AH202" s="198">
        <f t="shared" si="76"/>
        <v>29</v>
      </c>
    </row>
    <row r="203" spans="27:34" x14ac:dyDescent="0.2">
      <c r="AA203" s="137">
        <v>4</v>
      </c>
      <c r="AB203" s="126">
        <f t="shared" si="77"/>
        <v>300</v>
      </c>
      <c r="AC203" s="138">
        <v>510</v>
      </c>
      <c r="AD203" s="139" t="s">
        <v>22</v>
      </c>
      <c r="AE203" s="140">
        <f t="shared" si="73"/>
        <v>210</v>
      </c>
      <c r="AF203" s="171">
        <f t="shared" si="74"/>
        <v>0.16</v>
      </c>
      <c r="AG203" s="193">
        <f t="shared" si="75"/>
        <v>33.6</v>
      </c>
      <c r="AH203" s="198">
        <f t="shared" si="76"/>
        <v>62.6</v>
      </c>
    </row>
    <row r="204" spans="27:34" x14ac:dyDescent="0.2">
      <c r="AA204" s="137">
        <v>5</v>
      </c>
      <c r="AB204" s="126">
        <f t="shared" si="77"/>
        <v>510</v>
      </c>
      <c r="AC204" s="138">
        <v>710</v>
      </c>
      <c r="AD204" s="139" t="s">
        <v>27</v>
      </c>
      <c r="AE204" s="140">
        <f t="shared" si="73"/>
        <v>200</v>
      </c>
      <c r="AF204" s="171">
        <f t="shared" si="74"/>
        <v>0.2</v>
      </c>
      <c r="AG204" s="193">
        <f t="shared" si="75"/>
        <v>40</v>
      </c>
      <c r="AH204" s="198">
        <f t="shared" si="76"/>
        <v>102.6</v>
      </c>
    </row>
    <row r="205" spans="27:34" x14ac:dyDescent="0.2">
      <c r="AA205" s="137">
        <v>6</v>
      </c>
      <c r="AB205" s="126">
        <f t="shared" si="77"/>
        <v>710</v>
      </c>
      <c r="AC205" s="138">
        <v>910</v>
      </c>
      <c r="AD205" s="139" t="s">
        <v>21</v>
      </c>
      <c r="AE205" s="140">
        <f t="shared" si="73"/>
        <v>200</v>
      </c>
      <c r="AF205" s="171">
        <f t="shared" si="74"/>
        <v>0.18</v>
      </c>
      <c r="AG205" s="193">
        <f t="shared" si="75"/>
        <v>36</v>
      </c>
      <c r="AH205" s="198">
        <f t="shared" si="76"/>
        <v>138.6</v>
      </c>
    </row>
    <row r="206" spans="27:34" x14ac:dyDescent="0.2">
      <c r="AA206" s="137">
        <v>7</v>
      </c>
      <c r="AB206" s="126">
        <f t="shared" si="77"/>
        <v>910</v>
      </c>
      <c r="AC206" s="138">
        <v>1020</v>
      </c>
      <c r="AD206" s="139" t="s">
        <v>28</v>
      </c>
      <c r="AE206" s="140">
        <f t="shared" si="73"/>
        <v>110</v>
      </c>
      <c r="AF206" s="171">
        <f t="shared" si="74"/>
        <v>0.16</v>
      </c>
      <c r="AG206" s="193">
        <f t="shared" si="75"/>
        <v>17.600000000000001</v>
      </c>
      <c r="AH206" s="198">
        <f t="shared" si="76"/>
        <v>156.19999999999999</v>
      </c>
    </row>
    <row r="207" spans="27:34" ht="13.5" thickBot="1" x14ac:dyDescent="0.25">
      <c r="AA207" s="137">
        <v>8</v>
      </c>
      <c r="AB207" s="126">
        <f t="shared" si="77"/>
        <v>1020</v>
      </c>
      <c r="AC207" s="143">
        <v>1220</v>
      </c>
      <c r="AD207" s="144" t="s">
        <v>23</v>
      </c>
      <c r="AE207" s="145">
        <f t="shared" si="73"/>
        <v>200</v>
      </c>
      <c r="AF207" s="184">
        <f t="shared" si="74"/>
        <v>0.04</v>
      </c>
      <c r="AG207" s="194">
        <f t="shared" si="75"/>
        <v>8</v>
      </c>
      <c r="AH207" s="199">
        <f t="shared" si="76"/>
        <v>164.2</v>
      </c>
    </row>
    <row r="208" spans="27:34" ht="13.5" thickBot="1" x14ac:dyDescent="0.25">
      <c r="AA208" s="148">
        <v>9</v>
      </c>
      <c r="AB208" s="149">
        <f>AC207</f>
        <v>1220</v>
      </c>
      <c r="AC208" s="149">
        <f>AC207</f>
        <v>1220</v>
      </c>
      <c r="AD208" s="150" t="s">
        <v>102</v>
      </c>
      <c r="AE208" s="151">
        <f t="shared" si="73"/>
        <v>0</v>
      </c>
      <c r="AF208" s="152">
        <v>0</v>
      </c>
      <c r="AG208" s="195">
        <v>0</v>
      </c>
      <c r="AH208" s="200">
        <f>AH207</f>
        <v>164.2</v>
      </c>
    </row>
    <row r="209" spans="27:34" x14ac:dyDescent="0.2">
      <c r="AA209" s="118"/>
      <c r="AB209" s="118" t="s">
        <v>7</v>
      </c>
      <c r="AC209" s="118"/>
      <c r="AD209" s="31" t="str">
        <f ca="1">HYPERLINK("#"&amp;MID(CELL("filename",J197),FIND("]",CELL("filename",J197))+1,256)&amp;"!"&amp;ADDRESS(ROW($B$8),COLUMN($B$8),1,TRUE),"Return to Cell B8")</f>
        <v>Return to Cell B8</v>
      </c>
      <c r="AE209" s="118"/>
      <c r="AF209" s="118"/>
      <c r="AG209" s="196">
        <f>SUM(AG200:AG207)</f>
        <v>164.2</v>
      </c>
      <c r="AH209" s="155"/>
    </row>
    <row r="210" spans="27:34" x14ac:dyDescent="0.2">
      <c r="AA210" s="78"/>
      <c r="AB210" s="4"/>
      <c r="AC210" s="4"/>
      <c r="AD210" s="4"/>
    </row>
    <row r="211" spans="27:34" x14ac:dyDescent="0.2">
      <c r="AA211" s="124" t="s">
        <v>15</v>
      </c>
      <c r="AB211" s="124"/>
      <c r="AC211" s="124"/>
      <c r="AD211" s="124"/>
    </row>
    <row r="212" spans="27:34" x14ac:dyDescent="0.2">
      <c r="AA212" s="156"/>
      <c r="AB212" s="122" t="s">
        <v>93</v>
      </c>
      <c r="AD212" s="124"/>
    </row>
    <row r="213" spans="27:34" x14ac:dyDescent="0.2">
      <c r="AA213" s="157" t="s">
        <v>18</v>
      </c>
      <c r="AB213" s="190" t="s">
        <v>155</v>
      </c>
      <c r="AD213" s="124"/>
    </row>
    <row r="214" spans="27:34" x14ac:dyDescent="0.2">
      <c r="AA214" s="118" t="s">
        <v>23</v>
      </c>
      <c r="AB214" s="155">
        <v>0.04</v>
      </c>
      <c r="AD214" s="124"/>
    </row>
    <row r="215" spans="27:34" x14ac:dyDescent="0.2">
      <c r="AA215" s="118" t="s">
        <v>24</v>
      </c>
      <c r="AB215" s="155">
        <v>7.0000000000000007E-2</v>
      </c>
      <c r="AD215" s="124"/>
    </row>
    <row r="216" spans="27:34" x14ac:dyDescent="0.2">
      <c r="AA216" s="118" t="s">
        <v>26</v>
      </c>
      <c r="AB216" s="155">
        <v>0.09</v>
      </c>
      <c r="AD216" s="124"/>
    </row>
    <row r="217" spans="27:34" x14ac:dyDescent="0.2">
      <c r="AA217" s="118" t="s">
        <v>25</v>
      </c>
      <c r="AB217" s="155">
        <v>0.13</v>
      </c>
      <c r="AD217" s="124"/>
    </row>
    <row r="218" spans="27:34" x14ac:dyDescent="0.2">
      <c r="AA218" s="118" t="s">
        <v>22</v>
      </c>
      <c r="AB218" s="155">
        <v>0.16</v>
      </c>
      <c r="AD218" s="124"/>
    </row>
    <row r="219" spans="27:34" x14ac:dyDescent="0.2">
      <c r="AA219" s="118" t="s">
        <v>27</v>
      </c>
      <c r="AB219" s="155">
        <v>0.2</v>
      </c>
      <c r="AD219" s="124"/>
    </row>
    <row r="220" spans="27:34" x14ac:dyDescent="0.2">
      <c r="AA220" s="118" t="s">
        <v>21</v>
      </c>
      <c r="AB220" s="155">
        <v>0.18</v>
      </c>
      <c r="AD220" s="124"/>
    </row>
    <row r="221" spans="27:34" x14ac:dyDescent="0.2">
      <c r="AA221" s="118" t="s">
        <v>28</v>
      </c>
      <c r="AB221" s="155">
        <v>0.16</v>
      </c>
      <c r="AD221" s="124"/>
    </row>
    <row r="222" spans="27:34" x14ac:dyDescent="0.2">
      <c r="AA222" s="157" t="s">
        <v>20</v>
      </c>
      <c r="AB222" s="159">
        <v>0</v>
      </c>
      <c r="AD222" s="124"/>
    </row>
    <row r="223" spans="27:34" x14ac:dyDescent="0.2">
      <c r="AA223" s="8"/>
    </row>
    <row r="224" spans="27:34" x14ac:dyDescent="0.2">
      <c r="AA224" s="31" t="str">
        <f ca="1">HYPERLINK("#"&amp;MID(CELL("filename",G212),FIND("]",CELL("filename",G212))+1,256)&amp;"!"&amp;ADDRESS(ROW($B$8),COLUMN($B$8),1,TRUE),"Return to Cell B8")</f>
        <v>Return to Cell B8</v>
      </c>
    </row>
    <row r="225" spans="27:75" x14ac:dyDescent="0.2">
      <c r="AA225" s="8"/>
      <c r="AD225" s="31"/>
    </row>
    <row r="226" spans="27:75" x14ac:dyDescent="0.2">
      <c r="AA226" s="8"/>
      <c r="AD226" s="31"/>
    </row>
    <row r="227" spans="27:75" x14ac:dyDescent="0.2">
      <c r="AA227" s="8"/>
      <c r="AD227" s="31"/>
    </row>
    <row r="228" spans="27:75" x14ac:dyDescent="0.2">
      <c r="AA228" s="8"/>
      <c r="AD228" s="31"/>
    </row>
    <row r="229" spans="27:75" x14ac:dyDescent="0.2">
      <c r="AA229" s="8"/>
      <c r="AD229" s="31"/>
    </row>
    <row r="230" spans="27:75" x14ac:dyDescent="0.2">
      <c r="AA230" s="8"/>
      <c r="AD230" s="31"/>
      <c r="BA230" s="118" t="s">
        <v>131</v>
      </c>
      <c r="BB230" s="118"/>
      <c r="BC230" s="31" t="str">
        <f ca="1">HYPERLINK("#"&amp;MID(CELL("filename",AI219),FIND("]",CELL("filename",AI219))+1,256)&amp;"!"&amp;ADDRESS(ROW($B$8),COLUMN($B$8),1,TRUE),"Return to Cell B8")</f>
        <v>Return to Cell B8</v>
      </c>
      <c r="BD230" s="118"/>
      <c r="BE230" s="118"/>
      <c r="BF230" s="118"/>
      <c r="BG230" s="118"/>
      <c r="BH230" s="118"/>
      <c r="BI230" s="118"/>
      <c r="BJ230" s="118"/>
      <c r="BK230" s="118"/>
      <c r="BL230" s="118"/>
      <c r="BM230" s="118"/>
      <c r="BN230" s="118"/>
      <c r="BO230" s="118"/>
      <c r="BP230" s="118"/>
      <c r="BQ230" s="118"/>
      <c r="BR230" s="118"/>
      <c r="BS230" s="118"/>
      <c r="BT230" s="118"/>
      <c r="BU230" s="118"/>
      <c r="BV230" s="118"/>
      <c r="BW230" s="118"/>
    </row>
    <row r="231" spans="27:75" x14ac:dyDescent="0.2">
      <c r="AA231" s="8"/>
      <c r="AD231" s="31"/>
      <c r="BA231" s="118"/>
      <c r="BB231" s="118"/>
      <c r="BC231" s="31"/>
      <c r="BD231" s="118"/>
      <c r="BE231" s="118"/>
      <c r="BF231" s="118"/>
      <c r="BG231" s="118"/>
      <c r="BH231" s="118"/>
      <c r="BI231" s="118"/>
      <c r="BJ231" s="118"/>
      <c r="BK231" s="118"/>
      <c r="BL231" s="118"/>
      <c r="BM231" s="118"/>
      <c r="BN231" s="118"/>
      <c r="BO231" s="118"/>
      <c r="BP231" s="118"/>
      <c r="BQ231" s="118"/>
      <c r="BR231" s="118"/>
      <c r="BS231" s="118"/>
      <c r="BT231" s="118"/>
      <c r="BU231" s="118"/>
      <c r="BV231" s="118"/>
      <c r="BW231" s="118"/>
    </row>
    <row r="232" spans="27:75" x14ac:dyDescent="0.2">
      <c r="AA232" s="8"/>
      <c r="AD232" s="31"/>
      <c r="BA232" s="222" t="s">
        <v>160</v>
      </c>
      <c r="BB232" s="118"/>
      <c r="BC232" s="118"/>
      <c r="BD232" s="118"/>
      <c r="BE232" s="118"/>
      <c r="BF232" s="118"/>
      <c r="BG232" s="118"/>
      <c r="BH232" s="118"/>
      <c r="BI232" s="118"/>
      <c r="BJ232" s="118"/>
      <c r="BK232" s="118"/>
      <c r="BL232" s="118"/>
      <c r="BM232" s="118"/>
      <c r="BN232" s="118"/>
      <c r="BO232" s="118"/>
      <c r="BP232" s="118"/>
      <c r="BQ232" s="118"/>
      <c r="BR232" s="118"/>
      <c r="BS232" s="118"/>
      <c r="BT232" s="118"/>
      <c r="BU232" s="118"/>
      <c r="BV232" s="118"/>
      <c r="BW232" s="118"/>
    </row>
    <row r="233" spans="27:75" x14ac:dyDescent="0.2">
      <c r="BA233" s="118" t="s">
        <v>190</v>
      </c>
      <c r="BB233" s="118"/>
      <c r="BC233" s="118" t="s">
        <v>191</v>
      </c>
      <c r="BD233" s="118"/>
      <c r="BE233" s="118"/>
      <c r="BF233" s="118"/>
      <c r="BG233" s="118"/>
      <c r="BH233" s="118"/>
      <c r="BI233" s="118"/>
      <c r="BJ233" s="118"/>
      <c r="BK233" s="118"/>
      <c r="BL233" s="118"/>
      <c r="BM233" s="118"/>
      <c r="BN233" s="118"/>
      <c r="BO233" s="118"/>
      <c r="BP233" s="118"/>
      <c r="BQ233" s="118"/>
      <c r="BR233" s="118"/>
      <c r="BS233" s="118"/>
      <c r="BT233" s="118"/>
      <c r="BU233" s="118"/>
      <c r="BV233" s="118"/>
      <c r="BW233" s="118"/>
    </row>
    <row r="234" spans="27:75" x14ac:dyDescent="0.2">
      <c r="BA234" s="118" t="s">
        <v>188</v>
      </c>
      <c r="BB234" s="118"/>
      <c r="BC234" s="31" t="s">
        <v>189</v>
      </c>
      <c r="BD234" s="118"/>
      <c r="BE234" s="118"/>
      <c r="BF234" s="118"/>
      <c r="BG234" s="118"/>
      <c r="BH234" s="118"/>
      <c r="BI234" s="118"/>
      <c r="BJ234" s="118"/>
      <c r="BK234" s="118"/>
      <c r="BL234" s="118"/>
      <c r="BM234" s="118"/>
      <c r="BN234" s="118"/>
      <c r="BO234" s="118"/>
      <c r="BP234" s="118"/>
      <c r="BQ234" s="118"/>
      <c r="BR234" s="118"/>
      <c r="BS234" s="118"/>
      <c r="BT234" s="118"/>
      <c r="BU234" s="118"/>
      <c r="BV234" s="118"/>
      <c r="BW234" s="118"/>
    </row>
    <row r="235" spans="27:75" x14ac:dyDescent="0.2">
      <c r="BA235" s="118"/>
      <c r="BB235" s="118"/>
      <c r="BC235" s="118"/>
      <c r="BD235" s="118"/>
      <c r="BE235" s="118"/>
      <c r="BF235" s="118"/>
      <c r="BG235" s="118"/>
      <c r="BH235" s="118"/>
      <c r="BI235" s="118"/>
      <c r="BJ235" s="118"/>
      <c r="BK235" s="118"/>
      <c r="BL235" s="118"/>
      <c r="BM235" s="118"/>
      <c r="BN235" s="118"/>
      <c r="BO235" s="118"/>
      <c r="BP235" s="118"/>
      <c r="BQ235" s="118"/>
      <c r="BR235" s="118"/>
      <c r="BS235" s="118"/>
      <c r="BT235" s="118"/>
      <c r="BU235" s="118"/>
      <c r="BV235" s="118"/>
      <c r="BW235" s="118"/>
    </row>
    <row r="236" spans="27:75" x14ac:dyDescent="0.2">
      <c r="BA236" s="118" t="s">
        <v>179</v>
      </c>
      <c r="BB236" s="118"/>
      <c r="BC236" s="118"/>
      <c r="BD236" s="118"/>
      <c r="BE236" s="118"/>
      <c r="BF236" s="118"/>
      <c r="BG236" s="118"/>
      <c r="BH236" s="118"/>
      <c r="BI236" s="118"/>
      <c r="BJ236" s="118"/>
      <c r="BK236" s="118"/>
      <c r="BL236" s="118"/>
      <c r="BM236" s="118"/>
      <c r="BN236" s="118"/>
      <c r="BO236" s="118"/>
      <c r="BP236" s="118"/>
      <c r="BQ236" s="118"/>
      <c r="BR236" s="118"/>
      <c r="BS236" s="118"/>
      <c r="BT236" s="118"/>
      <c r="BU236" s="118"/>
      <c r="BV236" s="118"/>
      <c r="BW236" s="118"/>
    </row>
    <row r="237" spans="27:75" x14ac:dyDescent="0.2">
      <c r="BA237" s="122" t="s">
        <v>29</v>
      </c>
      <c r="BB237" s="253" t="s">
        <v>30</v>
      </c>
      <c r="BC237" s="253"/>
      <c r="BD237" s="253"/>
      <c r="BE237" s="253"/>
      <c r="BF237" s="253"/>
      <c r="BG237" s="253"/>
      <c r="BH237" s="253"/>
      <c r="BI237" s="253"/>
      <c r="BJ237" s="253"/>
      <c r="BK237" s="253"/>
      <c r="BL237" s="253"/>
      <c r="BM237" s="253"/>
      <c r="BN237" s="253"/>
      <c r="BO237" s="253"/>
      <c r="BP237" s="253"/>
      <c r="BQ237" s="253"/>
      <c r="BR237" s="253"/>
      <c r="BS237" s="253"/>
      <c r="BT237" s="253"/>
      <c r="BU237" s="253"/>
      <c r="BV237" s="253"/>
      <c r="BW237" s="253"/>
    </row>
    <row r="238" spans="27:75" ht="14.25" x14ac:dyDescent="0.2">
      <c r="BA238" s="126" t="s">
        <v>156</v>
      </c>
      <c r="BB238" s="254" t="s">
        <v>82</v>
      </c>
      <c r="BC238" s="254"/>
      <c r="BD238" s="254"/>
      <c r="BE238" s="254"/>
      <c r="BF238" s="254"/>
      <c r="BG238" s="254"/>
      <c r="BH238" s="254"/>
      <c r="BI238" s="254"/>
      <c r="BJ238" s="254"/>
      <c r="BK238" s="254"/>
      <c r="BL238" s="254"/>
      <c r="BM238" s="254"/>
      <c r="BN238" s="254"/>
      <c r="BO238" s="254"/>
      <c r="BP238" s="254"/>
      <c r="BQ238" s="254"/>
      <c r="BR238" s="254"/>
      <c r="BS238" s="254" t="s">
        <v>83</v>
      </c>
      <c r="BT238" s="254"/>
      <c r="BU238" s="254"/>
      <c r="BV238" s="254"/>
      <c r="BW238" s="254"/>
    </row>
    <row r="239" spans="27:75" x14ac:dyDescent="0.2">
      <c r="BA239" s="187"/>
      <c r="BB239" s="186">
        <v>1</v>
      </c>
      <c r="BC239" s="186">
        <v>2</v>
      </c>
      <c r="BD239" s="186">
        <v>3</v>
      </c>
      <c r="BE239" s="186">
        <v>4</v>
      </c>
      <c r="BF239" s="186">
        <v>5</v>
      </c>
      <c r="BG239" s="186">
        <v>6</v>
      </c>
      <c r="BH239" s="186">
        <v>7</v>
      </c>
      <c r="BI239" s="186">
        <v>8</v>
      </c>
      <c r="BJ239" s="186">
        <v>9</v>
      </c>
      <c r="BK239" s="186">
        <v>10</v>
      </c>
      <c r="BL239" s="186">
        <v>11</v>
      </c>
      <c r="BM239" s="186">
        <v>12</v>
      </c>
      <c r="BN239" s="186">
        <v>13</v>
      </c>
      <c r="BO239" s="186">
        <v>14</v>
      </c>
      <c r="BP239" s="186">
        <v>15</v>
      </c>
      <c r="BQ239" s="186">
        <v>16</v>
      </c>
      <c r="BR239" s="168">
        <v>17</v>
      </c>
      <c r="BS239" s="169">
        <v>18</v>
      </c>
      <c r="BT239" s="186">
        <v>19</v>
      </c>
      <c r="BU239" s="186">
        <v>20</v>
      </c>
      <c r="BV239" s="186">
        <v>21</v>
      </c>
      <c r="BW239" s="168">
        <v>22</v>
      </c>
    </row>
    <row r="240" spans="27:75" x14ac:dyDescent="0.2">
      <c r="BA240" s="203">
        <v>0</v>
      </c>
      <c r="BB240" s="205">
        <v>0</v>
      </c>
      <c r="BC240" s="205">
        <v>0</v>
      </c>
      <c r="BD240" s="205">
        <v>0</v>
      </c>
      <c r="BE240" s="205">
        <v>0</v>
      </c>
      <c r="BF240" s="205">
        <v>0</v>
      </c>
      <c r="BG240" s="205">
        <v>0</v>
      </c>
      <c r="BH240" s="205">
        <v>0</v>
      </c>
      <c r="BI240" s="205">
        <v>0</v>
      </c>
      <c r="BJ240" s="205">
        <v>0</v>
      </c>
      <c r="BK240" s="205">
        <v>0</v>
      </c>
      <c r="BL240" s="205">
        <v>0</v>
      </c>
      <c r="BM240" s="205">
        <v>0</v>
      </c>
      <c r="BN240" s="205">
        <v>0</v>
      </c>
      <c r="BO240" s="205">
        <v>0</v>
      </c>
      <c r="BP240" s="205">
        <v>0</v>
      </c>
      <c r="BQ240" s="205">
        <v>0</v>
      </c>
      <c r="BR240" s="206">
        <v>0</v>
      </c>
      <c r="BS240" s="203">
        <v>0</v>
      </c>
      <c r="BT240" s="205">
        <v>0</v>
      </c>
      <c r="BU240" s="205">
        <v>0</v>
      </c>
      <c r="BV240" s="205">
        <v>0</v>
      </c>
      <c r="BW240" s="206">
        <v>0</v>
      </c>
    </row>
    <row r="241" spans="53:75" x14ac:dyDescent="0.2">
      <c r="BA241" s="203">
        <v>10</v>
      </c>
      <c r="BB241" s="205">
        <v>0.3</v>
      </c>
      <c r="BC241" s="205">
        <v>0.5</v>
      </c>
      <c r="BD241" s="205">
        <v>0.8</v>
      </c>
      <c r="BE241" s="205">
        <v>1</v>
      </c>
      <c r="BF241" s="205">
        <v>1.3</v>
      </c>
      <c r="BG241" s="205">
        <v>1.5</v>
      </c>
      <c r="BH241" s="205">
        <v>1.8</v>
      </c>
      <c r="BI241" s="205">
        <v>2</v>
      </c>
      <c r="BJ241" s="205">
        <v>2</v>
      </c>
      <c r="BK241" s="205">
        <v>2</v>
      </c>
      <c r="BL241" s="205">
        <v>2</v>
      </c>
      <c r="BM241" s="205">
        <v>2</v>
      </c>
      <c r="BN241" s="205">
        <v>1.8</v>
      </c>
      <c r="BO241" s="205">
        <v>1.8</v>
      </c>
      <c r="BP241" s="205">
        <v>1.5</v>
      </c>
      <c r="BQ241" s="205">
        <v>1</v>
      </c>
      <c r="BR241" s="206">
        <v>0.8</v>
      </c>
      <c r="BS241" s="203">
        <v>0</v>
      </c>
      <c r="BT241" s="205">
        <v>0</v>
      </c>
      <c r="BU241" s="205">
        <v>0</v>
      </c>
      <c r="BV241" s="205">
        <v>0</v>
      </c>
      <c r="BW241" s="206">
        <v>0</v>
      </c>
    </row>
    <row r="242" spans="53:75" x14ac:dyDescent="0.2">
      <c r="BA242" s="203">
        <v>15.6</v>
      </c>
      <c r="BB242" s="205">
        <v>0.5</v>
      </c>
      <c r="BC242" s="205">
        <v>0.8</v>
      </c>
      <c r="BD242" s="205">
        <v>1.3</v>
      </c>
      <c r="BE242" s="205">
        <v>1.5</v>
      </c>
      <c r="BF242" s="205">
        <v>2</v>
      </c>
      <c r="BG242" s="205">
        <v>2.5</v>
      </c>
      <c r="BH242" s="205">
        <v>3</v>
      </c>
      <c r="BI242" s="205">
        <v>3.6</v>
      </c>
      <c r="BJ242" s="205">
        <v>3.6</v>
      </c>
      <c r="BK242" s="205">
        <v>3.3</v>
      </c>
      <c r="BL242" s="205">
        <v>3.3</v>
      </c>
      <c r="BM242" s="205">
        <v>3.3</v>
      </c>
      <c r="BN242" s="205">
        <v>3</v>
      </c>
      <c r="BO242" s="205">
        <v>2.8</v>
      </c>
      <c r="BP242" s="205">
        <v>2.2999999999999998</v>
      </c>
      <c r="BQ242" s="205">
        <v>1.8</v>
      </c>
      <c r="BR242" s="206">
        <v>1.5</v>
      </c>
      <c r="BS242" s="203">
        <v>0</v>
      </c>
      <c r="BT242" s="205">
        <v>0</v>
      </c>
      <c r="BU242" s="205">
        <v>0</v>
      </c>
      <c r="BV242" s="205">
        <v>0</v>
      </c>
      <c r="BW242" s="206">
        <v>0</v>
      </c>
    </row>
    <row r="243" spans="53:75" x14ac:dyDescent="0.2">
      <c r="BA243" s="203">
        <v>21.1</v>
      </c>
      <c r="BB243" s="205">
        <v>0.8</v>
      </c>
      <c r="BC243" s="205">
        <v>1</v>
      </c>
      <c r="BD243" s="205">
        <v>1.5</v>
      </c>
      <c r="BE243" s="205">
        <v>2.2999999999999998</v>
      </c>
      <c r="BF243" s="205">
        <v>3</v>
      </c>
      <c r="BG243" s="205">
        <v>3.6</v>
      </c>
      <c r="BH243" s="205">
        <v>4.3</v>
      </c>
      <c r="BI243" s="205">
        <v>4.8</v>
      </c>
      <c r="BJ243" s="205">
        <v>4.8</v>
      </c>
      <c r="BK243" s="205">
        <v>4.8</v>
      </c>
      <c r="BL243" s="205">
        <v>4.5999999999999996</v>
      </c>
      <c r="BM243" s="205">
        <v>4.3</v>
      </c>
      <c r="BN243" s="205">
        <v>4.3</v>
      </c>
      <c r="BO243" s="205">
        <v>4.0999999999999996</v>
      </c>
      <c r="BP243" s="205">
        <v>3.3</v>
      </c>
      <c r="BQ243" s="205">
        <v>2.5</v>
      </c>
      <c r="BR243" s="206">
        <v>2</v>
      </c>
      <c r="BS243" s="203">
        <v>0</v>
      </c>
      <c r="BT243" s="205">
        <v>0</v>
      </c>
      <c r="BU243" s="205">
        <v>0</v>
      </c>
      <c r="BV243" s="205">
        <v>0</v>
      </c>
      <c r="BW243" s="206">
        <v>0</v>
      </c>
    </row>
    <row r="244" spans="53:75" x14ac:dyDescent="0.2">
      <c r="BA244" s="203">
        <v>26.7</v>
      </c>
      <c r="BB244" s="205">
        <v>1</v>
      </c>
      <c r="BC244" s="205">
        <v>1.5</v>
      </c>
      <c r="BD244" s="205">
        <v>2</v>
      </c>
      <c r="BE244" s="205">
        <v>2.8</v>
      </c>
      <c r="BF244" s="205">
        <v>3.8</v>
      </c>
      <c r="BG244" s="205">
        <v>4.8</v>
      </c>
      <c r="BH244" s="205">
        <v>5.6</v>
      </c>
      <c r="BI244" s="205">
        <v>6.1</v>
      </c>
      <c r="BJ244" s="205">
        <v>6.4</v>
      </c>
      <c r="BK244" s="205">
        <v>6.1</v>
      </c>
      <c r="BL244" s="205">
        <v>5.8</v>
      </c>
      <c r="BM244" s="205">
        <v>5.6</v>
      </c>
      <c r="BN244" s="205">
        <v>5.3</v>
      </c>
      <c r="BO244" s="205">
        <v>5.0999999999999996</v>
      </c>
      <c r="BP244" s="205">
        <v>4.3</v>
      </c>
      <c r="BQ244" s="205">
        <v>3.3</v>
      </c>
      <c r="BR244" s="206">
        <v>2.5</v>
      </c>
      <c r="BS244" s="203">
        <v>0</v>
      </c>
      <c r="BT244" s="205">
        <v>0</v>
      </c>
      <c r="BU244" s="205">
        <v>0</v>
      </c>
      <c r="BV244" s="205">
        <v>0</v>
      </c>
      <c r="BW244" s="206">
        <v>0</v>
      </c>
    </row>
    <row r="245" spans="53:75" x14ac:dyDescent="0.2">
      <c r="BA245" s="204">
        <v>32.200000000000003</v>
      </c>
      <c r="BB245" s="207">
        <v>1.3</v>
      </c>
      <c r="BC245" s="207">
        <v>1.8</v>
      </c>
      <c r="BD245" s="207">
        <v>2.5</v>
      </c>
      <c r="BE245" s="207">
        <v>3.6</v>
      </c>
      <c r="BF245" s="207">
        <v>4.5999999999999996</v>
      </c>
      <c r="BG245" s="207">
        <v>5.8</v>
      </c>
      <c r="BH245" s="207">
        <v>6.9</v>
      </c>
      <c r="BI245" s="207">
        <v>7.6</v>
      </c>
      <c r="BJ245" s="207">
        <v>7.6</v>
      </c>
      <c r="BK245" s="207">
        <v>7.4</v>
      </c>
      <c r="BL245" s="207">
        <v>7.4</v>
      </c>
      <c r="BM245" s="207">
        <v>6.9</v>
      </c>
      <c r="BN245" s="207">
        <v>6.6</v>
      </c>
      <c r="BO245" s="207">
        <v>6.4</v>
      </c>
      <c r="BP245" s="207">
        <v>5.0999999999999996</v>
      </c>
      <c r="BQ245" s="207">
        <v>4.0999999999999996</v>
      </c>
      <c r="BR245" s="208">
        <v>3</v>
      </c>
      <c r="BS245" s="204">
        <v>0</v>
      </c>
      <c r="BT245" s="207">
        <v>0</v>
      </c>
      <c r="BU245" s="207">
        <v>0</v>
      </c>
      <c r="BV245" s="207">
        <v>0</v>
      </c>
      <c r="BW245" s="208">
        <v>0</v>
      </c>
    </row>
    <row r="246" spans="53:75" x14ac:dyDescent="0.2">
      <c r="BA246" s="118"/>
      <c r="BB246" s="118"/>
      <c r="BC246" s="185" t="s">
        <v>32</v>
      </c>
      <c r="BD246" s="118"/>
      <c r="BE246" s="118"/>
      <c r="BF246" s="118"/>
      <c r="BG246" s="185" t="s">
        <v>32</v>
      </c>
      <c r="BH246" s="185" t="s">
        <v>32</v>
      </c>
      <c r="BI246" s="185" t="s">
        <v>32</v>
      </c>
      <c r="BJ246" s="185" t="s">
        <v>32</v>
      </c>
      <c r="BK246" s="118"/>
      <c r="BL246" s="185" t="s">
        <v>32</v>
      </c>
      <c r="BM246" s="118"/>
      <c r="BN246" s="118"/>
      <c r="BO246" s="185" t="s">
        <v>32</v>
      </c>
      <c r="BP246" s="185" t="s">
        <v>32</v>
      </c>
      <c r="BQ246" s="118"/>
      <c r="BR246" s="185" t="s">
        <v>32</v>
      </c>
      <c r="BS246" s="118"/>
      <c r="BT246" s="118"/>
      <c r="BU246" s="118"/>
      <c r="BV246" s="118"/>
      <c r="BW246" s="118"/>
    </row>
    <row r="247" spans="53:75" x14ac:dyDescent="0.2">
      <c r="BA247" s="118"/>
      <c r="BB247" s="118"/>
      <c r="BC247" s="185" t="s">
        <v>33</v>
      </c>
      <c r="BD247" s="118"/>
      <c r="BE247" s="118"/>
      <c r="BF247" s="118"/>
      <c r="BG247" s="185" t="s">
        <v>34</v>
      </c>
      <c r="BH247" s="185" t="s">
        <v>32</v>
      </c>
      <c r="BI247" s="185" t="s">
        <v>35</v>
      </c>
      <c r="BJ247" s="185" t="s">
        <v>32</v>
      </c>
      <c r="BK247" s="118"/>
      <c r="BL247" s="185" t="s">
        <v>36</v>
      </c>
      <c r="BM247" s="118"/>
      <c r="BN247" s="118"/>
      <c r="BO247" s="185" t="s">
        <v>37</v>
      </c>
      <c r="BP247" s="185" t="s">
        <v>32</v>
      </c>
      <c r="BQ247" s="118"/>
      <c r="BR247" s="185" t="s">
        <v>38</v>
      </c>
      <c r="BS247" s="118"/>
      <c r="BT247" s="118"/>
      <c r="BU247" s="118"/>
      <c r="BV247" s="118"/>
      <c r="BW247" s="118"/>
    </row>
    <row r="248" spans="53:75" x14ac:dyDescent="0.2">
      <c r="BA248" s="118"/>
      <c r="BB248" s="118"/>
      <c r="BC248" s="185" t="s">
        <v>39</v>
      </c>
      <c r="BD248" s="118"/>
      <c r="BE248" s="118"/>
      <c r="BF248" s="118"/>
      <c r="BG248" s="185" t="s">
        <v>39</v>
      </c>
      <c r="BH248" s="185" t="s">
        <v>32</v>
      </c>
      <c r="BI248" s="118"/>
      <c r="BJ248" s="185" t="s">
        <v>32</v>
      </c>
      <c r="BK248" s="118"/>
      <c r="BL248" s="185" t="s">
        <v>40</v>
      </c>
      <c r="BM248" s="118"/>
      <c r="BN248" s="118"/>
      <c r="BO248" s="185" t="s">
        <v>41</v>
      </c>
      <c r="BP248" s="185" t="s">
        <v>32</v>
      </c>
      <c r="BQ248" s="118"/>
      <c r="BR248" s="185" t="s">
        <v>42</v>
      </c>
      <c r="BS248" s="118"/>
      <c r="BT248" s="118"/>
      <c r="BU248" s="118"/>
      <c r="BV248" s="118"/>
      <c r="BW248" s="118"/>
    </row>
    <row r="249" spans="53:75" x14ac:dyDescent="0.2">
      <c r="BA249" s="118"/>
      <c r="BB249" s="118"/>
      <c r="BC249" s="118"/>
      <c r="BD249" s="118"/>
      <c r="BE249" s="118"/>
      <c r="BF249" s="118"/>
      <c r="BG249" s="118"/>
      <c r="BH249" s="185" t="s">
        <v>43</v>
      </c>
      <c r="BI249" s="118"/>
      <c r="BJ249" s="185" t="s">
        <v>44</v>
      </c>
      <c r="BK249" s="118"/>
      <c r="BL249" s="118"/>
      <c r="BM249" s="118"/>
      <c r="BN249" s="118"/>
      <c r="BO249" s="118"/>
      <c r="BP249" s="185" t="s">
        <v>41</v>
      </c>
      <c r="BQ249" s="118"/>
      <c r="BR249" s="118"/>
      <c r="BS249" s="118"/>
      <c r="BT249" s="118"/>
      <c r="BU249" s="118"/>
      <c r="BV249" s="118"/>
      <c r="BW249" s="118"/>
    </row>
    <row r="250" spans="53:75" x14ac:dyDescent="0.2">
      <c r="BA250" s="31" t="str">
        <f ca="1">HYPERLINK("#"&amp;MID(CELL("filename",AG238),FIND("]",CELL("filename",AG238))+1,256)&amp;"!"&amp;ADDRESS(ROW($B$8),COLUMN($B$8),1,TRUE),"Return to Cell B8")</f>
        <v>Return to Cell B8</v>
      </c>
      <c r="BB250" s="118"/>
      <c r="BC250" s="118"/>
      <c r="BD250" s="118"/>
      <c r="BE250" s="118"/>
      <c r="BF250" s="118"/>
      <c r="BG250" s="118"/>
      <c r="BH250" s="185"/>
      <c r="BI250" s="118"/>
      <c r="BJ250" s="185"/>
      <c r="BK250" s="118"/>
      <c r="BL250" s="118"/>
      <c r="BM250" s="118"/>
      <c r="BN250" s="118"/>
      <c r="BO250" s="118"/>
      <c r="BP250" s="185"/>
      <c r="BQ250" s="118"/>
      <c r="BR250" s="118"/>
      <c r="BS250" s="118"/>
      <c r="BT250" s="118"/>
      <c r="BU250" s="118"/>
      <c r="BV250" s="118"/>
      <c r="BW250" s="118"/>
    </row>
    <row r="251" spans="53:75" x14ac:dyDescent="0.2">
      <c r="BA251" s="117"/>
      <c r="BB251" s="118"/>
      <c r="BC251" s="118"/>
      <c r="BD251" s="118"/>
      <c r="BE251" s="118"/>
      <c r="BF251" s="118"/>
      <c r="BG251" s="118"/>
      <c r="BH251" s="118"/>
      <c r="BI251" s="118"/>
      <c r="BJ251" s="118"/>
      <c r="BK251" s="118"/>
      <c r="BL251" s="118"/>
      <c r="BM251" s="118"/>
      <c r="BN251" s="118"/>
      <c r="BO251" s="118"/>
      <c r="BP251" s="118"/>
      <c r="BQ251" s="118"/>
      <c r="BR251" s="118"/>
      <c r="BS251" s="118"/>
      <c r="BT251" s="118"/>
      <c r="BU251" s="118"/>
      <c r="BV251" s="118"/>
      <c r="BW251" s="118"/>
    </row>
    <row r="252" spans="53:75" x14ac:dyDescent="0.2">
      <c r="BA252" s="118" t="s">
        <v>180</v>
      </c>
      <c r="BB252" s="118"/>
      <c r="BC252" s="118"/>
      <c r="BD252" s="118"/>
      <c r="BE252" s="118"/>
      <c r="BF252" s="118"/>
      <c r="BG252" s="118"/>
      <c r="BH252" s="118"/>
      <c r="BI252" s="118"/>
      <c r="BJ252" s="118"/>
      <c r="BK252" s="118"/>
      <c r="BL252" s="118"/>
      <c r="BM252" s="118"/>
      <c r="BN252" s="118"/>
      <c r="BO252" s="118"/>
      <c r="BP252" s="118"/>
      <c r="BQ252" s="118"/>
      <c r="BR252" s="118"/>
      <c r="BS252" s="118"/>
      <c r="BT252" s="118"/>
      <c r="BU252" s="118"/>
      <c r="BV252" s="118"/>
      <c r="BW252" s="118"/>
    </row>
    <row r="253" spans="53:75" x14ac:dyDescent="0.2">
      <c r="BA253" s="122" t="s">
        <v>29</v>
      </c>
      <c r="BB253" s="253" t="s">
        <v>30</v>
      </c>
      <c r="BC253" s="253"/>
      <c r="BD253" s="253"/>
      <c r="BE253" s="253"/>
      <c r="BF253" s="253"/>
      <c r="BG253" s="253"/>
      <c r="BH253" s="253"/>
      <c r="BI253" s="253"/>
      <c r="BJ253" s="253"/>
      <c r="BK253" s="253"/>
      <c r="BL253" s="253"/>
      <c r="BM253" s="253"/>
      <c r="BN253" s="253"/>
      <c r="BO253" s="253"/>
      <c r="BP253" s="253"/>
      <c r="BQ253" s="253"/>
      <c r="BR253" s="253"/>
      <c r="BS253" s="253"/>
      <c r="BT253" s="253"/>
      <c r="BU253" s="253"/>
      <c r="BV253" s="253"/>
      <c r="BW253" s="253"/>
    </row>
    <row r="254" spans="53:75" ht="14.25" x14ac:dyDescent="0.2">
      <c r="BA254" s="126" t="s">
        <v>156</v>
      </c>
      <c r="BB254" s="254" t="s">
        <v>82</v>
      </c>
      <c r="BC254" s="254"/>
      <c r="BD254" s="254"/>
      <c r="BE254" s="254"/>
      <c r="BF254" s="254"/>
      <c r="BG254" s="254"/>
      <c r="BH254" s="254"/>
      <c r="BI254" s="254"/>
      <c r="BJ254" s="254"/>
      <c r="BK254" s="254"/>
      <c r="BL254" s="254"/>
      <c r="BM254" s="254"/>
      <c r="BN254" s="254"/>
      <c r="BO254" s="254"/>
      <c r="BP254" s="254" t="s">
        <v>83</v>
      </c>
      <c r="BQ254" s="254"/>
      <c r="BR254" s="254"/>
      <c r="BS254" s="254"/>
      <c r="BT254" s="254"/>
      <c r="BU254" s="254"/>
      <c r="BV254" s="254"/>
      <c r="BW254" s="254"/>
    </row>
    <row r="255" spans="53:75" x14ac:dyDescent="0.2">
      <c r="BA255" s="187"/>
      <c r="BB255" s="186">
        <v>1</v>
      </c>
      <c r="BC255" s="186">
        <v>2</v>
      </c>
      <c r="BD255" s="186">
        <v>3</v>
      </c>
      <c r="BE255" s="186">
        <v>4</v>
      </c>
      <c r="BF255" s="186">
        <v>5</v>
      </c>
      <c r="BG255" s="186">
        <v>6</v>
      </c>
      <c r="BH255" s="186">
        <v>7</v>
      </c>
      <c r="BI255" s="186">
        <v>8</v>
      </c>
      <c r="BJ255" s="186">
        <v>9</v>
      </c>
      <c r="BK255" s="186">
        <v>10</v>
      </c>
      <c r="BL255" s="186">
        <v>11</v>
      </c>
      <c r="BM255" s="186">
        <v>12</v>
      </c>
      <c r="BN255" s="186">
        <v>13</v>
      </c>
      <c r="BO255" s="168">
        <v>14</v>
      </c>
      <c r="BP255" s="169">
        <v>15</v>
      </c>
      <c r="BQ255" s="186">
        <v>16</v>
      </c>
      <c r="BR255" s="186">
        <v>17</v>
      </c>
      <c r="BS255" s="186">
        <v>18</v>
      </c>
      <c r="BT255" s="186">
        <v>19</v>
      </c>
      <c r="BU255" s="186">
        <v>20</v>
      </c>
      <c r="BV255" s="186">
        <v>21</v>
      </c>
      <c r="BW255" s="168">
        <v>22</v>
      </c>
    </row>
    <row r="256" spans="53:75" x14ac:dyDescent="0.2">
      <c r="BA256" s="203">
        <v>0</v>
      </c>
      <c r="BB256" s="205">
        <v>0</v>
      </c>
      <c r="BC256" s="205">
        <v>0</v>
      </c>
      <c r="BD256" s="205">
        <v>0</v>
      </c>
      <c r="BE256" s="205">
        <v>0</v>
      </c>
      <c r="BF256" s="205">
        <v>0</v>
      </c>
      <c r="BG256" s="205">
        <v>0</v>
      </c>
      <c r="BH256" s="205">
        <v>0</v>
      </c>
      <c r="BI256" s="205">
        <v>0</v>
      </c>
      <c r="BJ256" s="205">
        <v>0</v>
      </c>
      <c r="BK256" s="205">
        <v>0</v>
      </c>
      <c r="BL256" s="205">
        <v>0</v>
      </c>
      <c r="BM256" s="205">
        <v>0</v>
      </c>
      <c r="BN256" s="205">
        <v>0</v>
      </c>
      <c r="BO256" s="206">
        <v>0</v>
      </c>
      <c r="BP256" s="203">
        <v>0</v>
      </c>
      <c r="BQ256" s="205">
        <v>0</v>
      </c>
      <c r="BR256" s="205">
        <v>0</v>
      </c>
      <c r="BS256" s="205">
        <v>0</v>
      </c>
      <c r="BT256" s="205">
        <v>0</v>
      </c>
      <c r="BU256" s="205">
        <v>0</v>
      </c>
      <c r="BV256" s="205">
        <v>0</v>
      </c>
      <c r="BW256" s="206">
        <v>0</v>
      </c>
    </row>
    <row r="257" spans="25:75" x14ac:dyDescent="0.2">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BA257" s="203">
        <v>10</v>
      </c>
      <c r="BB257" s="205">
        <v>0.3</v>
      </c>
      <c r="BC257" s="205">
        <v>0.8</v>
      </c>
      <c r="BD257" s="205">
        <v>1</v>
      </c>
      <c r="BE257" s="205">
        <v>1.5</v>
      </c>
      <c r="BF257" s="205">
        <v>1.8</v>
      </c>
      <c r="BG257" s="205">
        <v>2</v>
      </c>
      <c r="BH257" s="205">
        <v>2</v>
      </c>
      <c r="BI257" s="205">
        <v>2</v>
      </c>
      <c r="BJ257" s="205">
        <v>2</v>
      </c>
      <c r="BK257" s="205">
        <v>2</v>
      </c>
      <c r="BL257" s="205">
        <v>1.8</v>
      </c>
      <c r="BM257" s="205">
        <v>1.5</v>
      </c>
      <c r="BN257" s="205">
        <v>1</v>
      </c>
      <c r="BO257" s="206">
        <v>0.8</v>
      </c>
      <c r="BP257" s="203">
        <v>0</v>
      </c>
      <c r="BQ257" s="205">
        <v>0</v>
      </c>
      <c r="BR257" s="205">
        <v>0</v>
      </c>
      <c r="BS257" s="205">
        <v>0</v>
      </c>
      <c r="BT257" s="205">
        <v>0</v>
      </c>
      <c r="BU257" s="205">
        <v>0</v>
      </c>
      <c r="BV257" s="205">
        <v>0</v>
      </c>
      <c r="BW257" s="206">
        <v>0</v>
      </c>
    </row>
    <row r="258" spans="25:75" x14ac:dyDescent="0.2">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BA258" s="203">
        <v>15.6</v>
      </c>
      <c r="BB258" s="205">
        <v>0.5</v>
      </c>
      <c r="BC258" s="205">
        <v>1</v>
      </c>
      <c r="BD258" s="205">
        <v>1.8</v>
      </c>
      <c r="BE258" s="205">
        <v>2.5</v>
      </c>
      <c r="BF258" s="205">
        <v>3</v>
      </c>
      <c r="BG258" s="205">
        <v>3.3</v>
      </c>
      <c r="BH258" s="205">
        <v>3.6</v>
      </c>
      <c r="BI258" s="205">
        <v>3.6</v>
      </c>
      <c r="BJ258" s="205">
        <v>3.6</v>
      </c>
      <c r="BK258" s="205">
        <v>3.6</v>
      </c>
      <c r="BL258" s="205">
        <v>3</v>
      </c>
      <c r="BM258" s="205">
        <v>2.5</v>
      </c>
      <c r="BN258" s="205">
        <v>1.8</v>
      </c>
      <c r="BO258" s="206">
        <v>1</v>
      </c>
      <c r="BP258" s="203">
        <v>0</v>
      </c>
      <c r="BQ258" s="205">
        <v>0</v>
      </c>
      <c r="BR258" s="205">
        <v>0</v>
      </c>
      <c r="BS258" s="205">
        <v>0</v>
      </c>
      <c r="BT258" s="205">
        <v>0</v>
      </c>
      <c r="BU258" s="205">
        <v>0</v>
      </c>
      <c r="BV258" s="205">
        <v>0</v>
      </c>
      <c r="BW258" s="206">
        <v>0</v>
      </c>
    </row>
    <row r="259" spans="25:75" x14ac:dyDescent="0.2">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BA259" s="203">
        <v>21.1</v>
      </c>
      <c r="BB259" s="205">
        <v>0.8</v>
      </c>
      <c r="BC259" s="205">
        <v>1.5</v>
      </c>
      <c r="BD259" s="205">
        <v>2.5</v>
      </c>
      <c r="BE259" s="205">
        <v>3.3</v>
      </c>
      <c r="BF259" s="205">
        <v>4.3</v>
      </c>
      <c r="BG259" s="205">
        <v>4.8</v>
      </c>
      <c r="BH259" s="205">
        <v>4.8</v>
      </c>
      <c r="BI259" s="205">
        <v>4.8</v>
      </c>
      <c r="BJ259" s="205">
        <v>4.8</v>
      </c>
      <c r="BK259" s="205">
        <v>4.8</v>
      </c>
      <c r="BL259" s="205">
        <v>4.3</v>
      </c>
      <c r="BM259" s="205">
        <v>3.6</v>
      </c>
      <c r="BN259" s="205">
        <v>2.5</v>
      </c>
      <c r="BO259" s="206">
        <v>1.5</v>
      </c>
      <c r="BP259" s="203">
        <v>0</v>
      </c>
      <c r="BQ259" s="205">
        <v>0</v>
      </c>
      <c r="BR259" s="205">
        <v>0</v>
      </c>
      <c r="BS259" s="205">
        <v>0</v>
      </c>
      <c r="BT259" s="205">
        <v>0</v>
      </c>
      <c r="BU259" s="205">
        <v>0</v>
      </c>
      <c r="BV259" s="205">
        <v>0</v>
      </c>
      <c r="BW259" s="206">
        <v>0</v>
      </c>
    </row>
    <row r="260" spans="25:75" x14ac:dyDescent="0.2">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BA260" s="203">
        <v>26.7</v>
      </c>
      <c r="BB260" s="205">
        <v>1</v>
      </c>
      <c r="BC260" s="205">
        <v>2</v>
      </c>
      <c r="BD260" s="205">
        <v>3</v>
      </c>
      <c r="BE260" s="205">
        <v>4.3</v>
      </c>
      <c r="BF260" s="205">
        <v>5.6</v>
      </c>
      <c r="BG260" s="205">
        <v>6.1</v>
      </c>
      <c r="BH260" s="205">
        <v>6.1</v>
      </c>
      <c r="BI260" s="205">
        <v>6.4</v>
      </c>
      <c r="BJ260" s="205">
        <v>6.4</v>
      </c>
      <c r="BK260" s="205">
        <v>6.4</v>
      </c>
      <c r="BL260" s="205">
        <v>5.6</v>
      </c>
      <c r="BM260" s="205">
        <v>4.3</v>
      </c>
      <c r="BN260" s="205">
        <v>3</v>
      </c>
      <c r="BO260" s="206">
        <v>2</v>
      </c>
      <c r="BP260" s="203">
        <v>0</v>
      </c>
      <c r="BQ260" s="205">
        <v>0</v>
      </c>
      <c r="BR260" s="205">
        <v>0</v>
      </c>
      <c r="BS260" s="205">
        <v>0</v>
      </c>
      <c r="BT260" s="205">
        <v>0</v>
      </c>
      <c r="BU260" s="205">
        <v>0</v>
      </c>
      <c r="BV260" s="205">
        <v>0</v>
      </c>
      <c r="BW260" s="206">
        <v>0</v>
      </c>
    </row>
    <row r="261" spans="25:75" x14ac:dyDescent="0.2">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BA261" s="204">
        <v>32.200000000000003</v>
      </c>
      <c r="BB261" s="207">
        <v>1.3</v>
      </c>
      <c r="BC261" s="207">
        <v>2.5</v>
      </c>
      <c r="BD261" s="207">
        <v>3.8</v>
      </c>
      <c r="BE261" s="207">
        <v>5.3</v>
      </c>
      <c r="BF261" s="207">
        <v>6.6</v>
      </c>
      <c r="BG261" s="207">
        <v>7.4</v>
      </c>
      <c r="BH261" s="207">
        <v>7.6</v>
      </c>
      <c r="BI261" s="207">
        <v>7.6</v>
      </c>
      <c r="BJ261" s="207">
        <v>7.6</v>
      </c>
      <c r="BK261" s="207">
        <v>7.6</v>
      </c>
      <c r="BL261" s="207">
        <v>6.9</v>
      </c>
      <c r="BM261" s="207">
        <v>5.3</v>
      </c>
      <c r="BN261" s="207">
        <v>3.8</v>
      </c>
      <c r="BO261" s="208">
        <v>2.2999999999999998</v>
      </c>
      <c r="BP261" s="204">
        <v>0</v>
      </c>
      <c r="BQ261" s="207">
        <v>0</v>
      </c>
      <c r="BR261" s="207">
        <v>0</v>
      </c>
      <c r="BS261" s="207">
        <v>0</v>
      </c>
      <c r="BT261" s="207">
        <v>0</v>
      </c>
      <c r="BU261" s="207">
        <v>0</v>
      </c>
      <c r="BV261" s="207">
        <v>0</v>
      </c>
      <c r="BW261" s="208">
        <v>0</v>
      </c>
    </row>
    <row r="262" spans="25:75" x14ac:dyDescent="0.2">
      <c r="BA262" s="118"/>
      <c r="BB262" s="118"/>
      <c r="BC262" s="118"/>
      <c r="BD262" s="185" t="s">
        <v>32</v>
      </c>
      <c r="BE262" s="118"/>
      <c r="BF262" s="185" t="s">
        <v>32</v>
      </c>
      <c r="BG262" s="185" t="s">
        <v>32</v>
      </c>
      <c r="BH262" s="185" t="s">
        <v>32</v>
      </c>
      <c r="BI262" s="185" t="s">
        <v>32</v>
      </c>
      <c r="BJ262" s="185" t="s">
        <v>32</v>
      </c>
      <c r="BK262" s="118"/>
      <c r="BL262" s="185" t="s">
        <v>32</v>
      </c>
      <c r="BM262" s="185" t="s">
        <v>32</v>
      </c>
      <c r="BN262" s="118"/>
      <c r="BO262" s="118"/>
      <c r="BP262" s="118"/>
      <c r="BQ262" s="118"/>
      <c r="BR262" s="185"/>
      <c r="BS262" s="118"/>
      <c r="BT262" s="118"/>
      <c r="BU262" s="118"/>
      <c r="BV262" s="118"/>
      <c r="BW262" s="118"/>
    </row>
    <row r="263" spans="25:75" x14ac:dyDescent="0.2">
      <c r="BA263" s="118"/>
      <c r="BB263" s="118"/>
      <c r="BC263" s="118"/>
      <c r="BD263" s="185" t="s">
        <v>49</v>
      </c>
      <c r="BE263" s="118"/>
      <c r="BF263" s="185" t="s">
        <v>50</v>
      </c>
      <c r="BG263" s="185" t="s">
        <v>32</v>
      </c>
      <c r="BH263" s="185" t="s">
        <v>51</v>
      </c>
      <c r="BI263" s="185" t="s">
        <v>32</v>
      </c>
      <c r="BJ263" s="185" t="s">
        <v>37</v>
      </c>
      <c r="BK263" s="118"/>
      <c r="BL263" s="185" t="s">
        <v>37</v>
      </c>
      <c r="BM263" s="185" t="s">
        <v>32</v>
      </c>
      <c r="BN263" s="118"/>
      <c r="BO263" s="118"/>
      <c r="BP263" s="118"/>
      <c r="BQ263" s="118"/>
      <c r="BR263" s="185"/>
      <c r="BS263" s="118"/>
      <c r="BT263" s="118"/>
      <c r="BU263" s="118"/>
      <c r="BV263" s="118"/>
      <c r="BW263" s="118"/>
    </row>
    <row r="264" spans="25:75" x14ac:dyDescent="0.2">
      <c r="BA264" s="118"/>
      <c r="BB264" s="118"/>
      <c r="BC264" s="118"/>
      <c r="BD264" s="185" t="s">
        <v>52</v>
      </c>
      <c r="BE264" s="118"/>
      <c r="BF264" s="185"/>
      <c r="BG264" s="185" t="s">
        <v>32</v>
      </c>
      <c r="BH264" s="118"/>
      <c r="BI264" s="185" t="s">
        <v>32</v>
      </c>
      <c r="BJ264" s="185" t="s">
        <v>53</v>
      </c>
      <c r="BK264" s="118"/>
      <c r="BL264" s="185" t="s">
        <v>54</v>
      </c>
      <c r="BM264" s="185" t="s">
        <v>55</v>
      </c>
      <c r="BN264" s="118"/>
      <c r="BO264" s="118"/>
      <c r="BP264" s="118"/>
      <c r="BQ264" s="118"/>
      <c r="BR264" s="185"/>
      <c r="BS264" s="118"/>
      <c r="BT264" s="118"/>
      <c r="BU264" s="118"/>
      <c r="BV264" s="118"/>
      <c r="BW264" s="118"/>
    </row>
    <row r="265" spans="25:75" x14ac:dyDescent="0.2">
      <c r="BA265" s="118"/>
      <c r="BB265" s="118"/>
      <c r="BC265" s="118"/>
      <c r="BD265" s="118"/>
      <c r="BE265" s="118"/>
      <c r="BF265" s="118"/>
      <c r="BG265" s="185" t="s">
        <v>56</v>
      </c>
      <c r="BH265" s="118"/>
      <c r="BI265" s="185" t="s">
        <v>57</v>
      </c>
      <c r="BJ265" s="118"/>
      <c r="BK265" s="118"/>
      <c r="BL265" s="118"/>
      <c r="BM265" s="185" t="s">
        <v>54</v>
      </c>
      <c r="BN265" s="118"/>
      <c r="BO265" s="118"/>
      <c r="BP265" s="118"/>
      <c r="BQ265" s="118"/>
      <c r="BR265" s="118"/>
      <c r="BS265" s="118"/>
      <c r="BT265" s="118"/>
      <c r="BU265" s="118"/>
      <c r="BV265" s="118"/>
      <c r="BW265" s="118"/>
    </row>
    <row r="266" spans="25:75" x14ac:dyDescent="0.2">
      <c r="BA266" s="31" t="str">
        <f ca="1">HYPERLINK("#"&amp;MID(CELL("filename",AG254),FIND("]",CELL("filename",AG254))+1,256)&amp;"!"&amp;ADDRESS(ROW($B$8),COLUMN($B$8),1,TRUE),"Return to Cell B8")</f>
        <v>Return to Cell B8</v>
      </c>
      <c r="BB266" s="118"/>
      <c r="BC266" s="118"/>
      <c r="BD266" s="118"/>
      <c r="BE266" s="118"/>
      <c r="BF266" s="118"/>
      <c r="BG266" s="185"/>
      <c r="BH266" s="118"/>
      <c r="BI266" s="185"/>
      <c r="BJ266" s="118"/>
      <c r="BK266" s="118"/>
      <c r="BL266" s="118"/>
      <c r="BM266" s="185"/>
      <c r="BN266" s="118"/>
      <c r="BO266" s="118"/>
      <c r="BP266" s="118"/>
      <c r="BQ266" s="118"/>
      <c r="BR266" s="118"/>
      <c r="BS266" s="118"/>
      <c r="BT266" s="118"/>
      <c r="BU266" s="118"/>
      <c r="BV266" s="118"/>
      <c r="BW266" s="118"/>
    </row>
    <row r="267" spans="25:75" x14ac:dyDescent="0.2">
      <c r="BA267" s="117"/>
      <c r="BB267" s="118"/>
      <c r="BC267" s="118"/>
      <c r="BD267" s="118"/>
      <c r="BE267" s="118"/>
      <c r="BF267" s="118"/>
      <c r="BG267" s="118"/>
      <c r="BH267" s="118"/>
      <c r="BI267" s="118"/>
      <c r="BJ267" s="118"/>
      <c r="BK267" s="118"/>
      <c r="BL267" s="118"/>
      <c r="BM267" s="118"/>
      <c r="BN267" s="118"/>
      <c r="BO267" s="118"/>
      <c r="BP267" s="118"/>
      <c r="BQ267" s="118"/>
      <c r="BR267" s="118"/>
      <c r="BS267" s="118"/>
      <c r="BT267" s="118"/>
      <c r="BU267" s="118"/>
      <c r="BV267" s="118"/>
      <c r="BW267" s="118"/>
    </row>
    <row r="268" spans="25:75" x14ac:dyDescent="0.2">
      <c r="BA268" s="118" t="s">
        <v>181</v>
      </c>
      <c r="BB268" s="118"/>
      <c r="BC268" s="118"/>
      <c r="BD268" s="118"/>
      <c r="BE268" s="118"/>
      <c r="BF268" s="118"/>
      <c r="BG268" s="118"/>
      <c r="BH268" s="118"/>
      <c r="BI268" s="118"/>
      <c r="BJ268" s="118"/>
      <c r="BK268" s="118"/>
      <c r="BL268" s="118"/>
      <c r="BM268" s="118"/>
      <c r="BN268" s="118"/>
      <c r="BO268" s="118"/>
      <c r="BP268" s="118"/>
      <c r="BQ268" s="118"/>
      <c r="BR268" s="118"/>
      <c r="BS268" s="118"/>
      <c r="BT268" s="118"/>
      <c r="BU268" s="118"/>
      <c r="BV268" s="118"/>
      <c r="BW268" s="118"/>
    </row>
    <row r="269" spans="25:75" x14ac:dyDescent="0.2">
      <c r="BA269" s="122" t="s">
        <v>29</v>
      </c>
      <c r="BB269" s="253" t="s">
        <v>30</v>
      </c>
      <c r="BC269" s="253"/>
      <c r="BD269" s="253"/>
      <c r="BE269" s="253"/>
      <c r="BF269" s="253"/>
      <c r="BG269" s="253"/>
      <c r="BH269" s="253"/>
      <c r="BI269" s="253"/>
      <c r="BJ269" s="253"/>
      <c r="BK269" s="253"/>
      <c r="BL269" s="253"/>
      <c r="BM269" s="253"/>
      <c r="BN269" s="253"/>
      <c r="BO269" s="253"/>
      <c r="BP269" s="253"/>
      <c r="BQ269" s="253"/>
      <c r="BR269" s="253"/>
      <c r="BS269" s="253"/>
      <c r="BT269" s="253"/>
      <c r="BU269" s="253"/>
      <c r="BV269" s="253"/>
      <c r="BW269" s="253"/>
    </row>
    <row r="270" spans="25:75" ht="14.25" x14ac:dyDescent="0.2">
      <c r="BA270" s="126" t="s">
        <v>156</v>
      </c>
      <c r="BB270" s="253" t="s">
        <v>82</v>
      </c>
      <c r="BC270" s="253"/>
      <c r="BD270" s="253"/>
      <c r="BE270" s="253"/>
      <c r="BF270" s="253"/>
      <c r="BG270" s="253"/>
      <c r="BH270" s="253"/>
      <c r="BI270" s="253"/>
      <c r="BJ270" s="253"/>
      <c r="BK270" s="253"/>
      <c r="BL270" s="253"/>
      <c r="BM270" s="253"/>
      <c r="BN270" s="253"/>
      <c r="BO270" s="253" t="s">
        <v>83</v>
      </c>
      <c r="BP270" s="253"/>
      <c r="BQ270" s="253"/>
      <c r="BR270" s="253"/>
      <c r="BS270" s="253"/>
      <c r="BT270" s="253"/>
      <c r="BU270" s="253"/>
      <c r="BV270" s="253"/>
      <c r="BW270" s="253"/>
    </row>
    <row r="271" spans="25:75" x14ac:dyDescent="0.2">
      <c r="BA271" s="187"/>
      <c r="BB271" s="186">
        <v>1</v>
      </c>
      <c r="BC271" s="186">
        <v>2</v>
      </c>
      <c r="BD271" s="186">
        <v>3</v>
      </c>
      <c r="BE271" s="186">
        <v>4</v>
      </c>
      <c r="BF271" s="186">
        <v>5</v>
      </c>
      <c r="BG271" s="186">
        <v>6</v>
      </c>
      <c r="BH271" s="186">
        <v>7</v>
      </c>
      <c r="BI271" s="186">
        <v>8</v>
      </c>
      <c r="BJ271" s="186">
        <v>9</v>
      </c>
      <c r="BK271" s="186">
        <v>10</v>
      </c>
      <c r="BL271" s="186">
        <v>11</v>
      </c>
      <c r="BM271" s="186">
        <v>12</v>
      </c>
      <c r="BN271" s="168">
        <v>13</v>
      </c>
      <c r="BO271" s="169">
        <v>14</v>
      </c>
      <c r="BP271" s="186">
        <v>15</v>
      </c>
      <c r="BQ271" s="186">
        <v>16</v>
      </c>
      <c r="BR271" s="186">
        <v>17</v>
      </c>
      <c r="BS271" s="186">
        <v>18</v>
      </c>
      <c r="BT271" s="186">
        <v>19</v>
      </c>
      <c r="BU271" s="186">
        <v>20</v>
      </c>
      <c r="BV271" s="186">
        <v>21</v>
      </c>
      <c r="BW271" s="168">
        <v>22</v>
      </c>
    </row>
    <row r="272" spans="25:75" x14ac:dyDescent="0.2">
      <c r="BA272" s="203">
        <v>0</v>
      </c>
      <c r="BB272" s="205">
        <v>0</v>
      </c>
      <c r="BC272" s="205">
        <v>0</v>
      </c>
      <c r="BD272" s="205">
        <v>0</v>
      </c>
      <c r="BE272" s="205">
        <v>0</v>
      </c>
      <c r="BF272" s="205">
        <v>0</v>
      </c>
      <c r="BG272" s="205">
        <v>0</v>
      </c>
      <c r="BH272" s="205">
        <v>0</v>
      </c>
      <c r="BI272" s="205">
        <v>0</v>
      </c>
      <c r="BJ272" s="205">
        <v>0</v>
      </c>
      <c r="BK272" s="205">
        <v>0</v>
      </c>
      <c r="BL272" s="205">
        <v>0</v>
      </c>
      <c r="BM272" s="205">
        <v>0</v>
      </c>
      <c r="BN272" s="206">
        <v>0</v>
      </c>
      <c r="BO272" s="203">
        <v>0</v>
      </c>
      <c r="BP272" s="205">
        <v>0</v>
      </c>
      <c r="BQ272" s="205">
        <v>0</v>
      </c>
      <c r="BR272" s="205">
        <v>0</v>
      </c>
      <c r="BS272" s="205">
        <v>0</v>
      </c>
      <c r="BT272" s="205">
        <v>0</v>
      </c>
      <c r="BU272" s="205">
        <v>0</v>
      </c>
      <c r="BV272" s="205">
        <v>0</v>
      </c>
      <c r="BW272" s="206">
        <v>0</v>
      </c>
    </row>
    <row r="273" spans="25:75" x14ac:dyDescent="0.2">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BA273" s="203">
        <v>10</v>
      </c>
      <c r="BB273" s="205">
        <v>0.5</v>
      </c>
      <c r="BC273" s="205">
        <v>0.8</v>
      </c>
      <c r="BD273" s="205">
        <v>1.3</v>
      </c>
      <c r="BE273" s="205">
        <v>1.5</v>
      </c>
      <c r="BF273" s="205">
        <v>2</v>
      </c>
      <c r="BG273" s="205">
        <v>2</v>
      </c>
      <c r="BH273" s="205">
        <v>2</v>
      </c>
      <c r="BI273" s="205">
        <v>2</v>
      </c>
      <c r="BJ273" s="205">
        <v>2</v>
      </c>
      <c r="BK273" s="205">
        <v>1.8</v>
      </c>
      <c r="BL273" s="205">
        <v>1.5</v>
      </c>
      <c r="BM273" s="205">
        <v>1</v>
      </c>
      <c r="BN273" s="206">
        <v>0.5</v>
      </c>
      <c r="BO273" s="203">
        <v>0</v>
      </c>
      <c r="BP273" s="205">
        <v>0</v>
      </c>
      <c r="BQ273" s="205">
        <v>0</v>
      </c>
      <c r="BR273" s="205">
        <v>0</v>
      </c>
      <c r="BS273" s="205">
        <v>0</v>
      </c>
      <c r="BT273" s="205">
        <v>0</v>
      </c>
      <c r="BU273" s="205">
        <v>0</v>
      </c>
      <c r="BV273" s="205">
        <v>0</v>
      </c>
      <c r="BW273" s="206">
        <v>0</v>
      </c>
    </row>
    <row r="274" spans="25:75" x14ac:dyDescent="0.2">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BA274" s="203">
        <v>15.6</v>
      </c>
      <c r="BB274" s="205">
        <v>0.8</v>
      </c>
      <c r="BC274" s="205">
        <v>1.3</v>
      </c>
      <c r="BD274" s="205">
        <v>2</v>
      </c>
      <c r="BE274" s="205">
        <v>2.5</v>
      </c>
      <c r="BF274" s="205">
        <v>3.3</v>
      </c>
      <c r="BG274" s="205">
        <v>3.3</v>
      </c>
      <c r="BH274" s="205">
        <v>3.3</v>
      </c>
      <c r="BI274" s="205">
        <v>3.6</v>
      </c>
      <c r="BJ274" s="205">
        <v>3.6</v>
      </c>
      <c r="BK274" s="205">
        <v>3</v>
      </c>
      <c r="BL274" s="205">
        <v>2.2999999999999998</v>
      </c>
      <c r="BM274" s="205">
        <v>1.5</v>
      </c>
      <c r="BN274" s="206">
        <v>0.8</v>
      </c>
      <c r="BO274" s="203">
        <v>0</v>
      </c>
      <c r="BP274" s="205">
        <v>0</v>
      </c>
      <c r="BQ274" s="205">
        <v>0</v>
      </c>
      <c r="BR274" s="205">
        <v>0</v>
      </c>
      <c r="BS274" s="205">
        <v>0</v>
      </c>
      <c r="BT274" s="205">
        <v>0</v>
      </c>
      <c r="BU274" s="205">
        <v>0</v>
      </c>
      <c r="BV274" s="205">
        <v>0</v>
      </c>
      <c r="BW274" s="206">
        <v>0</v>
      </c>
    </row>
    <row r="275" spans="25:75" x14ac:dyDescent="0.2">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BA275" s="203">
        <v>21.1</v>
      </c>
      <c r="BB275" s="205">
        <v>1</v>
      </c>
      <c r="BC275" s="205">
        <v>1.8</v>
      </c>
      <c r="BD275" s="205">
        <v>2.8</v>
      </c>
      <c r="BE275" s="205">
        <v>3.6</v>
      </c>
      <c r="BF275" s="205">
        <v>4.5999999999999996</v>
      </c>
      <c r="BG275" s="205">
        <v>4.5999999999999996</v>
      </c>
      <c r="BH275" s="205">
        <v>4.8</v>
      </c>
      <c r="BI275" s="205">
        <v>4.8</v>
      </c>
      <c r="BJ275" s="205">
        <v>4.8</v>
      </c>
      <c r="BK275" s="205">
        <v>4.3</v>
      </c>
      <c r="BL275" s="205">
        <v>3.3</v>
      </c>
      <c r="BM275" s="205">
        <v>2</v>
      </c>
      <c r="BN275" s="206">
        <v>1</v>
      </c>
      <c r="BO275" s="203">
        <v>0</v>
      </c>
      <c r="BP275" s="205">
        <v>0</v>
      </c>
      <c r="BQ275" s="205">
        <v>0</v>
      </c>
      <c r="BR275" s="205">
        <v>0</v>
      </c>
      <c r="BS275" s="205">
        <v>0</v>
      </c>
      <c r="BT275" s="205">
        <v>0</v>
      </c>
      <c r="BU275" s="205">
        <v>0</v>
      </c>
      <c r="BV275" s="205">
        <v>0</v>
      </c>
      <c r="BW275" s="206">
        <v>0</v>
      </c>
    </row>
    <row r="276" spans="25:75" x14ac:dyDescent="0.2">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BA276" s="203">
        <v>26.7</v>
      </c>
      <c r="BB276" s="205">
        <v>1.3</v>
      </c>
      <c r="BC276" s="205">
        <v>2.2999999999999998</v>
      </c>
      <c r="BD276" s="205">
        <v>3.3</v>
      </c>
      <c r="BE276" s="205">
        <v>4.8</v>
      </c>
      <c r="BF276" s="205">
        <v>5.8</v>
      </c>
      <c r="BG276" s="205">
        <v>5.8</v>
      </c>
      <c r="BH276" s="205">
        <v>6.1</v>
      </c>
      <c r="BI276" s="205">
        <v>6.1</v>
      </c>
      <c r="BJ276" s="205">
        <v>6.4</v>
      </c>
      <c r="BK276" s="205">
        <v>5.6</v>
      </c>
      <c r="BL276" s="205">
        <v>4.3</v>
      </c>
      <c r="BM276" s="205">
        <v>2.8</v>
      </c>
      <c r="BN276" s="206">
        <v>1.3</v>
      </c>
      <c r="BO276" s="203">
        <v>0</v>
      </c>
      <c r="BP276" s="205">
        <v>0</v>
      </c>
      <c r="BQ276" s="205">
        <v>0</v>
      </c>
      <c r="BR276" s="205">
        <v>0</v>
      </c>
      <c r="BS276" s="205">
        <v>0</v>
      </c>
      <c r="BT276" s="205">
        <v>0</v>
      </c>
      <c r="BU276" s="205">
        <v>0</v>
      </c>
      <c r="BV276" s="205">
        <v>0</v>
      </c>
      <c r="BW276" s="206">
        <v>0</v>
      </c>
    </row>
    <row r="277" spans="25:75" x14ac:dyDescent="0.2">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BA277" s="204">
        <v>32.200000000000003</v>
      </c>
      <c r="BB277" s="207">
        <v>1.5</v>
      </c>
      <c r="BC277" s="207">
        <v>2.5</v>
      </c>
      <c r="BD277" s="207">
        <v>4.0999999999999996</v>
      </c>
      <c r="BE277" s="207">
        <v>5.8</v>
      </c>
      <c r="BF277" s="207">
        <v>7.1</v>
      </c>
      <c r="BG277" s="207">
        <v>7.4</v>
      </c>
      <c r="BH277" s="207">
        <v>7.4</v>
      </c>
      <c r="BI277" s="207">
        <v>7.6</v>
      </c>
      <c r="BJ277" s="207">
        <v>7.6</v>
      </c>
      <c r="BK277" s="207">
        <v>6.9</v>
      </c>
      <c r="BL277" s="207">
        <v>5.0999999999999996</v>
      </c>
      <c r="BM277" s="207">
        <v>3.3</v>
      </c>
      <c r="BN277" s="208">
        <v>1.5</v>
      </c>
      <c r="BO277" s="204">
        <v>0</v>
      </c>
      <c r="BP277" s="207">
        <v>0</v>
      </c>
      <c r="BQ277" s="207">
        <v>0</v>
      </c>
      <c r="BR277" s="207">
        <v>0</v>
      </c>
      <c r="BS277" s="207">
        <v>0</v>
      </c>
      <c r="BT277" s="207">
        <v>0</v>
      </c>
      <c r="BU277" s="207">
        <v>0</v>
      </c>
      <c r="BV277" s="207">
        <v>0</v>
      </c>
      <c r="BW277" s="208">
        <v>0</v>
      </c>
    </row>
    <row r="278" spans="25:75" x14ac:dyDescent="0.2">
      <c r="BA278" s="118"/>
      <c r="BB278" s="118"/>
      <c r="BC278" s="118"/>
      <c r="BD278" s="185" t="s">
        <v>32</v>
      </c>
      <c r="BE278" s="118"/>
      <c r="BF278" s="118"/>
      <c r="BG278" s="252" t="s">
        <v>32</v>
      </c>
      <c r="BH278" s="252"/>
      <c r="BI278" s="118"/>
      <c r="BJ278" s="252" t="s">
        <v>32</v>
      </c>
      <c r="BK278" s="252"/>
      <c r="BL278" s="118"/>
      <c r="BM278" s="118"/>
      <c r="BN278" s="118"/>
      <c r="BO278" s="118"/>
      <c r="BP278" s="118"/>
      <c r="BQ278" s="118"/>
      <c r="BR278" s="118"/>
      <c r="BS278" s="118"/>
      <c r="BT278" s="118"/>
      <c r="BU278" s="118"/>
      <c r="BV278" s="118"/>
      <c r="BW278" s="118"/>
    </row>
    <row r="279" spans="25:75" x14ac:dyDescent="0.2">
      <c r="BA279" s="118"/>
      <c r="BB279" s="118"/>
      <c r="BC279" s="118"/>
      <c r="BD279" s="178" t="s">
        <v>58</v>
      </c>
      <c r="BE279" s="118"/>
      <c r="BF279" s="118"/>
      <c r="BG279" s="252" t="s">
        <v>51</v>
      </c>
      <c r="BH279" s="252"/>
      <c r="BI279" s="118"/>
      <c r="BJ279" s="252" t="s">
        <v>53</v>
      </c>
      <c r="BK279" s="252"/>
      <c r="BL279" s="118"/>
      <c r="BM279" s="118"/>
      <c r="BN279" s="118"/>
      <c r="BO279" s="118"/>
      <c r="BP279" s="118"/>
      <c r="BQ279" s="118"/>
      <c r="BR279" s="118"/>
      <c r="BS279" s="118"/>
      <c r="BT279" s="118"/>
      <c r="BU279" s="118"/>
      <c r="BV279" s="118"/>
      <c r="BW279" s="118"/>
    </row>
    <row r="280" spans="25:75" x14ac:dyDescent="0.2">
      <c r="BA280" s="118"/>
      <c r="BB280" s="118"/>
      <c r="BC280" s="118"/>
      <c r="BD280" s="185" t="s">
        <v>39</v>
      </c>
      <c r="BE280" s="118"/>
      <c r="BF280" s="118"/>
      <c r="BG280" s="118"/>
      <c r="BH280" s="118"/>
      <c r="BI280" s="118"/>
      <c r="BJ280" s="118"/>
      <c r="BK280" s="118"/>
      <c r="BL280" s="118"/>
      <c r="BM280" s="118"/>
      <c r="BN280" s="118"/>
      <c r="BO280" s="118"/>
      <c r="BP280" s="118"/>
      <c r="BQ280" s="118"/>
      <c r="BR280" s="118"/>
      <c r="BS280" s="118"/>
      <c r="BT280" s="118"/>
      <c r="BU280" s="118"/>
      <c r="BV280" s="118"/>
      <c r="BW280" s="118"/>
    </row>
    <row r="281" spans="25:75" x14ac:dyDescent="0.2">
      <c r="BA281" s="31" t="str">
        <f ca="1">HYPERLINK("#"&amp;MID(CELL("filename",AG269),FIND("]",CELL("filename",AG269))+1,256)&amp;"!"&amp;ADDRESS(ROW($B$8),COLUMN($B$8),1,TRUE),"Return to Cell B8")</f>
        <v>Return to Cell B8</v>
      </c>
      <c r="BB281" s="118"/>
      <c r="BC281" s="118"/>
      <c r="BD281" s="185"/>
      <c r="BE281" s="118"/>
      <c r="BF281" s="118"/>
      <c r="BG281" s="118"/>
      <c r="BH281" s="118"/>
      <c r="BI281" s="118"/>
      <c r="BJ281" s="118"/>
      <c r="BK281" s="118"/>
      <c r="BL281" s="118"/>
      <c r="BM281" s="118"/>
      <c r="BN281" s="118"/>
      <c r="BO281" s="118"/>
      <c r="BP281" s="118"/>
      <c r="BQ281" s="118"/>
      <c r="BR281" s="118"/>
      <c r="BS281" s="118"/>
      <c r="BT281" s="118"/>
      <c r="BU281" s="118"/>
      <c r="BV281" s="118"/>
      <c r="BW281" s="118"/>
    </row>
    <row r="282" spans="25:75" x14ac:dyDescent="0.2">
      <c r="BA282" s="117"/>
      <c r="BB282" s="118"/>
      <c r="BC282" s="118"/>
      <c r="BD282" s="118"/>
      <c r="BE282" s="118"/>
      <c r="BF282" s="118"/>
      <c r="BG282" s="118"/>
      <c r="BH282" s="118"/>
      <c r="BI282" s="118"/>
      <c r="BJ282" s="118"/>
      <c r="BK282" s="118"/>
      <c r="BL282" s="118"/>
      <c r="BM282" s="118"/>
      <c r="BN282" s="118"/>
      <c r="BO282" s="118"/>
      <c r="BP282" s="118"/>
      <c r="BQ282" s="118"/>
      <c r="BR282" s="118"/>
      <c r="BS282" s="118"/>
      <c r="BT282" s="118"/>
      <c r="BU282" s="118"/>
      <c r="BV282" s="118"/>
      <c r="BW282" s="118"/>
    </row>
    <row r="283" spans="25:75" x14ac:dyDescent="0.2">
      <c r="BA283" s="118" t="s">
        <v>182</v>
      </c>
      <c r="BB283" s="118"/>
      <c r="BC283" s="118"/>
      <c r="BD283" s="118"/>
      <c r="BE283" s="118"/>
      <c r="BF283" s="118"/>
      <c r="BG283" s="118"/>
      <c r="BH283" s="118"/>
      <c r="BI283" s="118"/>
      <c r="BJ283" s="118"/>
      <c r="BK283" s="118"/>
      <c r="BL283" s="118"/>
      <c r="BM283" s="118"/>
      <c r="BN283" s="118"/>
      <c r="BO283" s="118"/>
      <c r="BP283" s="118"/>
      <c r="BQ283" s="118"/>
      <c r="BR283" s="118"/>
      <c r="BS283" s="118"/>
      <c r="BT283" s="118"/>
      <c r="BU283" s="118"/>
      <c r="BV283" s="118"/>
      <c r="BW283" s="118"/>
    </row>
    <row r="284" spans="25:75" x14ac:dyDescent="0.2">
      <c r="BA284" s="122" t="s">
        <v>29</v>
      </c>
      <c r="BB284" s="253" t="s">
        <v>30</v>
      </c>
      <c r="BC284" s="253"/>
      <c r="BD284" s="253"/>
      <c r="BE284" s="253"/>
      <c r="BF284" s="253"/>
      <c r="BG284" s="253"/>
      <c r="BH284" s="253"/>
      <c r="BI284" s="253"/>
      <c r="BJ284" s="253"/>
      <c r="BK284" s="253"/>
      <c r="BL284" s="253"/>
      <c r="BM284" s="253"/>
      <c r="BN284" s="253"/>
      <c r="BO284" s="253"/>
      <c r="BP284" s="253"/>
      <c r="BQ284" s="253"/>
      <c r="BR284" s="253"/>
      <c r="BS284" s="253"/>
      <c r="BT284" s="253"/>
      <c r="BU284" s="253"/>
      <c r="BV284" s="253"/>
      <c r="BW284" s="253"/>
    </row>
    <row r="285" spans="25:75" ht="14.25" x14ac:dyDescent="0.2">
      <c r="BA285" s="126" t="s">
        <v>156</v>
      </c>
      <c r="BB285" s="254" t="s">
        <v>82</v>
      </c>
      <c r="BC285" s="254"/>
      <c r="BD285" s="254"/>
      <c r="BE285" s="254"/>
      <c r="BF285" s="254"/>
      <c r="BG285" s="254"/>
      <c r="BH285" s="254"/>
      <c r="BI285" s="254"/>
      <c r="BJ285" s="254"/>
      <c r="BK285" s="254"/>
      <c r="BL285" s="254"/>
      <c r="BM285" s="254"/>
      <c r="BN285" s="254"/>
      <c r="BO285" s="254"/>
      <c r="BP285" s="254"/>
      <c r="BQ285" s="254"/>
      <c r="BR285" s="254" t="s">
        <v>83</v>
      </c>
      <c r="BS285" s="254"/>
      <c r="BT285" s="254"/>
      <c r="BU285" s="254"/>
      <c r="BV285" s="254"/>
      <c r="BW285" s="254"/>
    </row>
    <row r="286" spans="25:75" x14ac:dyDescent="0.2">
      <c r="BA286" s="187"/>
      <c r="BB286" s="186">
        <v>1</v>
      </c>
      <c r="BC286" s="186">
        <v>2</v>
      </c>
      <c r="BD286" s="186">
        <v>3</v>
      </c>
      <c r="BE286" s="186">
        <v>4</v>
      </c>
      <c r="BF286" s="186">
        <v>5</v>
      </c>
      <c r="BG286" s="186">
        <v>6</v>
      </c>
      <c r="BH286" s="186">
        <v>7</v>
      </c>
      <c r="BI286" s="186">
        <v>8</v>
      </c>
      <c r="BJ286" s="186">
        <v>9</v>
      </c>
      <c r="BK286" s="186">
        <v>10</v>
      </c>
      <c r="BL286" s="186">
        <v>11</v>
      </c>
      <c r="BM286" s="186">
        <v>12</v>
      </c>
      <c r="BN286" s="186">
        <v>13</v>
      </c>
      <c r="BO286" s="186">
        <v>14</v>
      </c>
      <c r="BP286" s="186">
        <v>15</v>
      </c>
      <c r="BQ286" s="168">
        <v>16</v>
      </c>
      <c r="BR286" s="169">
        <v>17</v>
      </c>
      <c r="BS286" s="186">
        <v>18</v>
      </c>
      <c r="BT286" s="186">
        <v>19</v>
      </c>
      <c r="BU286" s="186">
        <v>20</v>
      </c>
      <c r="BV286" s="186">
        <v>21</v>
      </c>
      <c r="BW286" s="168">
        <v>22</v>
      </c>
    </row>
    <row r="287" spans="25:75" x14ac:dyDescent="0.2">
      <c r="BA287" s="203">
        <v>0</v>
      </c>
      <c r="BB287" s="205">
        <v>0</v>
      </c>
      <c r="BC287" s="205">
        <v>0</v>
      </c>
      <c r="BD287" s="205">
        <v>0</v>
      </c>
      <c r="BE287" s="205">
        <v>0</v>
      </c>
      <c r="BF287" s="205">
        <v>0</v>
      </c>
      <c r="BG287" s="205">
        <v>0</v>
      </c>
      <c r="BH287" s="205">
        <v>0</v>
      </c>
      <c r="BI287" s="205">
        <v>0</v>
      </c>
      <c r="BJ287" s="205">
        <v>0</v>
      </c>
      <c r="BK287" s="205">
        <v>0</v>
      </c>
      <c r="BL287" s="205">
        <v>0</v>
      </c>
      <c r="BM287" s="205">
        <v>0</v>
      </c>
      <c r="BN287" s="205">
        <v>0</v>
      </c>
      <c r="BO287" s="205">
        <v>0</v>
      </c>
      <c r="BP287" s="205">
        <v>0</v>
      </c>
      <c r="BQ287" s="206">
        <v>0</v>
      </c>
      <c r="BR287" s="203">
        <v>0</v>
      </c>
      <c r="BS287" s="205">
        <v>0</v>
      </c>
      <c r="BT287" s="205">
        <v>0</v>
      </c>
      <c r="BU287" s="205">
        <v>0</v>
      </c>
      <c r="BV287" s="205">
        <v>0</v>
      </c>
      <c r="BW287" s="206">
        <v>0</v>
      </c>
    </row>
    <row r="288" spans="25:75" x14ac:dyDescent="0.2">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BA288" s="203">
        <v>10</v>
      </c>
      <c r="BB288" s="205">
        <v>0.3</v>
      </c>
      <c r="BC288" s="205">
        <v>0.5</v>
      </c>
      <c r="BD288" s="205">
        <v>0.8</v>
      </c>
      <c r="BE288" s="205">
        <v>1</v>
      </c>
      <c r="BF288" s="205">
        <v>1.3</v>
      </c>
      <c r="BG288" s="205">
        <v>1.5</v>
      </c>
      <c r="BH288" s="205">
        <v>1.8</v>
      </c>
      <c r="BI288" s="205">
        <v>2</v>
      </c>
      <c r="BJ288" s="205">
        <v>2</v>
      </c>
      <c r="BK288" s="205">
        <v>2</v>
      </c>
      <c r="BL288" s="205">
        <v>2</v>
      </c>
      <c r="BM288" s="205">
        <v>1.8</v>
      </c>
      <c r="BN288" s="205">
        <v>1.8</v>
      </c>
      <c r="BO288" s="205">
        <v>1.5</v>
      </c>
      <c r="BP288" s="205">
        <v>1.3</v>
      </c>
      <c r="BQ288" s="206">
        <v>1</v>
      </c>
      <c r="BR288" s="203">
        <v>0</v>
      </c>
      <c r="BS288" s="205">
        <v>0</v>
      </c>
      <c r="BT288" s="205">
        <v>0</v>
      </c>
      <c r="BU288" s="205">
        <v>0</v>
      </c>
      <c r="BV288" s="205">
        <v>0</v>
      </c>
      <c r="BW288" s="206">
        <v>0</v>
      </c>
    </row>
    <row r="289" spans="25:75" x14ac:dyDescent="0.2">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BA289" s="203">
        <v>15.6</v>
      </c>
      <c r="BB289" s="205">
        <v>0.5</v>
      </c>
      <c r="BC289" s="205">
        <v>0.8</v>
      </c>
      <c r="BD289" s="205">
        <v>1.3</v>
      </c>
      <c r="BE289" s="205">
        <v>1.8</v>
      </c>
      <c r="BF289" s="205">
        <v>2.2999999999999998</v>
      </c>
      <c r="BG289" s="205">
        <v>2.8</v>
      </c>
      <c r="BH289" s="205">
        <v>3</v>
      </c>
      <c r="BI289" s="205">
        <v>3.3</v>
      </c>
      <c r="BJ289" s="205">
        <v>3.3</v>
      </c>
      <c r="BK289" s="205">
        <v>3.3</v>
      </c>
      <c r="BL289" s="205">
        <v>3.3</v>
      </c>
      <c r="BM289" s="205">
        <v>3</v>
      </c>
      <c r="BN289" s="205">
        <v>2.8</v>
      </c>
      <c r="BO289" s="205">
        <v>2.5</v>
      </c>
      <c r="BP289" s="205">
        <v>2</v>
      </c>
      <c r="BQ289" s="206">
        <v>1.5</v>
      </c>
      <c r="BR289" s="203">
        <v>0</v>
      </c>
      <c r="BS289" s="205">
        <v>0</v>
      </c>
      <c r="BT289" s="205">
        <v>0</v>
      </c>
      <c r="BU289" s="205">
        <v>0</v>
      </c>
      <c r="BV289" s="205">
        <v>0</v>
      </c>
      <c r="BW289" s="206">
        <v>0</v>
      </c>
    </row>
    <row r="290" spans="25:75" x14ac:dyDescent="0.2">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BA290" s="203">
        <v>21.1</v>
      </c>
      <c r="BB290" s="205">
        <v>0.8</v>
      </c>
      <c r="BC290" s="205">
        <v>1.3</v>
      </c>
      <c r="BD290" s="205">
        <v>1.8</v>
      </c>
      <c r="BE290" s="205">
        <v>2.2999999999999998</v>
      </c>
      <c r="BF290" s="205">
        <v>3</v>
      </c>
      <c r="BG290" s="205">
        <v>3.8</v>
      </c>
      <c r="BH290" s="205">
        <v>4.3</v>
      </c>
      <c r="BI290" s="205">
        <v>4.8</v>
      </c>
      <c r="BJ290" s="205">
        <v>4.8</v>
      </c>
      <c r="BK290" s="205">
        <v>4.5999999999999996</v>
      </c>
      <c r="BL290" s="205">
        <v>4.3</v>
      </c>
      <c r="BM290" s="205">
        <v>4.3</v>
      </c>
      <c r="BN290" s="205">
        <v>4.0999999999999996</v>
      </c>
      <c r="BO290" s="205">
        <v>3.6</v>
      </c>
      <c r="BP290" s="205">
        <v>2.8</v>
      </c>
      <c r="BQ290" s="206">
        <v>2</v>
      </c>
      <c r="BR290" s="203">
        <v>0</v>
      </c>
      <c r="BS290" s="205">
        <v>0</v>
      </c>
      <c r="BT290" s="205">
        <v>0</v>
      </c>
      <c r="BU290" s="205">
        <v>0</v>
      </c>
      <c r="BV290" s="205">
        <v>0</v>
      </c>
      <c r="BW290" s="206">
        <v>0</v>
      </c>
    </row>
    <row r="291" spans="25:75" x14ac:dyDescent="0.2">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BA291" s="203">
        <v>26.7</v>
      </c>
      <c r="BB291" s="205">
        <v>1</v>
      </c>
      <c r="BC291" s="205">
        <v>1.5</v>
      </c>
      <c r="BD291" s="205">
        <v>2.2999999999999998</v>
      </c>
      <c r="BE291" s="205">
        <v>3</v>
      </c>
      <c r="BF291" s="205">
        <v>3.8</v>
      </c>
      <c r="BG291" s="205">
        <v>4.8</v>
      </c>
      <c r="BH291" s="205">
        <v>5.6</v>
      </c>
      <c r="BI291" s="205">
        <v>6.1</v>
      </c>
      <c r="BJ291" s="205">
        <v>6.1</v>
      </c>
      <c r="BK291" s="205">
        <v>5.8</v>
      </c>
      <c r="BL291" s="205">
        <v>5.6</v>
      </c>
      <c r="BM291" s="205">
        <v>5.3</v>
      </c>
      <c r="BN291" s="205">
        <v>5.0999999999999996</v>
      </c>
      <c r="BO291" s="205">
        <v>4.5999999999999996</v>
      </c>
      <c r="BP291" s="205">
        <v>3.6</v>
      </c>
      <c r="BQ291" s="206">
        <v>2.5</v>
      </c>
      <c r="BR291" s="203">
        <v>0</v>
      </c>
      <c r="BS291" s="205">
        <v>0</v>
      </c>
      <c r="BT291" s="205">
        <v>0</v>
      </c>
      <c r="BU291" s="205">
        <v>0</v>
      </c>
      <c r="BV291" s="205">
        <v>0</v>
      </c>
      <c r="BW291" s="206">
        <v>0</v>
      </c>
    </row>
    <row r="292" spans="25:75" x14ac:dyDescent="0.2">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BA292" s="204">
        <v>32.200000000000003</v>
      </c>
      <c r="BB292" s="207">
        <v>1.3</v>
      </c>
      <c r="BC292" s="207">
        <v>1.8</v>
      </c>
      <c r="BD292" s="207">
        <v>2.8</v>
      </c>
      <c r="BE292" s="207">
        <v>3.8</v>
      </c>
      <c r="BF292" s="207">
        <v>4.8</v>
      </c>
      <c r="BG292" s="207">
        <v>5.8</v>
      </c>
      <c r="BH292" s="207">
        <v>6.9</v>
      </c>
      <c r="BI292" s="207">
        <v>7.4</v>
      </c>
      <c r="BJ292" s="207">
        <v>7.4</v>
      </c>
      <c r="BK292" s="207">
        <v>7.4</v>
      </c>
      <c r="BL292" s="207">
        <v>6.9</v>
      </c>
      <c r="BM292" s="207">
        <v>6.6</v>
      </c>
      <c r="BN292" s="207">
        <v>6.4</v>
      </c>
      <c r="BO292" s="207">
        <v>5.6</v>
      </c>
      <c r="BP292" s="207">
        <v>4.3</v>
      </c>
      <c r="BQ292" s="208">
        <v>3.3</v>
      </c>
      <c r="BR292" s="204">
        <v>0</v>
      </c>
      <c r="BS292" s="207">
        <v>0</v>
      </c>
      <c r="BT292" s="207">
        <v>0</v>
      </c>
      <c r="BU292" s="207">
        <v>0</v>
      </c>
      <c r="BV292" s="207">
        <v>0</v>
      </c>
      <c r="BW292" s="208">
        <v>0</v>
      </c>
    </row>
    <row r="293" spans="25:75" x14ac:dyDescent="0.2">
      <c r="BA293" s="118"/>
      <c r="BB293" s="118"/>
      <c r="BC293" s="185"/>
      <c r="BD293" s="118"/>
      <c r="BE293" s="185" t="s">
        <v>32</v>
      </c>
      <c r="BF293" s="118"/>
      <c r="BG293" s="185"/>
      <c r="BH293" s="185"/>
      <c r="BI293" s="185" t="s">
        <v>32</v>
      </c>
      <c r="BJ293" s="185"/>
      <c r="BK293" s="118"/>
      <c r="BL293" s="185"/>
      <c r="BM293" s="185" t="s">
        <v>32</v>
      </c>
      <c r="BN293" s="118"/>
      <c r="BO293" s="185"/>
      <c r="BP293" s="185" t="s">
        <v>32</v>
      </c>
      <c r="BQ293" s="118"/>
      <c r="BR293" s="118"/>
      <c r="BS293" s="118"/>
      <c r="BT293" s="118"/>
      <c r="BU293" s="118"/>
      <c r="BV293" s="118"/>
      <c r="BW293" s="118"/>
    </row>
    <row r="294" spans="25:75" x14ac:dyDescent="0.2">
      <c r="BA294" s="118"/>
      <c r="BB294" s="118"/>
      <c r="BC294" s="185"/>
      <c r="BD294" s="118"/>
      <c r="BE294" s="178" t="s">
        <v>59</v>
      </c>
      <c r="BF294" s="118"/>
      <c r="BG294" s="185"/>
      <c r="BH294" s="185"/>
      <c r="BI294" s="185" t="s">
        <v>57</v>
      </c>
      <c r="BJ294" s="185"/>
      <c r="BK294" s="118"/>
      <c r="BL294" s="185"/>
      <c r="BM294" s="185" t="s">
        <v>60</v>
      </c>
      <c r="BN294" s="118"/>
      <c r="BO294" s="185"/>
      <c r="BP294" s="185" t="s">
        <v>39</v>
      </c>
      <c r="BQ294" s="118"/>
      <c r="BR294" s="118"/>
      <c r="BS294" s="118"/>
      <c r="BT294" s="118"/>
      <c r="BU294" s="118"/>
      <c r="BV294" s="118"/>
      <c r="BW294" s="118"/>
    </row>
    <row r="295" spans="25:75" x14ac:dyDescent="0.2">
      <c r="BA295" s="118"/>
      <c r="BB295" s="118"/>
      <c r="BC295" s="185"/>
      <c r="BD295" s="118"/>
      <c r="BE295" s="185" t="s">
        <v>61</v>
      </c>
      <c r="BF295" s="118"/>
      <c r="BG295" s="185"/>
      <c r="BH295" s="185"/>
      <c r="BI295" s="118"/>
      <c r="BJ295" s="185"/>
      <c r="BK295" s="118"/>
      <c r="BL295" s="185"/>
      <c r="BM295" s="185" t="s">
        <v>62</v>
      </c>
      <c r="BN295" s="118"/>
      <c r="BO295" s="185"/>
      <c r="BP295" s="185" t="s">
        <v>63</v>
      </c>
      <c r="BQ295" s="118"/>
      <c r="BR295" s="118"/>
      <c r="BS295" s="118"/>
      <c r="BT295" s="118"/>
      <c r="BU295" s="118"/>
      <c r="BV295" s="118"/>
      <c r="BW295" s="118"/>
    </row>
    <row r="296" spans="25:75" x14ac:dyDescent="0.2">
      <c r="BA296" s="31" t="str">
        <f ca="1">HYPERLINK("#"&amp;MID(CELL("filename",AG284),FIND("]",CELL("filename",AG284))+1,256)&amp;"!"&amp;ADDRESS(ROW($B$8),COLUMN($B$8),1,TRUE),"Return to Cell B8")</f>
        <v>Return to Cell B8</v>
      </c>
      <c r="BB296" s="118"/>
      <c r="BC296" s="185"/>
      <c r="BD296" s="118"/>
      <c r="BE296" s="185"/>
      <c r="BF296" s="118"/>
      <c r="BG296" s="185"/>
      <c r="BH296" s="185"/>
      <c r="BI296" s="118"/>
      <c r="BJ296" s="185"/>
      <c r="BK296" s="118"/>
      <c r="BL296" s="185"/>
      <c r="BM296" s="185"/>
      <c r="BN296" s="118"/>
      <c r="BO296" s="185"/>
      <c r="BP296" s="185"/>
      <c r="BQ296" s="118"/>
      <c r="BR296" s="118"/>
      <c r="BS296" s="118"/>
      <c r="BT296" s="118"/>
      <c r="BU296" s="118"/>
      <c r="BV296" s="118"/>
      <c r="BW296" s="118"/>
    </row>
    <row r="297" spans="25:75" x14ac:dyDescent="0.2">
      <c r="BA297" s="118"/>
      <c r="BB297" s="118"/>
      <c r="BC297" s="118"/>
      <c r="BD297" s="118"/>
      <c r="BE297" s="118"/>
      <c r="BF297" s="118"/>
      <c r="BG297" s="118"/>
      <c r="BH297" s="185"/>
      <c r="BI297" s="118"/>
      <c r="BJ297" s="185"/>
      <c r="BK297" s="118"/>
      <c r="BL297" s="118"/>
      <c r="BM297" s="118"/>
      <c r="BN297" s="118"/>
      <c r="BO297" s="118"/>
      <c r="BP297" s="185"/>
      <c r="BQ297" s="118"/>
      <c r="BR297" s="118"/>
      <c r="BS297" s="118"/>
      <c r="BT297" s="118"/>
      <c r="BU297" s="118"/>
      <c r="BV297" s="118"/>
      <c r="BW297" s="118"/>
    </row>
    <row r="298" spans="25:75" x14ac:dyDescent="0.2">
      <c r="BA298" s="118" t="s">
        <v>183</v>
      </c>
      <c r="BB298" s="118"/>
      <c r="BC298" s="118"/>
      <c r="BD298" s="118"/>
      <c r="BE298" s="118"/>
      <c r="BF298" s="118"/>
      <c r="BG298" s="118"/>
      <c r="BH298" s="118"/>
      <c r="BI298" s="118"/>
      <c r="BJ298" s="118"/>
      <c r="BK298" s="118"/>
      <c r="BL298" s="118"/>
      <c r="BM298" s="118"/>
      <c r="BN298" s="118"/>
      <c r="BO298" s="118"/>
      <c r="BP298" s="118"/>
      <c r="BQ298" s="118"/>
      <c r="BR298" s="118"/>
      <c r="BS298" s="118"/>
      <c r="BT298" s="118"/>
      <c r="BU298" s="118"/>
      <c r="BV298" s="118"/>
      <c r="BW298" s="118"/>
    </row>
    <row r="299" spans="25:75" x14ac:dyDescent="0.2">
      <c r="BA299" s="122" t="s">
        <v>29</v>
      </c>
      <c r="BB299" s="253" t="s">
        <v>30</v>
      </c>
      <c r="BC299" s="253"/>
      <c r="BD299" s="253"/>
      <c r="BE299" s="253"/>
      <c r="BF299" s="253"/>
      <c r="BG299" s="253"/>
      <c r="BH299" s="253"/>
      <c r="BI299" s="253"/>
      <c r="BJ299" s="253"/>
      <c r="BK299" s="253"/>
      <c r="BL299" s="253"/>
      <c r="BM299" s="253"/>
      <c r="BN299" s="253"/>
      <c r="BO299" s="253"/>
      <c r="BP299" s="253"/>
      <c r="BQ299" s="253"/>
      <c r="BR299" s="253"/>
      <c r="BS299" s="253"/>
      <c r="BT299" s="253"/>
      <c r="BU299" s="253"/>
      <c r="BV299" s="253"/>
      <c r="BW299" s="253"/>
    </row>
    <row r="300" spans="25:75" ht="14.25" x14ac:dyDescent="0.2">
      <c r="BA300" s="126" t="s">
        <v>156</v>
      </c>
      <c r="BB300" s="254" t="s">
        <v>82</v>
      </c>
      <c r="BC300" s="254"/>
      <c r="BD300" s="254"/>
      <c r="BE300" s="254"/>
      <c r="BF300" s="254"/>
      <c r="BG300" s="254"/>
      <c r="BH300" s="254"/>
      <c r="BI300" s="254"/>
      <c r="BJ300" s="254"/>
      <c r="BK300" s="254"/>
      <c r="BL300" s="254"/>
      <c r="BM300" s="254"/>
      <c r="BN300" s="254"/>
      <c r="BO300" s="254"/>
      <c r="BP300" s="254"/>
      <c r="BQ300" s="254" t="s">
        <v>83</v>
      </c>
      <c r="BR300" s="254"/>
      <c r="BS300" s="254"/>
      <c r="BT300" s="254"/>
      <c r="BU300" s="254"/>
      <c r="BV300" s="254"/>
      <c r="BW300" s="254"/>
    </row>
    <row r="301" spans="25:75" x14ac:dyDescent="0.2">
      <c r="BA301" s="187"/>
      <c r="BB301" s="186">
        <v>1</v>
      </c>
      <c r="BC301" s="186">
        <v>2</v>
      </c>
      <c r="BD301" s="186">
        <v>3</v>
      </c>
      <c r="BE301" s="186">
        <v>4</v>
      </c>
      <c r="BF301" s="186">
        <v>5</v>
      </c>
      <c r="BG301" s="186">
        <v>6</v>
      </c>
      <c r="BH301" s="186">
        <v>7</v>
      </c>
      <c r="BI301" s="186">
        <v>8</v>
      </c>
      <c r="BJ301" s="186">
        <v>9</v>
      </c>
      <c r="BK301" s="186">
        <v>10</v>
      </c>
      <c r="BL301" s="186">
        <v>11</v>
      </c>
      <c r="BM301" s="186">
        <v>12</v>
      </c>
      <c r="BN301" s="186">
        <v>13</v>
      </c>
      <c r="BO301" s="186">
        <v>14</v>
      </c>
      <c r="BP301" s="168">
        <v>15</v>
      </c>
      <c r="BQ301" s="169">
        <v>16</v>
      </c>
      <c r="BR301" s="186">
        <v>17</v>
      </c>
      <c r="BS301" s="186">
        <v>18</v>
      </c>
      <c r="BT301" s="186">
        <v>19</v>
      </c>
      <c r="BU301" s="186">
        <v>20</v>
      </c>
      <c r="BV301" s="186">
        <v>21</v>
      </c>
      <c r="BW301" s="168">
        <v>22</v>
      </c>
    </row>
    <row r="302" spans="25:75" x14ac:dyDescent="0.2">
      <c r="BA302" s="203">
        <v>0</v>
      </c>
      <c r="BB302" s="205">
        <v>0</v>
      </c>
      <c r="BC302" s="205">
        <v>0</v>
      </c>
      <c r="BD302" s="205">
        <v>0</v>
      </c>
      <c r="BE302" s="205">
        <v>0</v>
      </c>
      <c r="BF302" s="205">
        <v>0</v>
      </c>
      <c r="BG302" s="205">
        <v>0</v>
      </c>
      <c r="BH302" s="205">
        <v>0</v>
      </c>
      <c r="BI302" s="205">
        <v>0</v>
      </c>
      <c r="BJ302" s="205">
        <v>0</v>
      </c>
      <c r="BK302" s="205">
        <v>0</v>
      </c>
      <c r="BL302" s="205">
        <v>0</v>
      </c>
      <c r="BM302" s="205">
        <v>0</v>
      </c>
      <c r="BN302" s="205">
        <v>0</v>
      </c>
      <c r="BO302" s="205">
        <v>0</v>
      </c>
      <c r="BP302" s="206">
        <v>0</v>
      </c>
      <c r="BQ302" s="203">
        <v>0</v>
      </c>
      <c r="BR302" s="205">
        <v>0</v>
      </c>
      <c r="BS302" s="205">
        <v>0</v>
      </c>
      <c r="BT302" s="205">
        <v>0</v>
      </c>
      <c r="BU302" s="205">
        <v>0</v>
      </c>
      <c r="BV302" s="205">
        <v>0</v>
      </c>
      <c r="BW302" s="206">
        <v>0</v>
      </c>
    </row>
    <row r="303" spans="25:75" x14ac:dyDescent="0.2">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BA303" s="203">
        <v>10</v>
      </c>
      <c r="BB303" s="205">
        <v>0.3</v>
      </c>
      <c r="BC303" s="205">
        <v>0.8</v>
      </c>
      <c r="BD303" s="205">
        <v>1.3</v>
      </c>
      <c r="BE303" s="205">
        <v>1.5</v>
      </c>
      <c r="BF303" s="205">
        <v>2</v>
      </c>
      <c r="BG303" s="205">
        <v>2</v>
      </c>
      <c r="BH303" s="205">
        <v>2</v>
      </c>
      <c r="BI303" s="205">
        <v>2</v>
      </c>
      <c r="BJ303" s="205">
        <v>2</v>
      </c>
      <c r="BK303" s="205">
        <v>2</v>
      </c>
      <c r="BL303" s="205">
        <v>2</v>
      </c>
      <c r="BM303" s="205">
        <v>1.8</v>
      </c>
      <c r="BN303" s="205">
        <v>1.5</v>
      </c>
      <c r="BO303" s="205">
        <v>1</v>
      </c>
      <c r="BP303" s="206">
        <v>0.8</v>
      </c>
      <c r="BQ303" s="203">
        <v>0</v>
      </c>
      <c r="BR303" s="205">
        <v>0</v>
      </c>
      <c r="BS303" s="205">
        <v>0</v>
      </c>
      <c r="BT303" s="205">
        <v>0</v>
      </c>
      <c r="BU303" s="205">
        <v>0</v>
      </c>
      <c r="BV303" s="205">
        <v>0</v>
      </c>
      <c r="BW303" s="206">
        <v>0</v>
      </c>
    </row>
    <row r="304" spans="25:75" x14ac:dyDescent="0.2">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BA304" s="203">
        <v>15.6</v>
      </c>
      <c r="BB304" s="205">
        <v>0.5</v>
      </c>
      <c r="BC304" s="205">
        <v>1.3</v>
      </c>
      <c r="BD304" s="205">
        <v>2</v>
      </c>
      <c r="BE304" s="205">
        <v>2.5</v>
      </c>
      <c r="BF304" s="205">
        <v>3</v>
      </c>
      <c r="BG304" s="205">
        <v>3.6</v>
      </c>
      <c r="BH304" s="205">
        <v>3.6</v>
      </c>
      <c r="BI304" s="205">
        <v>3.6</v>
      </c>
      <c r="BJ304" s="205">
        <v>3.3</v>
      </c>
      <c r="BK304" s="205">
        <v>3.3</v>
      </c>
      <c r="BL304" s="205">
        <v>3.3</v>
      </c>
      <c r="BM304" s="205">
        <v>3</v>
      </c>
      <c r="BN304" s="205">
        <v>2.5</v>
      </c>
      <c r="BO304" s="205">
        <v>1.8</v>
      </c>
      <c r="BP304" s="206">
        <v>1</v>
      </c>
      <c r="BQ304" s="203">
        <v>0</v>
      </c>
      <c r="BR304" s="205">
        <v>0</v>
      </c>
      <c r="BS304" s="205">
        <v>0</v>
      </c>
      <c r="BT304" s="205">
        <v>0</v>
      </c>
      <c r="BU304" s="205">
        <v>0</v>
      </c>
      <c r="BV304" s="205">
        <v>0</v>
      </c>
      <c r="BW304" s="206">
        <v>0</v>
      </c>
    </row>
    <row r="305" spans="25:75" x14ac:dyDescent="0.2">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BA305" s="203">
        <v>21.1</v>
      </c>
      <c r="BB305" s="205">
        <v>0.8</v>
      </c>
      <c r="BC305" s="205">
        <v>1.8</v>
      </c>
      <c r="BD305" s="205">
        <v>2.8</v>
      </c>
      <c r="BE305" s="205">
        <v>3.8</v>
      </c>
      <c r="BF305" s="205">
        <v>4.3</v>
      </c>
      <c r="BG305" s="205">
        <v>4.8</v>
      </c>
      <c r="BH305" s="205">
        <v>4.8</v>
      </c>
      <c r="BI305" s="205">
        <v>4.8</v>
      </c>
      <c r="BJ305" s="205">
        <v>4.8</v>
      </c>
      <c r="BK305" s="205">
        <v>4.5999999999999996</v>
      </c>
      <c r="BL305" s="205">
        <v>4.3</v>
      </c>
      <c r="BM305" s="205">
        <v>4.0999999999999996</v>
      </c>
      <c r="BN305" s="205">
        <v>3.3</v>
      </c>
      <c r="BO305" s="205">
        <v>2.5</v>
      </c>
      <c r="BP305" s="206">
        <v>1.5</v>
      </c>
      <c r="BQ305" s="203">
        <v>0</v>
      </c>
      <c r="BR305" s="205">
        <v>0</v>
      </c>
      <c r="BS305" s="205">
        <v>0</v>
      </c>
      <c r="BT305" s="205">
        <v>0</v>
      </c>
      <c r="BU305" s="205">
        <v>0</v>
      </c>
      <c r="BV305" s="205">
        <v>0</v>
      </c>
      <c r="BW305" s="206">
        <v>0</v>
      </c>
    </row>
    <row r="306" spans="25:75" x14ac:dyDescent="0.2">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BA306" s="203">
        <v>26.7</v>
      </c>
      <c r="BB306" s="205">
        <v>0.8</v>
      </c>
      <c r="BC306" s="205">
        <v>2.2999999999999998</v>
      </c>
      <c r="BD306" s="205">
        <v>3.6</v>
      </c>
      <c r="BE306" s="205">
        <v>4.8</v>
      </c>
      <c r="BF306" s="205">
        <v>5.6</v>
      </c>
      <c r="BG306" s="205">
        <v>6.4</v>
      </c>
      <c r="BH306" s="205">
        <v>6.4</v>
      </c>
      <c r="BI306" s="205">
        <v>6.4</v>
      </c>
      <c r="BJ306" s="205">
        <v>6.1</v>
      </c>
      <c r="BK306" s="205">
        <v>5.8</v>
      </c>
      <c r="BL306" s="205">
        <v>5.6</v>
      </c>
      <c r="BM306" s="205">
        <v>5.3</v>
      </c>
      <c r="BN306" s="205">
        <v>4.3</v>
      </c>
      <c r="BO306" s="205">
        <v>3.3</v>
      </c>
      <c r="BP306" s="206">
        <v>1.8</v>
      </c>
      <c r="BQ306" s="203">
        <v>0</v>
      </c>
      <c r="BR306" s="205">
        <v>0</v>
      </c>
      <c r="BS306" s="205">
        <v>0</v>
      </c>
      <c r="BT306" s="205">
        <v>0</v>
      </c>
      <c r="BU306" s="205">
        <v>0</v>
      </c>
      <c r="BV306" s="205">
        <v>0</v>
      </c>
      <c r="BW306" s="206">
        <v>0</v>
      </c>
    </row>
    <row r="307" spans="25:75" x14ac:dyDescent="0.2">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BA307" s="204">
        <v>32.200000000000003</v>
      </c>
      <c r="BB307" s="207">
        <v>1</v>
      </c>
      <c r="BC307" s="207">
        <v>2.8</v>
      </c>
      <c r="BD307" s="207">
        <v>4.3</v>
      </c>
      <c r="BE307" s="207">
        <v>5.8</v>
      </c>
      <c r="BF307" s="207">
        <v>6.9</v>
      </c>
      <c r="BG307" s="207">
        <v>7.6</v>
      </c>
      <c r="BH307" s="207">
        <v>7.6</v>
      </c>
      <c r="BI307" s="207">
        <v>7.6</v>
      </c>
      <c r="BJ307" s="207">
        <v>7.4</v>
      </c>
      <c r="BK307" s="207">
        <v>7.4</v>
      </c>
      <c r="BL307" s="207">
        <v>6.9</v>
      </c>
      <c r="BM307" s="207">
        <v>6.6</v>
      </c>
      <c r="BN307" s="207">
        <v>5.3</v>
      </c>
      <c r="BO307" s="207">
        <v>3.8</v>
      </c>
      <c r="BP307" s="208">
        <v>2.2999999999999998</v>
      </c>
      <c r="BQ307" s="204">
        <v>0</v>
      </c>
      <c r="BR307" s="207">
        <v>0</v>
      </c>
      <c r="BS307" s="207">
        <v>0</v>
      </c>
      <c r="BT307" s="207">
        <v>0</v>
      </c>
      <c r="BU307" s="207">
        <v>0</v>
      </c>
      <c r="BV307" s="207">
        <v>0</v>
      </c>
      <c r="BW307" s="208">
        <v>0</v>
      </c>
    </row>
    <row r="308" spans="25:75" x14ac:dyDescent="0.2">
      <c r="BA308" s="118"/>
      <c r="BB308" s="118"/>
      <c r="BC308" s="118"/>
      <c r="BD308" s="118"/>
      <c r="BE308" s="118"/>
      <c r="BF308" s="252" t="s">
        <v>32</v>
      </c>
      <c r="BG308" s="252"/>
      <c r="BH308" s="252" t="s">
        <v>32</v>
      </c>
      <c r="BI308" s="252"/>
      <c r="BJ308" s="185"/>
      <c r="BK308" s="185" t="s">
        <v>32</v>
      </c>
      <c r="BL308" s="185"/>
      <c r="BM308" s="185" t="s">
        <v>32</v>
      </c>
      <c r="BN308" s="118"/>
      <c r="BO308" s="118"/>
      <c r="BP308" s="185" t="s">
        <v>32</v>
      </c>
      <c r="BQ308" s="118"/>
      <c r="BR308" s="118"/>
      <c r="BS308" s="118"/>
      <c r="BT308" s="118"/>
      <c r="BU308" s="118"/>
      <c r="BV308" s="118"/>
      <c r="BW308" s="118"/>
    </row>
    <row r="309" spans="25:75" x14ac:dyDescent="0.2">
      <c r="BA309" s="118"/>
      <c r="BB309" s="118"/>
      <c r="BC309" s="185"/>
      <c r="BD309" s="118"/>
      <c r="BE309" s="118"/>
      <c r="BF309" s="252" t="s">
        <v>64</v>
      </c>
      <c r="BG309" s="252"/>
      <c r="BH309" s="252" t="s">
        <v>65</v>
      </c>
      <c r="BI309" s="252"/>
      <c r="BJ309" s="185"/>
      <c r="BK309" s="179">
        <v>1</v>
      </c>
      <c r="BL309" s="185"/>
      <c r="BM309" s="185" t="s">
        <v>65</v>
      </c>
      <c r="BN309" s="118"/>
      <c r="BO309" s="118"/>
      <c r="BP309" s="185" t="s">
        <v>66</v>
      </c>
      <c r="BQ309" s="118"/>
      <c r="BR309" s="118"/>
      <c r="BS309" s="118"/>
      <c r="BT309" s="118"/>
      <c r="BU309" s="118"/>
      <c r="BV309" s="118"/>
      <c r="BW309" s="118"/>
    </row>
    <row r="310" spans="25:75" x14ac:dyDescent="0.2">
      <c r="BA310" s="118"/>
      <c r="BB310" s="118"/>
      <c r="BC310" s="185"/>
      <c r="BD310" s="118"/>
      <c r="BE310" s="118"/>
      <c r="BF310" s="118"/>
      <c r="BG310" s="185"/>
      <c r="BH310" s="252" t="s">
        <v>57</v>
      </c>
      <c r="BI310" s="256"/>
      <c r="BJ310" s="185"/>
      <c r="BK310" s="185" t="s">
        <v>67</v>
      </c>
      <c r="BL310" s="185"/>
      <c r="BM310" s="185" t="s">
        <v>68</v>
      </c>
      <c r="BN310" s="118"/>
      <c r="BO310" s="118"/>
      <c r="BP310" s="118"/>
      <c r="BQ310" s="118"/>
      <c r="BR310" s="118"/>
      <c r="BS310" s="118"/>
      <c r="BT310" s="118"/>
      <c r="BU310" s="118"/>
      <c r="BV310" s="118"/>
      <c r="BW310" s="118"/>
    </row>
    <row r="311" spans="25:75" x14ac:dyDescent="0.2">
      <c r="BA311" s="118"/>
      <c r="BB311" s="118"/>
      <c r="BC311" s="118"/>
      <c r="BD311" s="118"/>
      <c r="BE311" s="118"/>
      <c r="BF311" s="118"/>
      <c r="BG311" s="118"/>
      <c r="BH311" s="185"/>
      <c r="BI311" s="118"/>
      <c r="BJ311" s="185"/>
      <c r="BK311" s="118"/>
      <c r="BL311" s="118"/>
      <c r="BM311" s="185" t="s">
        <v>63</v>
      </c>
      <c r="BN311" s="118"/>
      <c r="BO311" s="118"/>
      <c r="BP311" s="118"/>
      <c r="BQ311" s="118"/>
      <c r="BR311" s="118"/>
      <c r="BS311" s="118"/>
      <c r="BT311" s="118"/>
      <c r="BU311" s="118"/>
      <c r="BV311" s="118"/>
      <c r="BW311" s="118"/>
    </row>
    <row r="312" spans="25:75" x14ac:dyDescent="0.2">
      <c r="BA312" s="31" t="str">
        <f ca="1">HYPERLINK("#"&amp;MID(CELL("filename",AG300),FIND("]",CELL("filename",AG300))+1,256)&amp;"!"&amp;ADDRESS(ROW($B$8),COLUMN($B$8),1,TRUE),"Return to Cell B8")</f>
        <v>Return to Cell B8</v>
      </c>
      <c r="BB312" s="118"/>
      <c r="BC312" s="118"/>
      <c r="BD312" s="118"/>
      <c r="BE312" s="118"/>
      <c r="BF312" s="118"/>
      <c r="BG312" s="118"/>
      <c r="BH312" s="185"/>
      <c r="BI312" s="118"/>
      <c r="BJ312" s="185"/>
      <c r="BK312" s="118"/>
      <c r="BL312" s="118"/>
      <c r="BM312" s="185"/>
      <c r="BN312" s="118"/>
      <c r="BO312" s="118"/>
      <c r="BP312" s="118"/>
      <c r="BQ312" s="118"/>
      <c r="BR312" s="118"/>
      <c r="BS312" s="118"/>
      <c r="BT312" s="118"/>
      <c r="BU312" s="118"/>
      <c r="BV312" s="118"/>
      <c r="BW312" s="118"/>
    </row>
    <row r="313" spans="25:75" x14ac:dyDescent="0.2">
      <c r="BA313" s="118"/>
      <c r="BB313" s="118"/>
      <c r="BC313" s="118"/>
      <c r="BD313" s="118"/>
      <c r="BE313" s="118"/>
      <c r="BF313" s="118"/>
      <c r="BG313" s="118"/>
      <c r="BH313" s="118"/>
      <c r="BI313" s="118"/>
      <c r="BJ313" s="118"/>
      <c r="BK313" s="118"/>
      <c r="BL313" s="118"/>
      <c r="BM313" s="118"/>
      <c r="BN313" s="118"/>
      <c r="BO313" s="118"/>
      <c r="BP313" s="118"/>
      <c r="BQ313" s="118"/>
      <c r="BR313" s="118"/>
      <c r="BS313" s="118"/>
      <c r="BT313" s="118"/>
      <c r="BU313" s="118"/>
      <c r="BV313" s="118"/>
      <c r="BW313" s="118"/>
    </row>
    <row r="314" spans="25:75" x14ac:dyDescent="0.2">
      <c r="BA314" s="118" t="s">
        <v>184</v>
      </c>
      <c r="BB314" s="118"/>
      <c r="BC314" s="118"/>
      <c r="BD314" s="118"/>
      <c r="BE314" s="118"/>
      <c r="BF314" s="118"/>
      <c r="BG314" s="118"/>
      <c r="BH314" s="118"/>
      <c r="BI314" s="118"/>
      <c r="BJ314" s="118"/>
      <c r="BK314" s="118"/>
      <c r="BL314" s="118"/>
      <c r="BM314" s="118"/>
      <c r="BN314" s="118"/>
      <c r="BO314" s="118"/>
      <c r="BP314" s="118"/>
      <c r="BQ314" s="118"/>
      <c r="BR314" s="118"/>
      <c r="BS314" s="118"/>
      <c r="BT314" s="118"/>
      <c r="BU314" s="118"/>
      <c r="BV314" s="118"/>
      <c r="BW314" s="118"/>
    </row>
    <row r="315" spans="25:75" x14ac:dyDescent="0.2">
      <c r="BA315" s="122" t="s">
        <v>29</v>
      </c>
      <c r="BB315" s="253" t="s">
        <v>30</v>
      </c>
      <c r="BC315" s="253"/>
      <c r="BD315" s="253"/>
      <c r="BE315" s="253"/>
      <c r="BF315" s="253"/>
      <c r="BG315" s="253"/>
      <c r="BH315" s="253"/>
      <c r="BI315" s="253"/>
      <c r="BJ315" s="253"/>
      <c r="BK315" s="253"/>
      <c r="BL315" s="253"/>
      <c r="BM315" s="253"/>
      <c r="BN315" s="253"/>
      <c r="BO315" s="253"/>
      <c r="BP315" s="253"/>
      <c r="BQ315" s="253"/>
      <c r="BR315" s="253"/>
      <c r="BS315" s="253"/>
      <c r="BT315" s="253"/>
      <c r="BU315" s="253"/>
      <c r="BV315" s="253"/>
      <c r="BW315" s="253"/>
    </row>
    <row r="316" spans="25:75" ht="14.25" x14ac:dyDescent="0.2">
      <c r="BA316" s="126" t="s">
        <v>156</v>
      </c>
      <c r="BB316" s="253" t="s">
        <v>31</v>
      </c>
      <c r="BC316" s="253"/>
      <c r="BD316" s="253"/>
      <c r="BE316" s="253"/>
      <c r="BF316" s="253"/>
      <c r="BG316" s="253"/>
      <c r="BH316" s="253"/>
      <c r="BI316" s="253"/>
      <c r="BJ316" s="253"/>
      <c r="BK316" s="253"/>
      <c r="BL316" s="253"/>
      <c r="BM316" s="253"/>
      <c r="BN316" s="253"/>
      <c r="BO316" s="253"/>
      <c r="BP316" s="253"/>
      <c r="BQ316" s="253" t="s">
        <v>83</v>
      </c>
      <c r="BR316" s="253"/>
      <c r="BS316" s="253"/>
      <c r="BT316" s="253"/>
      <c r="BU316" s="253"/>
      <c r="BV316" s="253"/>
      <c r="BW316" s="253"/>
    </row>
    <row r="317" spans="25:75" x14ac:dyDescent="0.2">
      <c r="BA317" s="187"/>
      <c r="BB317" s="186">
        <v>1</v>
      </c>
      <c r="BC317" s="186">
        <v>2</v>
      </c>
      <c r="BD317" s="186">
        <v>3</v>
      </c>
      <c r="BE317" s="186">
        <v>4</v>
      </c>
      <c r="BF317" s="186">
        <v>5</v>
      </c>
      <c r="BG317" s="186">
        <v>6</v>
      </c>
      <c r="BH317" s="186">
        <v>7</v>
      </c>
      <c r="BI317" s="186">
        <v>8</v>
      </c>
      <c r="BJ317" s="186">
        <v>9</v>
      </c>
      <c r="BK317" s="186">
        <v>10</v>
      </c>
      <c r="BL317" s="186">
        <v>11</v>
      </c>
      <c r="BM317" s="186">
        <v>12</v>
      </c>
      <c r="BN317" s="186">
        <v>13</v>
      </c>
      <c r="BO317" s="186">
        <v>14</v>
      </c>
      <c r="BP317" s="168">
        <v>15</v>
      </c>
      <c r="BQ317" s="169">
        <v>16</v>
      </c>
      <c r="BR317" s="186">
        <v>17</v>
      </c>
      <c r="BS317" s="186">
        <v>18</v>
      </c>
      <c r="BT317" s="186">
        <v>19</v>
      </c>
      <c r="BU317" s="186">
        <v>20</v>
      </c>
      <c r="BV317" s="186">
        <v>21</v>
      </c>
      <c r="BW317" s="168">
        <v>22</v>
      </c>
    </row>
    <row r="318" spans="25:75" x14ac:dyDescent="0.2">
      <c r="BA318" s="203">
        <v>0</v>
      </c>
      <c r="BB318" s="205">
        <v>0</v>
      </c>
      <c r="BC318" s="205">
        <v>0</v>
      </c>
      <c r="BD318" s="205">
        <v>0</v>
      </c>
      <c r="BE318" s="205">
        <v>0</v>
      </c>
      <c r="BF318" s="205">
        <v>0</v>
      </c>
      <c r="BG318" s="205">
        <v>0</v>
      </c>
      <c r="BH318" s="205">
        <v>0</v>
      </c>
      <c r="BI318" s="205">
        <v>0</v>
      </c>
      <c r="BJ318" s="205">
        <v>0</v>
      </c>
      <c r="BK318" s="205">
        <v>0</v>
      </c>
      <c r="BL318" s="205">
        <v>0</v>
      </c>
      <c r="BM318" s="205">
        <v>0</v>
      </c>
      <c r="BN318" s="205">
        <v>0</v>
      </c>
      <c r="BO318" s="205">
        <v>0</v>
      </c>
      <c r="BP318" s="206">
        <v>0</v>
      </c>
      <c r="BQ318" s="203">
        <v>0</v>
      </c>
      <c r="BR318" s="205">
        <v>0</v>
      </c>
      <c r="BS318" s="205">
        <v>0</v>
      </c>
      <c r="BT318" s="205">
        <v>0</v>
      </c>
      <c r="BU318" s="205">
        <v>0</v>
      </c>
      <c r="BV318" s="205">
        <v>0</v>
      </c>
      <c r="BW318" s="206">
        <v>0</v>
      </c>
    </row>
    <row r="319" spans="25:75" x14ac:dyDescent="0.2">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BA319" s="203">
        <v>10</v>
      </c>
      <c r="BB319" s="205">
        <v>0.5</v>
      </c>
      <c r="BC319" s="205">
        <v>0.8</v>
      </c>
      <c r="BD319" s="205">
        <v>1</v>
      </c>
      <c r="BE319" s="205">
        <v>1.3</v>
      </c>
      <c r="BF319" s="205">
        <v>1.8</v>
      </c>
      <c r="BG319" s="205">
        <v>2</v>
      </c>
      <c r="BH319" s="205">
        <v>2</v>
      </c>
      <c r="BI319" s="205">
        <v>2</v>
      </c>
      <c r="BJ319" s="205">
        <v>2</v>
      </c>
      <c r="BK319" s="205">
        <v>2</v>
      </c>
      <c r="BL319" s="205">
        <v>2</v>
      </c>
      <c r="BM319" s="205">
        <v>1.8</v>
      </c>
      <c r="BN319" s="205">
        <v>1.5</v>
      </c>
      <c r="BO319" s="205">
        <v>1.3</v>
      </c>
      <c r="BP319" s="206">
        <v>1</v>
      </c>
      <c r="BQ319" s="203">
        <v>0</v>
      </c>
      <c r="BR319" s="205">
        <v>0</v>
      </c>
      <c r="BS319" s="205">
        <v>0</v>
      </c>
      <c r="BT319" s="205">
        <v>0</v>
      </c>
      <c r="BU319" s="205">
        <v>0</v>
      </c>
      <c r="BV319" s="205">
        <v>0</v>
      </c>
      <c r="BW319" s="206">
        <v>0</v>
      </c>
    </row>
    <row r="320" spans="25:75" x14ac:dyDescent="0.2">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BA320" s="203">
        <v>15.6</v>
      </c>
      <c r="BB320" s="205">
        <v>0.8</v>
      </c>
      <c r="BC320" s="205">
        <v>1</v>
      </c>
      <c r="BD320" s="205">
        <v>1.8</v>
      </c>
      <c r="BE320" s="205">
        <v>2.2999999999999998</v>
      </c>
      <c r="BF320" s="205">
        <v>2.8</v>
      </c>
      <c r="BG320" s="205">
        <v>3.3</v>
      </c>
      <c r="BH320" s="205">
        <v>3.6</v>
      </c>
      <c r="BI320" s="205">
        <v>3.6</v>
      </c>
      <c r="BJ320" s="205">
        <v>3.6</v>
      </c>
      <c r="BK320" s="205">
        <v>3.3</v>
      </c>
      <c r="BL320" s="205">
        <v>3.3</v>
      </c>
      <c r="BM320" s="205">
        <v>3</v>
      </c>
      <c r="BN320" s="205">
        <v>2.5</v>
      </c>
      <c r="BO320" s="205">
        <v>2.2999999999999998</v>
      </c>
      <c r="BP320" s="206">
        <v>1.8</v>
      </c>
      <c r="BQ320" s="203">
        <v>0</v>
      </c>
      <c r="BR320" s="205">
        <v>0</v>
      </c>
      <c r="BS320" s="205">
        <v>0</v>
      </c>
      <c r="BT320" s="205">
        <v>0</v>
      </c>
      <c r="BU320" s="205">
        <v>0</v>
      </c>
      <c r="BV320" s="205">
        <v>0</v>
      </c>
      <c r="BW320" s="206">
        <v>0</v>
      </c>
    </row>
    <row r="321" spans="25:75" x14ac:dyDescent="0.2">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BA321" s="203">
        <v>21.1</v>
      </c>
      <c r="BB321" s="205">
        <v>1</v>
      </c>
      <c r="BC321" s="205">
        <v>1.5</v>
      </c>
      <c r="BD321" s="205">
        <v>2.2999999999999998</v>
      </c>
      <c r="BE321" s="205">
        <v>3</v>
      </c>
      <c r="BF321" s="205">
        <v>3.8</v>
      </c>
      <c r="BG321" s="205">
        <v>4.3</v>
      </c>
      <c r="BH321" s="205">
        <v>4.8</v>
      </c>
      <c r="BI321" s="205">
        <v>4.8</v>
      </c>
      <c r="BJ321" s="205">
        <v>4.8</v>
      </c>
      <c r="BK321" s="205">
        <v>4.8</v>
      </c>
      <c r="BL321" s="205">
        <v>4.5999999999999996</v>
      </c>
      <c r="BM321" s="205">
        <v>4.3</v>
      </c>
      <c r="BN321" s="205">
        <v>3.6</v>
      </c>
      <c r="BO321" s="205">
        <v>3</v>
      </c>
      <c r="BP321" s="206">
        <v>2.5</v>
      </c>
      <c r="BQ321" s="203">
        <v>0</v>
      </c>
      <c r="BR321" s="205">
        <v>0</v>
      </c>
      <c r="BS321" s="205">
        <v>0</v>
      </c>
      <c r="BT321" s="205">
        <v>0</v>
      </c>
      <c r="BU321" s="205">
        <v>0</v>
      </c>
      <c r="BV321" s="205">
        <v>0</v>
      </c>
      <c r="BW321" s="206">
        <v>0</v>
      </c>
    </row>
    <row r="322" spans="25:75" x14ac:dyDescent="0.2">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BA322" s="203">
        <v>26.7</v>
      </c>
      <c r="BB322" s="205">
        <v>1.3</v>
      </c>
      <c r="BC322" s="205">
        <v>2</v>
      </c>
      <c r="BD322" s="205">
        <v>3</v>
      </c>
      <c r="BE322" s="205">
        <v>4.0999999999999996</v>
      </c>
      <c r="BF322" s="205">
        <v>4.8</v>
      </c>
      <c r="BG322" s="205">
        <v>5.6</v>
      </c>
      <c r="BH322" s="205">
        <v>6.4</v>
      </c>
      <c r="BI322" s="205">
        <v>6.4</v>
      </c>
      <c r="BJ322" s="205">
        <v>6.4</v>
      </c>
      <c r="BK322" s="205">
        <v>6.1</v>
      </c>
      <c r="BL322" s="205">
        <v>5.8</v>
      </c>
      <c r="BM322" s="205">
        <v>5.3</v>
      </c>
      <c r="BN322" s="205">
        <v>4.5999999999999996</v>
      </c>
      <c r="BO322" s="205">
        <v>4.0999999999999996</v>
      </c>
      <c r="BP322" s="206">
        <v>3.3</v>
      </c>
      <c r="BQ322" s="203">
        <v>0</v>
      </c>
      <c r="BR322" s="205">
        <v>0</v>
      </c>
      <c r="BS322" s="205">
        <v>0</v>
      </c>
      <c r="BT322" s="205">
        <v>0</v>
      </c>
      <c r="BU322" s="205">
        <v>0</v>
      </c>
      <c r="BV322" s="205">
        <v>0</v>
      </c>
      <c r="BW322" s="206">
        <v>0</v>
      </c>
    </row>
    <row r="323" spans="25:75" x14ac:dyDescent="0.2">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BA323" s="204">
        <v>32.200000000000003</v>
      </c>
      <c r="BB323" s="207">
        <v>1.5</v>
      </c>
      <c r="BC323" s="207">
        <v>2.5</v>
      </c>
      <c r="BD323" s="207">
        <v>3.6</v>
      </c>
      <c r="BE323" s="207">
        <v>4.8</v>
      </c>
      <c r="BF323" s="207">
        <v>6.1</v>
      </c>
      <c r="BG323" s="207">
        <v>6.9</v>
      </c>
      <c r="BH323" s="207">
        <v>7.6</v>
      </c>
      <c r="BI323" s="207">
        <v>7.6</v>
      </c>
      <c r="BJ323" s="207">
        <v>7.6</v>
      </c>
      <c r="BK323" s="207">
        <v>7.4</v>
      </c>
      <c r="BL323" s="207">
        <v>7.4</v>
      </c>
      <c r="BM323" s="207">
        <v>6.6</v>
      </c>
      <c r="BN323" s="207">
        <v>5.8</v>
      </c>
      <c r="BO323" s="207">
        <v>4.8</v>
      </c>
      <c r="BP323" s="208">
        <v>4.0999999999999996</v>
      </c>
      <c r="BQ323" s="204">
        <v>0</v>
      </c>
      <c r="BR323" s="207">
        <v>0</v>
      </c>
      <c r="BS323" s="207">
        <v>0</v>
      </c>
      <c r="BT323" s="207">
        <v>0</v>
      </c>
      <c r="BU323" s="207">
        <v>0</v>
      </c>
      <c r="BV323" s="207">
        <v>0</v>
      </c>
      <c r="BW323" s="208">
        <v>0</v>
      </c>
    </row>
    <row r="324" spans="25:75" x14ac:dyDescent="0.2">
      <c r="BA324" s="118"/>
      <c r="BB324" s="118"/>
      <c r="BC324" s="252" t="s">
        <v>32</v>
      </c>
      <c r="BD324" s="256"/>
      <c r="BE324" s="185" t="s">
        <v>32</v>
      </c>
      <c r="BF324" s="118"/>
      <c r="BG324" s="185" t="s">
        <v>32</v>
      </c>
      <c r="BH324" s="185"/>
      <c r="BI324" s="185"/>
      <c r="BJ324" s="185"/>
      <c r="BK324" s="118"/>
      <c r="BL324" s="185"/>
      <c r="BM324" s="118"/>
      <c r="BN324" s="118"/>
      <c r="BO324" s="185"/>
      <c r="BP324" s="185"/>
      <c r="BQ324" s="118"/>
      <c r="BR324" s="185"/>
      <c r="BS324" s="118"/>
      <c r="BT324" s="118"/>
      <c r="BU324" s="118"/>
      <c r="BV324" s="118"/>
      <c r="BW324" s="118"/>
    </row>
    <row r="325" spans="25:75" x14ac:dyDescent="0.2">
      <c r="BA325" s="118"/>
      <c r="BB325" s="118"/>
      <c r="BC325" s="252" t="s">
        <v>69</v>
      </c>
      <c r="BD325" s="256"/>
      <c r="BE325" s="185" t="s">
        <v>70</v>
      </c>
      <c r="BF325" s="118"/>
      <c r="BG325" s="185" t="s">
        <v>71</v>
      </c>
      <c r="BH325" s="185"/>
      <c r="BI325" s="185"/>
      <c r="BJ325" s="185"/>
      <c r="BK325" s="118"/>
      <c r="BL325" s="185"/>
      <c r="BM325" s="118"/>
      <c r="BN325" s="118"/>
      <c r="BO325" s="185"/>
      <c r="BP325" s="185"/>
      <c r="BQ325" s="118"/>
      <c r="BR325" s="185"/>
      <c r="BS325" s="118"/>
      <c r="BT325" s="118"/>
      <c r="BU325" s="118"/>
      <c r="BV325" s="118"/>
      <c r="BW325" s="118"/>
    </row>
    <row r="326" spans="25:75" x14ac:dyDescent="0.2">
      <c r="BA326" s="118"/>
      <c r="BB326" s="118"/>
      <c r="BC326" s="185"/>
      <c r="BD326" s="188"/>
      <c r="BE326" s="118"/>
      <c r="BF326" s="118"/>
      <c r="BG326" s="185" t="s">
        <v>72</v>
      </c>
      <c r="BH326" s="185"/>
      <c r="BI326" s="118"/>
      <c r="BJ326" s="185"/>
      <c r="BK326" s="118"/>
      <c r="BL326" s="185"/>
      <c r="BM326" s="118"/>
      <c r="BN326" s="118"/>
      <c r="BO326" s="185"/>
      <c r="BP326" s="185"/>
      <c r="BQ326" s="118"/>
      <c r="BR326" s="185"/>
      <c r="BS326" s="118"/>
      <c r="BT326" s="118"/>
      <c r="BU326" s="118"/>
      <c r="BV326" s="118"/>
      <c r="BW326" s="118"/>
    </row>
    <row r="327" spans="25:75" x14ac:dyDescent="0.2">
      <c r="BA327" s="31" t="str">
        <f ca="1">HYPERLINK("#"&amp;MID(CELL("filename",AG315),FIND("]",CELL("filename",AG315))+1,256)&amp;"!"&amp;ADDRESS(ROW($B$8),COLUMN($B$8),1,TRUE),"Return to Cell B8")</f>
        <v>Return to Cell B8</v>
      </c>
      <c r="BB327" s="118"/>
      <c r="BC327" s="185"/>
      <c r="BD327" s="188"/>
      <c r="BE327" s="118"/>
      <c r="BF327" s="118"/>
      <c r="BG327" s="185"/>
      <c r="BH327" s="185"/>
      <c r="BI327" s="118"/>
      <c r="BJ327" s="185"/>
      <c r="BK327" s="118"/>
      <c r="BL327" s="185"/>
      <c r="BM327" s="118"/>
      <c r="BN327" s="118"/>
      <c r="BO327" s="185"/>
      <c r="BP327" s="185"/>
      <c r="BQ327" s="118"/>
      <c r="BR327" s="185"/>
      <c r="BS327" s="118"/>
      <c r="BT327" s="118"/>
      <c r="BU327" s="118"/>
      <c r="BV327" s="118"/>
      <c r="BW327" s="118"/>
    </row>
    <row r="328" spans="25:75" x14ac:dyDescent="0.2">
      <c r="BA328" s="118"/>
      <c r="BB328" s="118"/>
      <c r="BC328" s="118"/>
      <c r="BD328" s="118"/>
      <c r="BE328" s="118"/>
      <c r="BF328" s="118"/>
      <c r="BG328" s="118"/>
      <c r="BH328" s="118"/>
      <c r="BI328" s="118"/>
      <c r="BJ328" s="118"/>
      <c r="BK328" s="118"/>
      <c r="BL328" s="118"/>
      <c r="BM328" s="118"/>
      <c r="BN328" s="118"/>
      <c r="BO328" s="118"/>
      <c r="BP328" s="118"/>
      <c r="BQ328" s="118"/>
      <c r="BR328" s="118"/>
      <c r="BS328" s="118"/>
      <c r="BT328" s="118"/>
      <c r="BU328" s="118"/>
      <c r="BV328" s="118"/>
      <c r="BW328" s="118"/>
    </row>
    <row r="329" spans="25:75" x14ac:dyDescent="0.2">
      <c r="BA329" s="118" t="s">
        <v>185</v>
      </c>
      <c r="BB329" s="118"/>
      <c r="BC329" s="118"/>
      <c r="BD329" s="118"/>
      <c r="BE329" s="118"/>
      <c r="BF329" s="118"/>
      <c r="BG329" s="118"/>
      <c r="BH329" s="118"/>
      <c r="BI329" s="118"/>
      <c r="BJ329" s="118"/>
      <c r="BK329" s="118"/>
      <c r="BL329" s="118"/>
      <c r="BM329" s="118"/>
      <c r="BN329" s="118"/>
      <c r="BO329" s="118"/>
      <c r="BP329" s="118"/>
      <c r="BQ329" s="118"/>
      <c r="BR329" s="118"/>
      <c r="BS329" s="118"/>
      <c r="BT329" s="118"/>
      <c r="BU329" s="118"/>
      <c r="BV329" s="118"/>
      <c r="BW329" s="118"/>
    </row>
    <row r="330" spans="25:75" x14ac:dyDescent="0.2">
      <c r="BA330" s="122" t="s">
        <v>29</v>
      </c>
      <c r="BB330" s="253" t="s">
        <v>30</v>
      </c>
      <c r="BC330" s="253"/>
      <c r="BD330" s="253"/>
      <c r="BE330" s="253"/>
      <c r="BF330" s="253"/>
      <c r="BG330" s="253"/>
      <c r="BH330" s="253"/>
      <c r="BI330" s="253"/>
      <c r="BJ330" s="253"/>
      <c r="BK330" s="253"/>
      <c r="BL330" s="253"/>
      <c r="BM330" s="253"/>
      <c r="BN330" s="253"/>
      <c r="BO330" s="253"/>
      <c r="BP330" s="253"/>
      <c r="BQ330" s="253"/>
      <c r="BR330" s="253"/>
      <c r="BS330" s="253"/>
      <c r="BT330" s="253"/>
      <c r="BU330" s="253"/>
      <c r="BV330" s="253"/>
      <c r="BW330" s="253"/>
    </row>
    <row r="331" spans="25:75" ht="14.25" x14ac:dyDescent="0.2">
      <c r="BA331" s="126" t="s">
        <v>156</v>
      </c>
      <c r="BB331" s="254" t="s">
        <v>82</v>
      </c>
      <c r="BC331" s="254"/>
      <c r="BD331" s="254"/>
      <c r="BE331" s="254"/>
      <c r="BF331" s="254"/>
      <c r="BG331" s="254"/>
      <c r="BH331" s="254"/>
      <c r="BI331" s="254"/>
      <c r="BJ331" s="254"/>
      <c r="BK331" s="254"/>
      <c r="BL331" s="254"/>
      <c r="BM331" s="254"/>
      <c r="BN331" s="254"/>
      <c r="BO331" s="254" t="s">
        <v>83</v>
      </c>
      <c r="BP331" s="254"/>
      <c r="BQ331" s="254"/>
      <c r="BR331" s="254"/>
      <c r="BS331" s="254"/>
      <c r="BT331" s="254"/>
      <c r="BU331" s="254"/>
      <c r="BV331" s="254"/>
      <c r="BW331" s="254"/>
    </row>
    <row r="332" spans="25:75" x14ac:dyDescent="0.2">
      <c r="BA332" s="187"/>
      <c r="BB332" s="186">
        <v>1</v>
      </c>
      <c r="BC332" s="186">
        <v>2</v>
      </c>
      <c r="BD332" s="186">
        <v>3</v>
      </c>
      <c r="BE332" s="186">
        <v>4</v>
      </c>
      <c r="BF332" s="186">
        <v>5</v>
      </c>
      <c r="BG332" s="186">
        <v>6</v>
      </c>
      <c r="BH332" s="186">
        <v>7</v>
      </c>
      <c r="BI332" s="186">
        <v>8</v>
      </c>
      <c r="BJ332" s="186">
        <v>9</v>
      </c>
      <c r="BK332" s="186">
        <v>10</v>
      </c>
      <c r="BL332" s="186">
        <v>11</v>
      </c>
      <c r="BM332" s="186">
        <v>12</v>
      </c>
      <c r="BN332" s="168">
        <v>13</v>
      </c>
      <c r="BO332" s="169">
        <v>14</v>
      </c>
      <c r="BP332" s="186">
        <v>15</v>
      </c>
      <c r="BQ332" s="186">
        <v>16</v>
      </c>
      <c r="BR332" s="186">
        <v>17</v>
      </c>
      <c r="BS332" s="186">
        <v>18</v>
      </c>
      <c r="BT332" s="186">
        <v>19</v>
      </c>
      <c r="BU332" s="186">
        <v>20</v>
      </c>
      <c r="BV332" s="186">
        <v>21</v>
      </c>
      <c r="BW332" s="168">
        <v>22</v>
      </c>
    </row>
    <row r="333" spans="25:75" x14ac:dyDescent="0.2">
      <c r="BA333" s="203">
        <v>0</v>
      </c>
      <c r="BB333" s="205">
        <v>0</v>
      </c>
      <c r="BC333" s="205">
        <v>0</v>
      </c>
      <c r="BD333" s="205">
        <v>0</v>
      </c>
      <c r="BE333" s="205">
        <v>0</v>
      </c>
      <c r="BF333" s="205">
        <v>0</v>
      </c>
      <c r="BG333" s="205">
        <v>0</v>
      </c>
      <c r="BH333" s="205">
        <v>0</v>
      </c>
      <c r="BI333" s="205">
        <v>0</v>
      </c>
      <c r="BJ333" s="205">
        <v>0</v>
      </c>
      <c r="BK333" s="205">
        <v>0</v>
      </c>
      <c r="BL333" s="205">
        <v>0</v>
      </c>
      <c r="BM333" s="205">
        <v>0</v>
      </c>
      <c r="BN333" s="206">
        <v>0</v>
      </c>
      <c r="BO333" s="203">
        <v>0</v>
      </c>
      <c r="BP333" s="205">
        <v>0</v>
      </c>
      <c r="BQ333" s="205">
        <v>0</v>
      </c>
      <c r="BR333" s="205">
        <v>0</v>
      </c>
      <c r="BS333" s="205">
        <v>0</v>
      </c>
      <c r="BT333" s="205">
        <v>0</v>
      </c>
      <c r="BU333" s="205">
        <v>0</v>
      </c>
      <c r="BV333" s="205">
        <v>0</v>
      </c>
      <c r="BW333" s="206">
        <v>0</v>
      </c>
    </row>
    <row r="334" spans="25:75" x14ac:dyDescent="0.2">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BA334" s="203">
        <v>10</v>
      </c>
      <c r="BB334" s="205">
        <v>0.5</v>
      </c>
      <c r="BC334" s="205">
        <v>0.8</v>
      </c>
      <c r="BD334" s="205">
        <v>1</v>
      </c>
      <c r="BE334" s="205">
        <v>1.3</v>
      </c>
      <c r="BF334" s="205">
        <v>1.5</v>
      </c>
      <c r="BG334" s="205">
        <v>2</v>
      </c>
      <c r="BH334" s="205">
        <v>2</v>
      </c>
      <c r="BI334" s="205">
        <v>2</v>
      </c>
      <c r="BJ334" s="205">
        <v>2</v>
      </c>
      <c r="BK334" s="205">
        <v>2</v>
      </c>
      <c r="BL334" s="205">
        <v>2</v>
      </c>
      <c r="BM334" s="205">
        <v>1.8</v>
      </c>
      <c r="BN334" s="206">
        <v>1.3</v>
      </c>
      <c r="BO334" s="203">
        <v>0</v>
      </c>
      <c r="BP334" s="205">
        <v>0</v>
      </c>
      <c r="BQ334" s="205">
        <v>0</v>
      </c>
      <c r="BR334" s="205">
        <v>0</v>
      </c>
      <c r="BS334" s="205">
        <v>0</v>
      </c>
      <c r="BT334" s="205">
        <v>0</v>
      </c>
      <c r="BU334" s="205">
        <v>0</v>
      </c>
      <c r="BV334" s="205">
        <v>0</v>
      </c>
      <c r="BW334" s="206">
        <v>0</v>
      </c>
    </row>
    <row r="335" spans="25:75" x14ac:dyDescent="0.2">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BA335" s="203">
        <v>15.6</v>
      </c>
      <c r="BB335" s="205">
        <v>1</v>
      </c>
      <c r="BC335" s="205">
        <v>1.3</v>
      </c>
      <c r="BD335" s="205">
        <v>1.5</v>
      </c>
      <c r="BE335" s="205">
        <v>2</v>
      </c>
      <c r="BF335" s="205">
        <v>2.8</v>
      </c>
      <c r="BG335" s="205">
        <v>3.3</v>
      </c>
      <c r="BH335" s="205">
        <v>3.6</v>
      </c>
      <c r="BI335" s="205">
        <v>3.6</v>
      </c>
      <c r="BJ335" s="205">
        <v>3.3</v>
      </c>
      <c r="BK335" s="205">
        <v>3.3</v>
      </c>
      <c r="BL335" s="205">
        <v>3.3</v>
      </c>
      <c r="BM335" s="205">
        <v>2.8</v>
      </c>
      <c r="BN335" s="206">
        <v>2</v>
      </c>
      <c r="BO335" s="203">
        <v>0</v>
      </c>
      <c r="BP335" s="205">
        <v>0</v>
      </c>
      <c r="BQ335" s="205">
        <v>0</v>
      </c>
      <c r="BR335" s="205">
        <v>0</v>
      </c>
      <c r="BS335" s="205">
        <v>0</v>
      </c>
      <c r="BT335" s="205">
        <v>0</v>
      </c>
      <c r="BU335" s="205">
        <v>0</v>
      </c>
      <c r="BV335" s="205">
        <v>0</v>
      </c>
      <c r="BW335" s="206">
        <v>0</v>
      </c>
    </row>
    <row r="336" spans="25:75" x14ac:dyDescent="0.2">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BA336" s="203">
        <v>21.1</v>
      </c>
      <c r="BB336" s="205">
        <v>1.3</v>
      </c>
      <c r="BC336" s="205">
        <v>1.5</v>
      </c>
      <c r="BD336" s="205">
        <v>2.2999999999999998</v>
      </c>
      <c r="BE336" s="205">
        <v>3</v>
      </c>
      <c r="BF336" s="205">
        <v>3.8</v>
      </c>
      <c r="BG336" s="205">
        <v>4.5999999999999996</v>
      </c>
      <c r="BH336" s="205">
        <v>4.8</v>
      </c>
      <c r="BI336" s="205">
        <v>4.8</v>
      </c>
      <c r="BJ336" s="205">
        <v>4.8</v>
      </c>
      <c r="BK336" s="205">
        <v>4.5999999999999996</v>
      </c>
      <c r="BL336" s="205">
        <v>4.3</v>
      </c>
      <c r="BM336" s="205">
        <v>3.8</v>
      </c>
      <c r="BN336" s="206">
        <v>2.8</v>
      </c>
      <c r="BO336" s="203">
        <v>0</v>
      </c>
      <c r="BP336" s="205">
        <v>0</v>
      </c>
      <c r="BQ336" s="205">
        <v>0</v>
      </c>
      <c r="BR336" s="205">
        <v>0</v>
      </c>
      <c r="BS336" s="205">
        <v>0</v>
      </c>
      <c r="BT336" s="205">
        <v>0</v>
      </c>
      <c r="BU336" s="205">
        <v>0</v>
      </c>
      <c r="BV336" s="205">
        <v>0</v>
      </c>
      <c r="BW336" s="206">
        <v>0</v>
      </c>
    </row>
    <row r="337" spans="25:75" x14ac:dyDescent="0.2">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BA337" s="203">
        <v>26.7</v>
      </c>
      <c r="BB337" s="205">
        <v>1.5</v>
      </c>
      <c r="BC337" s="205">
        <v>2</v>
      </c>
      <c r="BD337" s="205">
        <v>2.8</v>
      </c>
      <c r="BE337" s="205">
        <v>3.8</v>
      </c>
      <c r="BF337" s="205">
        <v>4.8</v>
      </c>
      <c r="BG337" s="205">
        <v>5.8</v>
      </c>
      <c r="BH337" s="205">
        <v>6.4</v>
      </c>
      <c r="BI337" s="205">
        <v>6.4</v>
      </c>
      <c r="BJ337" s="205">
        <v>6.1</v>
      </c>
      <c r="BK337" s="205">
        <v>5.8</v>
      </c>
      <c r="BL337" s="205">
        <v>5.6</v>
      </c>
      <c r="BM337" s="205">
        <v>4.8</v>
      </c>
      <c r="BN337" s="206">
        <v>3.6</v>
      </c>
      <c r="BO337" s="203">
        <v>0</v>
      </c>
      <c r="BP337" s="205">
        <v>0</v>
      </c>
      <c r="BQ337" s="205">
        <v>0</v>
      </c>
      <c r="BR337" s="205">
        <v>0</v>
      </c>
      <c r="BS337" s="205">
        <v>0</v>
      </c>
      <c r="BT337" s="205">
        <v>0</v>
      </c>
      <c r="BU337" s="205">
        <v>0</v>
      </c>
      <c r="BV337" s="205">
        <v>0</v>
      </c>
      <c r="BW337" s="206">
        <v>0</v>
      </c>
    </row>
    <row r="338" spans="25:75" x14ac:dyDescent="0.2">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BA338" s="204">
        <v>32.200000000000003</v>
      </c>
      <c r="BB338" s="207">
        <v>2</v>
      </c>
      <c r="BC338" s="207">
        <v>2.5</v>
      </c>
      <c r="BD338" s="207">
        <v>3.6</v>
      </c>
      <c r="BE338" s="207">
        <v>4.5999999999999996</v>
      </c>
      <c r="BF338" s="207">
        <v>5.8</v>
      </c>
      <c r="BG338" s="207">
        <v>7.1</v>
      </c>
      <c r="BH338" s="207">
        <v>7.6</v>
      </c>
      <c r="BI338" s="207">
        <v>7.6</v>
      </c>
      <c r="BJ338" s="207">
        <v>7.4</v>
      </c>
      <c r="BK338" s="207">
        <v>7.4</v>
      </c>
      <c r="BL338" s="207">
        <v>6.9</v>
      </c>
      <c r="BM338" s="207">
        <v>6.1</v>
      </c>
      <c r="BN338" s="208">
        <v>4.3</v>
      </c>
      <c r="BO338" s="204">
        <v>0</v>
      </c>
      <c r="BP338" s="207">
        <v>0</v>
      </c>
      <c r="BQ338" s="207">
        <v>0</v>
      </c>
      <c r="BR338" s="207">
        <v>0</v>
      </c>
      <c r="BS338" s="207">
        <v>0</v>
      </c>
      <c r="BT338" s="207">
        <v>0</v>
      </c>
      <c r="BU338" s="207">
        <v>0</v>
      </c>
      <c r="BV338" s="207">
        <v>0</v>
      </c>
      <c r="BW338" s="208">
        <v>0</v>
      </c>
    </row>
    <row r="339" spans="25:75" x14ac:dyDescent="0.2">
      <c r="BA339" s="118"/>
      <c r="BB339" s="118"/>
      <c r="BC339" s="118"/>
      <c r="BD339" s="118"/>
      <c r="BE339" s="185" t="s">
        <v>32</v>
      </c>
      <c r="BF339" s="185" t="s">
        <v>32</v>
      </c>
      <c r="BG339" s="185" t="s">
        <v>32</v>
      </c>
      <c r="BH339" s="118"/>
      <c r="BI339" s="185" t="s">
        <v>32</v>
      </c>
      <c r="BJ339" s="185"/>
      <c r="BK339" s="185" t="s">
        <v>32</v>
      </c>
      <c r="BL339" s="252" t="s">
        <v>32</v>
      </c>
      <c r="BM339" s="252"/>
      <c r="BN339" s="252" t="s">
        <v>32</v>
      </c>
      <c r="BO339" s="252"/>
      <c r="BP339" s="118"/>
      <c r="BQ339" s="118"/>
      <c r="BR339" s="118"/>
      <c r="BS339" s="118"/>
      <c r="BT339" s="118"/>
      <c r="BU339" s="118"/>
      <c r="BV339" s="118"/>
      <c r="BW339" s="118"/>
    </row>
    <row r="340" spans="25:75" x14ac:dyDescent="0.2">
      <c r="BA340" s="118"/>
      <c r="BB340" s="118"/>
      <c r="BC340" s="118"/>
      <c r="BD340" s="118"/>
      <c r="BE340" s="185">
        <v>4</v>
      </c>
      <c r="BF340" s="185" t="s">
        <v>32</v>
      </c>
      <c r="BG340" s="185" t="s">
        <v>57</v>
      </c>
      <c r="BH340" s="118"/>
      <c r="BI340" s="185" t="s">
        <v>73</v>
      </c>
      <c r="BJ340" s="185"/>
      <c r="BK340" s="185" t="s">
        <v>74</v>
      </c>
      <c r="BL340" s="252" t="s">
        <v>39</v>
      </c>
      <c r="BM340" s="252"/>
      <c r="BN340" s="252" t="s">
        <v>66</v>
      </c>
      <c r="BO340" s="252"/>
      <c r="BP340" s="185"/>
      <c r="BQ340" s="118"/>
      <c r="BR340" s="118"/>
      <c r="BS340" s="118"/>
      <c r="BT340" s="118"/>
      <c r="BU340" s="118"/>
      <c r="BV340" s="118"/>
      <c r="BW340" s="118"/>
    </row>
    <row r="341" spans="25:75" x14ac:dyDescent="0.2">
      <c r="BA341" s="118"/>
      <c r="BB341" s="118"/>
      <c r="BC341" s="118"/>
      <c r="BD341" s="118"/>
      <c r="BE341" s="185" t="s">
        <v>39</v>
      </c>
      <c r="BF341" s="185" t="s">
        <v>32</v>
      </c>
      <c r="BG341" s="185"/>
      <c r="BH341" s="118"/>
      <c r="BI341" s="118"/>
      <c r="BJ341" s="185"/>
      <c r="BK341" s="185" t="s">
        <v>75</v>
      </c>
      <c r="BL341" s="252" t="s">
        <v>76</v>
      </c>
      <c r="BM341" s="256"/>
      <c r="BN341" s="118"/>
      <c r="BO341" s="185"/>
      <c r="BP341" s="185"/>
      <c r="BQ341" s="118"/>
      <c r="BR341" s="118"/>
      <c r="BS341" s="118"/>
      <c r="BT341" s="118"/>
      <c r="BU341" s="118"/>
      <c r="BV341" s="118"/>
      <c r="BW341" s="118"/>
    </row>
    <row r="342" spans="25:75" x14ac:dyDescent="0.2">
      <c r="BA342" s="118"/>
      <c r="BB342" s="118"/>
      <c r="BC342" s="118"/>
      <c r="BD342" s="118"/>
      <c r="BE342" s="118"/>
      <c r="BF342" s="185" t="s">
        <v>86</v>
      </c>
      <c r="BG342" s="118"/>
      <c r="BH342" s="118"/>
      <c r="BI342" s="118"/>
      <c r="BJ342" s="185"/>
      <c r="BK342" s="118"/>
      <c r="BL342" s="118"/>
      <c r="BM342" s="118"/>
      <c r="BN342" s="118"/>
      <c r="BO342" s="118"/>
      <c r="BP342" s="185"/>
      <c r="BQ342" s="118"/>
      <c r="BR342" s="118"/>
      <c r="BS342" s="118"/>
      <c r="BT342" s="118"/>
      <c r="BU342" s="118"/>
      <c r="BV342" s="118"/>
      <c r="BW342" s="118"/>
    </row>
    <row r="343" spans="25:75" x14ac:dyDescent="0.2">
      <c r="BA343" s="118"/>
      <c r="BB343" s="118"/>
      <c r="BC343" s="118"/>
      <c r="BD343" s="118"/>
      <c r="BE343" s="118"/>
      <c r="BF343" s="185" t="s">
        <v>64</v>
      </c>
      <c r="BG343" s="118"/>
      <c r="BH343" s="118"/>
      <c r="BI343" s="118"/>
      <c r="BJ343" s="185"/>
      <c r="BK343" s="118"/>
      <c r="BL343" s="118"/>
      <c r="BM343" s="118"/>
      <c r="BN343" s="118"/>
      <c r="BO343" s="118"/>
      <c r="BP343" s="185"/>
      <c r="BQ343" s="118"/>
      <c r="BR343" s="118"/>
      <c r="BS343" s="118"/>
      <c r="BT343" s="118"/>
      <c r="BU343" s="118"/>
      <c r="BV343" s="118"/>
      <c r="BW343" s="118"/>
    </row>
    <row r="344" spans="25:75" x14ac:dyDescent="0.2">
      <c r="BA344" s="31" t="str">
        <f ca="1">HYPERLINK("#"&amp;MID(CELL("filename",AG332),FIND("]",CELL("filename",AG332))+1,256)&amp;"!"&amp;ADDRESS(ROW($B$8),COLUMN($B$8),1,TRUE),"Return to Cell B8")</f>
        <v>Return to Cell B8</v>
      </c>
      <c r="BB344" s="118"/>
      <c r="BC344" s="118"/>
      <c r="BD344" s="118"/>
      <c r="BE344" s="118"/>
      <c r="BF344" s="185"/>
      <c r="BG344" s="118"/>
      <c r="BH344" s="118"/>
      <c r="BI344" s="118"/>
      <c r="BJ344" s="185"/>
      <c r="BK344" s="118"/>
      <c r="BL344" s="118"/>
      <c r="BM344" s="118"/>
      <c r="BN344" s="118"/>
      <c r="BO344" s="118"/>
      <c r="BP344" s="185"/>
      <c r="BQ344" s="118"/>
      <c r="BR344" s="118"/>
      <c r="BS344" s="118"/>
      <c r="BT344" s="118"/>
      <c r="BU344" s="118"/>
      <c r="BV344" s="118"/>
      <c r="BW344" s="118"/>
    </row>
    <row r="345" spans="25:75" x14ac:dyDescent="0.2">
      <c r="BA345" s="118"/>
      <c r="BB345" s="118"/>
      <c r="BC345" s="118"/>
      <c r="BD345" s="118"/>
      <c r="BE345" s="118"/>
      <c r="BF345" s="118"/>
      <c r="BG345" s="118"/>
      <c r="BH345" s="118"/>
      <c r="BI345" s="118"/>
      <c r="BJ345" s="118"/>
      <c r="BK345" s="118"/>
      <c r="BL345" s="118"/>
      <c r="BM345" s="118"/>
      <c r="BN345" s="118"/>
      <c r="BO345" s="118"/>
      <c r="BP345" s="118"/>
      <c r="BQ345" s="118"/>
      <c r="BR345" s="118"/>
      <c r="BS345" s="118"/>
      <c r="BT345" s="118"/>
      <c r="BU345" s="118"/>
      <c r="BV345" s="118"/>
      <c r="BW345" s="118"/>
    </row>
    <row r="346" spans="25:75" x14ac:dyDescent="0.2">
      <c r="BA346" s="118" t="s">
        <v>186</v>
      </c>
      <c r="BB346" s="118"/>
      <c r="BC346" s="118"/>
      <c r="BD346" s="118"/>
      <c r="BE346" s="118"/>
      <c r="BF346" s="118"/>
      <c r="BG346" s="118"/>
      <c r="BH346" s="118"/>
      <c r="BI346" s="118"/>
      <c r="BJ346" s="118"/>
      <c r="BK346" s="118"/>
      <c r="BL346" s="118"/>
      <c r="BM346" s="118"/>
      <c r="BN346" s="118"/>
      <c r="BO346" s="118"/>
      <c r="BP346" s="118"/>
      <c r="BQ346" s="118"/>
      <c r="BR346" s="118"/>
      <c r="BS346" s="118"/>
      <c r="BT346" s="118"/>
      <c r="BU346" s="118"/>
      <c r="BV346" s="118"/>
      <c r="BW346" s="118"/>
    </row>
    <row r="347" spans="25:75" x14ac:dyDescent="0.2">
      <c r="BA347" s="122" t="s">
        <v>29</v>
      </c>
      <c r="BB347" s="253" t="s">
        <v>30</v>
      </c>
      <c r="BC347" s="253"/>
      <c r="BD347" s="253"/>
      <c r="BE347" s="253"/>
      <c r="BF347" s="253"/>
      <c r="BG347" s="253"/>
      <c r="BH347" s="253"/>
      <c r="BI347" s="253"/>
      <c r="BJ347" s="253"/>
      <c r="BK347" s="253"/>
      <c r="BL347" s="253"/>
      <c r="BM347" s="253"/>
      <c r="BN347" s="253"/>
      <c r="BO347" s="253"/>
      <c r="BP347" s="253"/>
      <c r="BQ347" s="253"/>
      <c r="BR347" s="253"/>
      <c r="BS347" s="253"/>
      <c r="BT347" s="253"/>
      <c r="BU347" s="253"/>
      <c r="BV347" s="253"/>
      <c r="BW347" s="253"/>
    </row>
    <row r="348" spans="25:75" ht="14.25" x14ac:dyDescent="0.2">
      <c r="BA348" s="126" t="s">
        <v>156</v>
      </c>
      <c r="BB348" s="254" t="s">
        <v>82</v>
      </c>
      <c r="BC348" s="254"/>
      <c r="BD348" s="254"/>
      <c r="BE348" s="254"/>
      <c r="BF348" s="254"/>
      <c r="BG348" s="254"/>
      <c r="BH348" s="254"/>
      <c r="BI348" s="254"/>
      <c r="BJ348" s="254"/>
      <c r="BK348" s="254"/>
      <c r="BL348" s="254"/>
      <c r="BM348" s="254"/>
      <c r="BN348" s="254"/>
      <c r="BO348" s="254"/>
      <c r="BP348" s="254"/>
      <c r="BQ348" s="254"/>
      <c r="BR348" s="254"/>
      <c r="BS348" s="254"/>
      <c r="BT348" s="254"/>
      <c r="BU348" s="254"/>
      <c r="BV348" s="253" t="s">
        <v>83</v>
      </c>
      <c r="BW348" s="253"/>
    </row>
    <row r="349" spans="25:75" x14ac:dyDescent="0.2">
      <c r="BA349" s="187"/>
      <c r="BB349" s="186">
        <v>1</v>
      </c>
      <c r="BC349" s="186">
        <v>2</v>
      </c>
      <c r="BD349" s="186">
        <v>3</v>
      </c>
      <c r="BE349" s="186">
        <v>4</v>
      </c>
      <c r="BF349" s="186">
        <v>5</v>
      </c>
      <c r="BG349" s="186">
        <v>6</v>
      </c>
      <c r="BH349" s="186">
        <v>7</v>
      </c>
      <c r="BI349" s="186">
        <v>8</v>
      </c>
      <c r="BJ349" s="186">
        <v>9</v>
      </c>
      <c r="BK349" s="186">
        <v>10</v>
      </c>
      <c r="BL349" s="186">
        <v>11</v>
      </c>
      <c r="BM349" s="186">
        <v>12</v>
      </c>
      <c r="BN349" s="186">
        <v>13</v>
      </c>
      <c r="BO349" s="186">
        <v>14</v>
      </c>
      <c r="BP349" s="186">
        <v>15</v>
      </c>
      <c r="BQ349" s="186">
        <v>16</v>
      </c>
      <c r="BR349" s="186">
        <v>17</v>
      </c>
      <c r="BS349" s="186">
        <v>18</v>
      </c>
      <c r="BT349" s="186">
        <v>19</v>
      </c>
      <c r="BU349" s="168">
        <v>20</v>
      </c>
      <c r="BV349" s="169">
        <v>21</v>
      </c>
      <c r="BW349" s="168">
        <v>22</v>
      </c>
    </row>
    <row r="350" spans="25:75" x14ac:dyDescent="0.2">
      <c r="BA350" s="203">
        <v>0</v>
      </c>
      <c r="BB350" s="205">
        <v>0</v>
      </c>
      <c r="BC350" s="205">
        <v>0</v>
      </c>
      <c r="BD350" s="205">
        <v>0</v>
      </c>
      <c r="BE350" s="205">
        <v>0</v>
      </c>
      <c r="BF350" s="205">
        <v>0</v>
      </c>
      <c r="BG350" s="205">
        <v>0</v>
      </c>
      <c r="BH350" s="205">
        <v>0</v>
      </c>
      <c r="BI350" s="205">
        <v>0</v>
      </c>
      <c r="BJ350" s="205">
        <v>0</v>
      </c>
      <c r="BK350" s="205">
        <v>0</v>
      </c>
      <c r="BL350" s="205">
        <v>0</v>
      </c>
      <c r="BM350" s="205">
        <v>0</v>
      </c>
      <c r="BN350" s="205">
        <v>0</v>
      </c>
      <c r="BO350" s="205">
        <v>0</v>
      </c>
      <c r="BP350" s="205">
        <v>0</v>
      </c>
      <c r="BQ350" s="205">
        <v>0</v>
      </c>
      <c r="BR350" s="205">
        <v>0</v>
      </c>
      <c r="BS350" s="205">
        <v>0</v>
      </c>
      <c r="BT350" s="205">
        <v>0</v>
      </c>
      <c r="BU350" s="206">
        <v>0</v>
      </c>
      <c r="BV350" s="203">
        <v>0</v>
      </c>
      <c r="BW350" s="206">
        <v>0</v>
      </c>
    </row>
    <row r="351" spans="25:75" x14ac:dyDescent="0.2">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BA351" s="203">
        <v>10</v>
      </c>
      <c r="BB351" s="205">
        <v>0.5</v>
      </c>
      <c r="BC351" s="205">
        <v>0.5</v>
      </c>
      <c r="BD351" s="205">
        <v>0.8</v>
      </c>
      <c r="BE351" s="205">
        <v>1</v>
      </c>
      <c r="BF351" s="205">
        <v>1.3</v>
      </c>
      <c r="BG351" s="205">
        <v>1.5</v>
      </c>
      <c r="BH351" s="205">
        <v>1.8</v>
      </c>
      <c r="BI351" s="205">
        <v>2</v>
      </c>
      <c r="BJ351" s="205">
        <v>2</v>
      </c>
      <c r="BK351" s="205">
        <v>2</v>
      </c>
      <c r="BL351" s="205">
        <v>2</v>
      </c>
      <c r="BM351" s="205">
        <v>2</v>
      </c>
      <c r="BN351" s="205">
        <v>2</v>
      </c>
      <c r="BO351" s="205">
        <v>1.8</v>
      </c>
      <c r="BP351" s="205">
        <v>1.8</v>
      </c>
      <c r="BQ351" s="205">
        <v>1.5</v>
      </c>
      <c r="BR351" s="205">
        <v>1.5</v>
      </c>
      <c r="BS351" s="205">
        <v>1.3</v>
      </c>
      <c r="BT351" s="205">
        <v>1.3</v>
      </c>
      <c r="BU351" s="206">
        <v>1.3</v>
      </c>
      <c r="BV351" s="203">
        <v>0</v>
      </c>
      <c r="BW351" s="206">
        <v>0</v>
      </c>
    </row>
    <row r="352" spans="25:75" x14ac:dyDescent="0.2">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BA352" s="203">
        <v>15.6</v>
      </c>
      <c r="BB352" s="205">
        <v>0.5</v>
      </c>
      <c r="BC352" s="205">
        <v>1</v>
      </c>
      <c r="BD352" s="205">
        <v>1.3</v>
      </c>
      <c r="BE352" s="205">
        <v>1.5</v>
      </c>
      <c r="BF352" s="205">
        <v>2</v>
      </c>
      <c r="BG352" s="205">
        <v>2.5</v>
      </c>
      <c r="BH352" s="205">
        <v>2.8</v>
      </c>
      <c r="BI352" s="205">
        <v>3.3</v>
      </c>
      <c r="BJ352" s="205">
        <v>3.6</v>
      </c>
      <c r="BK352" s="205">
        <v>3.6</v>
      </c>
      <c r="BL352" s="205">
        <v>3.3</v>
      </c>
      <c r="BM352" s="205">
        <v>3.3</v>
      </c>
      <c r="BN352" s="205">
        <v>3.3</v>
      </c>
      <c r="BO352" s="205">
        <v>3</v>
      </c>
      <c r="BP352" s="205">
        <v>2.8</v>
      </c>
      <c r="BQ352" s="205">
        <v>2.5</v>
      </c>
      <c r="BR352" s="205">
        <v>2.5</v>
      </c>
      <c r="BS352" s="205">
        <v>2.2999999999999998</v>
      </c>
      <c r="BT352" s="205">
        <v>2</v>
      </c>
      <c r="BU352" s="206">
        <v>2</v>
      </c>
      <c r="BV352" s="203">
        <v>0</v>
      </c>
      <c r="BW352" s="206">
        <v>0</v>
      </c>
    </row>
    <row r="353" spans="25:75" x14ac:dyDescent="0.2">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BA353" s="203">
        <v>21.1</v>
      </c>
      <c r="BB353" s="205">
        <v>0.8</v>
      </c>
      <c r="BC353" s="205">
        <v>1.3</v>
      </c>
      <c r="BD353" s="205">
        <v>1.8</v>
      </c>
      <c r="BE353" s="205">
        <v>2.2999999999999998</v>
      </c>
      <c r="BF353" s="205">
        <v>2.8</v>
      </c>
      <c r="BG353" s="205">
        <v>3.6</v>
      </c>
      <c r="BH353" s="205">
        <v>4.0999999999999996</v>
      </c>
      <c r="BI353" s="205">
        <v>4.5999999999999996</v>
      </c>
      <c r="BJ353" s="205">
        <v>4.8</v>
      </c>
      <c r="BK353" s="205">
        <v>4.8</v>
      </c>
      <c r="BL353" s="205">
        <v>4.8</v>
      </c>
      <c r="BM353" s="205">
        <v>4.5999999999999996</v>
      </c>
      <c r="BN353" s="205">
        <v>4.3</v>
      </c>
      <c r="BO353" s="205">
        <v>4.3</v>
      </c>
      <c r="BP353" s="205">
        <v>4.0999999999999996</v>
      </c>
      <c r="BQ353" s="205">
        <v>3.8</v>
      </c>
      <c r="BR353" s="205">
        <v>3.6</v>
      </c>
      <c r="BS353" s="205">
        <v>3.3</v>
      </c>
      <c r="BT353" s="205">
        <v>3</v>
      </c>
      <c r="BU353" s="206">
        <v>2.8</v>
      </c>
      <c r="BV353" s="203">
        <v>0</v>
      </c>
      <c r="BW353" s="206">
        <v>0</v>
      </c>
    </row>
    <row r="354" spans="25:75" x14ac:dyDescent="0.2">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BA354" s="203">
        <v>26.7</v>
      </c>
      <c r="BB354" s="205">
        <v>1</v>
      </c>
      <c r="BC354" s="205">
        <v>1.5</v>
      </c>
      <c r="BD354" s="205">
        <v>2.2999999999999998</v>
      </c>
      <c r="BE354" s="205">
        <v>3</v>
      </c>
      <c r="BF354" s="205">
        <v>3.8</v>
      </c>
      <c r="BG354" s="205">
        <v>4.3</v>
      </c>
      <c r="BH354" s="205">
        <v>5.0999999999999996</v>
      </c>
      <c r="BI354" s="205">
        <v>5.8</v>
      </c>
      <c r="BJ354" s="205">
        <v>6.1</v>
      </c>
      <c r="BK354" s="205">
        <v>6.4</v>
      </c>
      <c r="BL354" s="205">
        <v>6.1</v>
      </c>
      <c r="BM354" s="205">
        <v>5.8</v>
      </c>
      <c r="BN354" s="205">
        <v>5.6</v>
      </c>
      <c r="BO354" s="205">
        <v>5.3</v>
      </c>
      <c r="BP354" s="205">
        <v>5.0999999999999996</v>
      </c>
      <c r="BQ354" s="205">
        <v>4.8</v>
      </c>
      <c r="BR354" s="205">
        <v>4.3</v>
      </c>
      <c r="BS354" s="205">
        <v>4.0999999999999996</v>
      </c>
      <c r="BT354" s="205">
        <v>3.8</v>
      </c>
      <c r="BU354" s="206">
        <v>3.6</v>
      </c>
      <c r="BV354" s="203">
        <v>0</v>
      </c>
      <c r="BW354" s="206">
        <v>0</v>
      </c>
    </row>
    <row r="355" spans="25:75" x14ac:dyDescent="0.2">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BA355" s="204">
        <v>32.200000000000003</v>
      </c>
      <c r="BB355" s="207">
        <v>1.3</v>
      </c>
      <c r="BC355" s="207">
        <v>2</v>
      </c>
      <c r="BD355" s="207">
        <v>2.8</v>
      </c>
      <c r="BE355" s="207">
        <v>3.6</v>
      </c>
      <c r="BF355" s="207">
        <v>4.5999999999999996</v>
      </c>
      <c r="BG355" s="207">
        <v>5.3</v>
      </c>
      <c r="BH355" s="207">
        <v>6.4</v>
      </c>
      <c r="BI355" s="207">
        <v>7.1</v>
      </c>
      <c r="BJ355" s="207">
        <v>7.6</v>
      </c>
      <c r="BK355" s="207">
        <v>7.6</v>
      </c>
      <c r="BL355" s="207">
        <v>7.4</v>
      </c>
      <c r="BM355" s="207">
        <v>7.4</v>
      </c>
      <c r="BN355" s="207">
        <v>6.9</v>
      </c>
      <c r="BO355" s="207">
        <v>6.6</v>
      </c>
      <c r="BP355" s="207">
        <v>6.4</v>
      </c>
      <c r="BQ355" s="207">
        <v>5.8</v>
      </c>
      <c r="BR355" s="207">
        <v>5.3</v>
      </c>
      <c r="BS355" s="207">
        <v>5.0999999999999996</v>
      </c>
      <c r="BT355" s="207">
        <v>4.5999999999999996</v>
      </c>
      <c r="BU355" s="208">
        <v>4.3</v>
      </c>
      <c r="BV355" s="204">
        <v>0</v>
      </c>
      <c r="BW355" s="208">
        <v>0</v>
      </c>
    </row>
    <row r="356" spans="25:75" x14ac:dyDescent="0.2">
      <c r="BA356" s="118"/>
      <c r="BB356" s="118"/>
      <c r="BC356" s="185"/>
      <c r="BD356" s="118"/>
      <c r="BE356" s="252" t="s">
        <v>32</v>
      </c>
      <c r="BF356" s="252"/>
      <c r="BG356" s="252" t="s">
        <v>32</v>
      </c>
      <c r="BH356" s="252"/>
      <c r="BI356" s="185"/>
      <c r="BJ356" s="185"/>
      <c r="BK356" s="185" t="s">
        <v>32</v>
      </c>
      <c r="BL356" s="118"/>
      <c r="BM356" s="118"/>
      <c r="BN356" s="118"/>
      <c r="BO356" s="185"/>
      <c r="BP356" s="185"/>
      <c r="BQ356" s="118"/>
      <c r="BR356" s="185"/>
      <c r="BS356" s="118"/>
      <c r="BT356" s="118"/>
      <c r="BU356" s="118"/>
      <c r="BV356" s="118"/>
      <c r="BW356" s="118"/>
    </row>
    <row r="357" spans="25:75" x14ac:dyDescent="0.2">
      <c r="BA357" s="118"/>
      <c r="BB357" s="118"/>
      <c r="BC357" s="185"/>
      <c r="BD357" s="118"/>
      <c r="BE357" s="255" t="s">
        <v>77</v>
      </c>
      <c r="BF357" s="255"/>
      <c r="BG357" s="255" t="s">
        <v>78</v>
      </c>
      <c r="BH357" s="255"/>
      <c r="BI357" s="185"/>
      <c r="BJ357" s="185"/>
      <c r="BK357" s="185" t="s">
        <v>71</v>
      </c>
      <c r="BL357" s="118"/>
      <c r="BM357" s="118"/>
      <c r="BN357" s="118"/>
      <c r="BO357" s="185"/>
      <c r="BP357" s="185"/>
      <c r="BQ357" s="118"/>
      <c r="BR357" s="185"/>
      <c r="BS357" s="118"/>
      <c r="BT357" s="118"/>
      <c r="BU357" s="118"/>
      <c r="BV357" s="118"/>
      <c r="BW357" s="118"/>
    </row>
    <row r="358" spans="25:75" x14ac:dyDescent="0.2">
      <c r="BA358" s="118"/>
      <c r="BB358" s="118"/>
      <c r="BC358" s="185"/>
      <c r="BD358" s="118"/>
      <c r="BE358" s="252" t="s">
        <v>39</v>
      </c>
      <c r="BF358" s="252"/>
      <c r="BG358" s="252" t="s">
        <v>39</v>
      </c>
      <c r="BH358" s="252"/>
      <c r="BI358" s="118"/>
      <c r="BJ358" s="185"/>
      <c r="BK358" s="185" t="s">
        <v>72</v>
      </c>
      <c r="BL358" s="118"/>
      <c r="BM358" s="118"/>
      <c r="BN358" s="118"/>
      <c r="BO358" s="185"/>
      <c r="BP358" s="185"/>
      <c r="BQ358" s="118"/>
      <c r="BR358" s="185"/>
      <c r="BS358" s="118"/>
      <c r="BT358" s="118"/>
      <c r="BU358" s="118"/>
      <c r="BV358" s="118"/>
      <c r="BW358" s="118"/>
    </row>
    <row r="359" spans="25:75" x14ac:dyDescent="0.2">
      <c r="BA359" s="31" t="str">
        <f ca="1">HYPERLINK("#"&amp;MID(CELL("filename",AG347),FIND("]",CELL("filename",AG347))+1,256)&amp;"!"&amp;ADDRESS(ROW($B$8),COLUMN($B$8),1,TRUE),"Return to Cell B8")</f>
        <v>Return to Cell B8</v>
      </c>
      <c r="BB359" s="118"/>
      <c r="BC359" s="185"/>
      <c r="BD359" s="118"/>
      <c r="BE359" s="185"/>
      <c r="BF359" s="185"/>
      <c r="BG359" s="185"/>
      <c r="BH359" s="185"/>
      <c r="BI359" s="118"/>
      <c r="BJ359" s="185"/>
      <c r="BK359" s="185"/>
      <c r="BL359" s="118"/>
      <c r="BM359" s="118"/>
      <c r="BN359" s="118"/>
      <c r="BO359" s="185"/>
      <c r="BP359" s="185"/>
      <c r="BQ359" s="118"/>
      <c r="BR359" s="185"/>
      <c r="BS359" s="118"/>
      <c r="BT359" s="118"/>
      <c r="BU359" s="118"/>
      <c r="BV359" s="118"/>
      <c r="BW359" s="118"/>
    </row>
    <row r="360" spans="25:75" x14ac:dyDescent="0.2">
      <c r="BA360" s="118"/>
      <c r="BB360" s="118"/>
      <c r="BC360" s="118"/>
      <c r="BD360" s="118"/>
      <c r="BE360" s="118"/>
      <c r="BF360" s="118"/>
      <c r="BG360" s="118"/>
      <c r="BH360" s="118"/>
      <c r="BI360" s="118"/>
      <c r="BJ360" s="118"/>
      <c r="BK360" s="118"/>
      <c r="BL360" s="118"/>
      <c r="BM360" s="118"/>
      <c r="BN360" s="118"/>
      <c r="BO360" s="118"/>
      <c r="BP360" s="118"/>
      <c r="BQ360" s="118"/>
      <c r="BR360" s="118"/>
      <c r="BS360" s="118"/>
      <c r="BT360" s="118"/>
      <c r="BU360" s="118"/>
      <c r="BV360" s="118"/>
      <c r="BW360" s="118"/>
    </row>
    <row r="361" spans="25:75" x14ac:dyDescent="0.2">
      <c r="BA361" s="118" t="s">
        <v>187</v>
      </c>
      <c r="BB361" s="118"/>
      <c r="BC361" s="118"/>
      <c r="BD361" s="118"/>
      <c r="BE361" s="118"/>
      <c r="BF361" s="118"/>
      <c r="BG361" s="118"/>
      <c r="BH361" s="118"/>
      <c r="BI361" s="118"/>
      <c r="BJ361" s="118"/>
      <c r="BK361" s="118"/>
      <c r="BL361" s="118"/>
      <c r="BM361" s="118"/>
      <c r="BN361" s="118"/>
      <c r="BO361" s="118"/>
      <c r="BP361" s="118"/>
      <c r="BQ361" s="118"/>
      <c r="BR361" s="118"/>
      <c r="BS361" s="118"/>
      <c r="BT361" s="118"/>
      <c r="BU361" s="118"/>
      <c r="BV361" s="118"/>
      <c r="BW361" s="118"/>
    </row>
    <row r="362" spans="25:75" x14ac:dyDescent="0.2">
      <c r="BA362" s="122" t="s">
        <v>29</v>
      </c>
      <c r="BB362" s="253" t="s">
        <v>79</v>
      </c>
      <c r="BC362" s="253"/>
      <c r="BD362" s="253"/>
      <c r="BE362" s="253"/>
      <c r="BF362" s="253"/>
      <c r="BG362" s="253"/>
      <c r="BH362" s="253"/>
      <c r="BI362" s="253"/>
      <c r="BJ362" s="253"/>
      <c r="BK362" s="253"/>
      <c r="BL362" s="253"/>
      <c r="BM362" s="253"/>
      <c r="BN362" s="253"/>
      <c r="BO362" s="253"/>
      <c r="BP362" s="253"/>
      <c r="BQ362" s="253"/>
      <c r="BR362" s="253"/>
      <c r="BS362" s="253"/>
      <c r="BT362" s="253"/>
      <c r="BU362" s="253"/>
      <c r="BV362" s="253"/>
      <c r="BW362" s="253"/>
    </row>
    <row r="363" spans="25:75" ht="14.25" x14ac:dyDescent="0.2">
      <c r="BA363" s="126" t="s">
        <v>156</v>
      </c>
      <c r="BB363" s="253" t="s">
        <v>82</v>
      </c>
      <c r="BC363" s="253"/>
      <c r="BD363" s="253"/>
      <c r="BE363" s="253"/>
      <c r="BF363" s="253"/>
      <c r="BG363" s="253"/>
      <c r="BH363" s="253"/>
      <c r="BI363" s="253"/>
      <c r="BJ363" s="253"/>
      <c r="BK363" s="253"/>
      <c r="BL363" s="253"/>
      <c r="BM363" s="253"/>
      <c r="BN363" s="253"/>
      <c r="BO363" s="253"/>
      <c r="BP363" s="253"/>
      <c r="BQ363" s="253"/>
      <c r="BR363" s="253"/>
      <c r="BS363" s="253"/>
      <c r="BT363" s="253"/>
      <c r="BU363" s="253"/>
      <c r="BV363" s="253"/>
      <c r="BW363" s="253"/>
    </row>
    <row r="364" spans="25:75" x14ac:dyDescent="0.2">
      <c r="BA364" s="187"/>
      <c r="BB364" s="186">
        <v>1</v>
      </c>
      <c r="BC364" s="186">
        <v>2</v>
      </c>
      <c r="BD364" s="186">
        <v>3</v>
      </c>
      <c r="BE364" s="186">
        <v>4</v>
      </c>
      <c r="BF364" s="186">
        <v>5</v>
      </c>
      <c r="BG364" s="186">
        <v>6</v>
      </c>
      <c r="BH364" s="186">
        <v>7</v>
      </c>
      <c r="BI364" s="186">
        <v>8</v>
      </c>
      <c r="BJ364" s="186">
        <v>9</v>
      </c>
      <c r="BK364" s="186">
        <v>10</v>
      </c>
      <c r="BL364" s="186">
        <v>11</v>
      </c>
      <c r="BM364" s="186">
        <v>12</v>
      </c>
      <c r="BN364" s="186">
        <v>13</v>
      </c>
      <c r="BO364" s="186">
        <v>14</v>
      </c>
      <c r="BP364" s="186">
        <v>15</v>
      </c>
      <c r="BQ364" s="186">
        <v>16</v>
      </c>
      <c r="BR364" s="186">
        <v>17</v>
      </c>
      <c r="BS364" s="186">
        <v>18</v>
      </c>
      <c r="BT364" s="186">
        <v>19</v>
      </c>
      <c r="BU364" s="186">
        <v>20</v>
      </c>
      <c r="BV364" s="186">
        <v>21</v>
      </c>
      <c r="BW364" s="168">
        <v>22</v>
      </c>
    </row>
    <row r="365" spans="25:75" x14ac:dyDescent="0.2">
      <c r="BA365" s="203">
        <v>0</v>
      </c>
      <c r="BB365" s="205">
        <v>0</v>
      </c>
      <c r="BC365" s="205">
        <v>0</v>
      </c>
      <c r="BD365" s="205">
        <v>0</v>
      </c>
      <c r="BE365" s="205">
        <v>0</v>
      </c>
      <c r="BF365" s="205">
        <v>0</v>
      </c>
      <c r="BG365" s="205">
        <v>0</v>
      </c>
      <c r="BH365" s="205">
        <v>0</v>
      </c>
      <c r="BI365" s="205">
        <v>0</v>
      </c>
      <c r="BJ365" s="205">
        <v>0</v>
      </c>
      <c r="BK365" s="205">
        <v>0</v>
      </c>
      <c r="BL365" s="205">
        <v>0</v>
      </c>
      <c r="BM365" s="205">
        <v>0</v>
      </c>
      <c r="BN365" s="205">
        <v>0</v>
      </c>
      <c r="BO365" s="205">
        <v>0</v>
      </c>
      <c r="BP365" s="205">
        <v>0</v>
      </c>
      <c r="BQ365" s="205">
        <v>0</v>
      </c>
      <c r="BR365" s="205">
        <v>0</v>
      </c>
      <c r="BS365" s="205">
        <v>0</v>
      </c>
      <c r="BT365" s="205">
        <v>0</v>
      </c>
      <c r="BU365" s="205">
        <v>0</v>
      </c>
      <c r="BV365" s="205">
        <v>0</v>
      </c>
      <c r="BW365" s="206">
        <v>0</v>
      </c>
    </row>
    <row r="366" spans="25:75" x14ac:dyDescent="0.2">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203">
        <v>10</v>
      </c>
      <c r="BB366" s="205">
        <v>1</v>
      </c>
      <c r="BC366" s="205">
        <v>1.3</v>
      </c>
      <c r="BD366" s="205">
        <v>1.5</v>
      </c>
      <c r="BE366" s="205">
        <v>1.8</v>
      </c>
      <c r="BF366" s="205">
        <v>2</v>
      </c>
      <c r="BG366" s="205">
        <v>2</v>
      </c>
      <c r="BH366" s="205">
        <v>2</v>
      </c>
      <c r="BI366" s="205">
        <v>2</v>
      </c>
      <c r="BJ366" s="205">
        <v>2</v>
      </c>
      <c r="BK366" s="205">
        <v>2</v>
      </c>
      <c r="BL366" s="205">
        <v>2</v>
      </c>
      <c r="BM366" s="205">
        <v>2</v>
      </c>
      <c r="BN366" s="205">
        <v>2</v>
      </c>
      <c r="BO366" s="205">
        <v>2</v>
      </c>
      <c r="BP366" s="205">
        <v>2</v>
      </c>
      <c r="BQ366" s="205">
        <v>1.8</v>
      </c>
      <c r="BR366" s="205">
        <v>1.8</v>
      </c>
      <c r="BS366" s="205">
        <v>1.5</v>
      </c>
      <c r="BT366" s="205">
        <v>1.5</v>
      </c>
      <c r="BU366" s="205">
        <v>1.3</v>
      </c>
      <c r="BV366" s="205">
        <v>1.3</v>
      </c>
      <c r="BW366" s="206">
        <v>1.3</v>
      </c>
    </row>
    <row r="367" spans="25:75" x14ac:dyDescent="0.2">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203">
        <v>15.6</v>
      </c>
      <c r="BB367" s="205">
        <v>1.8</v>
      </c>
      <c r="BC367" s="205">
        <v>2.2999999999999998</v>
      </c>
      <c r="BD367" s="205">
        <v>2.8</v>
      </c>
      <c r="BE367" s="205">
        <v>3</v>
      </c>
      <c r="BF367" s="205">
        <v>3.3</v>
      </c>
      <c r="BG367" s="205">
        <v>3.3</v>
      </c>
      <c r="BH367" s="205">
        <v>3.3</v>
      </c>
      <c r="BI367" s="205">
        <v>3.6</v>
      </c>
      <c r="BJ367" s="205">
        <v>3.6</v>
      </c>
      <c r="BK367" s="205">
        <v>3.6</v>
      </c>
      <c r="BL367" s="205">
        <v>3.6</v>
      </c>
      <c r="BM367" s="205">
        <v>3.6</v>
      </c>
      <c r="BN367" s="205">
        <v>3.3</v>
      </c>
      <c r="BO367" s="205">
        <v>3.3</v>
      </c>
      <c r="BP367" s="205">
        <v>3.3</v>
      </c>
      <c r="BQ367" s="205">
        <v>3</v>
      </c>
      <c r="BR367" s="205">
        <v>2.8</v>
      </c>
      <c r="BS367" s="205">
        <v>2.5</v>
      </c>
      <c r="BT367" s="205">
        <v>2.5</v>
      </c>
      <c r="BU367" s="205">
        <v>2.2999999999999998</v>
      </c>
      <c r="BV367" s="205">
        <v>2</v>
      </c>
      <c r="BW367" s="206">
        <v>2</v>
      </c>
    </row>
    <row r="368" spans="25:75" x14ac:dyDescent="0.2">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203">
        <v>21.1</v>
      </c>
      <c r="BB368" s="205">
        <v>2.2999999999999998</v>
      </c>
      <c r="BC368" s="205">
        <v>3</v>
      </c>
      <c r="BD368" s="205">
        <v>3.8</v>
      </c>
      <c r="BE368" s="205">
        <v>4.3</v>
      </c>
      <c r="BF368" s="205">
        <v>4.5999999999999996</v>
      </c>
      <c r="BG368" s="205">
        <v>4.5999999999999996</v>
      </c>
      <c r="BH368" s="205">
        <v>4.8</v>
      </c>
      <c r="BI368" s="205">
        <v>4.8</v>
      </c>
      <c r="BJ368" s="205">
        <v>4.8</v>
      </c>
      <c r="BK368" s="205">
        <v>4.8</v>
      </c>
      <c r="BL368" s="205">
        <v>4.8</v>
      </c>
      <c r="BM368" s="205">
        <v>4.8</v>
      </c>
      <c r="BN368" s="205">
        <v>4.8</v>
      </c>
      <c r="BO368" s="205">
        <v>4.5999999999999996</v>
      </c>
      <c r="BP368" s="205">
        <v>4.3</v>
      </c>
      <c r="BQ368" s="205">
        <v>4.3</v>
      </c>
      <c r="BR368" s="205">
        <v>4.0999999999999996</v>
      </c>
      <c r="BS368" s="205">
        <v>3.8</v>
      </c>
      <c r="BT368" s="205">
        <v>3.6</v>
      </c>
      <c r="BU368" s="205">
        <v>3.3</v>
      </c>
      <c r="BV368" s="205">
        <v>3</v>
      </c>
      <c r="BW368" s="206">
        <v>2.8</v>
      </c>
    </row>
    <row r="369" spans="2:75" x14ac:dyDescent="0.2">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203">
        <v>26.7</v>
      </c>
      <c r="BB369" s="205">
        <v>3</v>
      </c>
      <c r="BC369" s="205">
        <v>4.0999999999999996</v>
      </c>
      <c r="BD369" s="205">
        <v>4.8</v>
      </c>
      <c r="BE369" s="205">
        <v>5.6</v>
      </c>
      <c r="BF369" s="205">
        <v>5.8</v>
      </c>
      <c r="BG369" s="205">
        <v>5.8</v>
      </c>
      <c r="BH369" s="205">
        <v>6.1</v>
      </c>
      <c r="BI369" s="205">
        <v>6.1</v>
      </c>
      <c r="BJ369" s="205">
        <v>6.4</v>
      </c>
      <c r="BK369" s="205">
        <v>6.4</v>
      </c>
      <c r="BL369" s="205">
        <v>6.4</v>
      </c>
      <c r="BM369" s="205">
        <v>6.4</v>
      </c>
      <c r="BN369" s="205">
        <v>6.1</v>
      </c>
      <c r="BO369" s="205">
        <v>5.8</v>
      </c>
      <c r="BP369" s="205">
        <v>5.6</v>
      </c>
      <c r="BQ369" s="205">
        <v>5.3</v>
      </c>
      <c r="BR369" s="205">
        <v>5.0999999999999996</v>
      </c>
      <c r="BS369" s="205">
        <v>4.8</v>
      </c>
      <c r="BT369" s="205">
        <v>4.3</v>
      </c>
      <c r="BU369" s="205">
        <v>4.0999999999999996</v>
      </c>
      <c r="BV369" s="205">
        <v>3.8</v>
      </c>
      <c r="BW369" s="206">
        <v>3.6</v>
      </c>
    </row>
    <row r="370" spans="2:75" x14ac:dyDescent="0.2">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204">
        <v>32.200000000000003</v>
      </c>
      <c r="BB370" s="207">
        <v>3.8</v>
      </c>
      <c r="BC370" s="207">
        <v>4.8</v>
      </c>
      <c r="BD370" s="207">
        <v>5.8</v>
      </c>
      <c r="BE370" s="207">
        <v>6.9</v>
      </c>
      <c r="BF370" s="207">
        <v>7.1</v>
      </c>
      <c r="BG370" s="207">
        <v>7.4</v>
      </c>
      <c r="BH370" s="207">
        <v>7.4</v>
      </c>
      <c r="BI370" s="207">
        <v>7.6</v>
      </c>
      <c r="BJ370" s="207">
        <v>7.6</v>
      </c>
      <c r="BK370" s="207">
        <v>7.6</v>
      </c>
      <c r="BL370" s="207">
        <v>7.6</v>
      </c>
      <c r="BM370" s="207">
        <v>7.6</v>
      </c>
      <c r="BN370" s="207">
        <v>7.4</v>
      </c>
      <c r="BO370" s="207">
        <v>7.4</v>
      </c>
      <c r="BP370" s="207">
        <v>6.9</v>
      </c>
      <c r="BQ370" s="207">
        <v>6.6</v>
      </c>
      <c r="BR370" s="207">
        <v>6.4</v>
      </c>
      <c r="BS370" s="207">
        <v>5.8</v>
      </c>
      <c r="BT370" s="207">
        <v>5.3</v>
      </c>
      <c r="BU370" s="207">
        <v>5.0999999999999996</v>
      </c>
      <c r="BV370" s="207">
        <v>4.5999999999999996</v>
      </c>
      <c r="BW370" s="208">
        <v>4.3</v>
      </c>
    </row>
    <row r="371" spans="2:75" x14ac:dyDescent="0.2">
      <c r="BA371" s="118"/>
      <c r="BB371" s="118"/>
      <c r="BC371" s="118"/>
      <c r="BD371" s="118"/>
      <c r="BE371" s="118"/>
      <c r="BF371" s="118"/>
      <c r="BG371" s="118"/>
      <c r="BH371" s="118"/>
      <c r="BI371" s="118"/>
      <c r="BJ371" s="118"/>
      <c r="BK371" s="118"/>
      <c r="BL371" s="118"/>
      <c r="BM371" s="118"/>
      <c r="BN371" s="118"/>
      <c r="BO371" s="118"/>
      <c r="BP371" s="118"/>
      <c r="BQ371" s="118"/>
      <c r="BR371" s="118"/>
      <c r="BS371" s="118"/>
      <c r="BT371" s="118"/>
      <c r="BU371" s="118"/>
      <c r="BV371" s="118"/>
      <c r="BW371" s="118"/>
    </row>
    <row r="372" spans="2:75" x14ac:dyDescent="0.2">
      <c r="B372" s="15"/>
      <c r="C372" s="15"/>
      <c r="D372" s="15"/>
      <c r="E372" s="15"/>
      <c r="F372" s="15"/>
      <c r="G372" s="15"/>
      <c r="H372" s="15"/>
      <c r="I372" s="15"/>
      <c r="J372" s="15"/>
      <c r="K372" s="15"/>
      <c r="L372" s="15"/>
      <c r="M372" s="15"/>
      <c r="N372" s="15"/>
      <c r="O372" s="15"/>
      <c r="P372" s="15"/>
      <c r="Q372" s="15"/>
      <c r="R372" s="15"/>
      <c r="S372" s="15"/>
      <c r="T372" s="15"/>
      <c r="U372" s="15"/>
      <c r="V372" s="15"/>
      <c r="W372" s="15"/>
      <c r="BA372" s="31" t="str">
        <f ca="1">HYPERLINK("#"&amp;MID(CELL("filename",AG360),FIND("]",CELL("filename",AG360))+1,256)&amp;"!"&amp;ADDRESS(ROW($B$8),COLUMN($B$8),1,TRUE),"Return to Cell B8")</f>
        <v>Return to Cell B8</v>
      </c>
      <c r="BB372" s="118"/>
      <c r="BC372" s="118"/>
      <c r="BD372" s="118"/>
      <c r="BE372" s="118"/>
      <c r="BF372" s="118"/>
      <c r="BG372" s="118"/>
      <c r="BH372" s="118"/>
      <c r="BI372" s="118"/>
      <c r="BJ372" s="118"/>
      <c r="BK372" s="118"/>
      <c r="BL372" s="118"/>
      <c r="BM372" s="118"/>
      <c r="BN372" s="118"/>
      <c r="BO372" s="118"/>
      <c r="BP372" s="118"/>
      <c r="BQ372" s="118"/>
      <c r="BR372" s="118"/>
      <c r="BS372" s="118"/>
      <c r="BT372" s="118"/>
      <c r="BU372" s="118"/>
      <c r="BV372" s="118"/>
      <c r="BW372" s="118"/>
    </row>
    <row r="373" spans="2:75" x14ac:dyDescent="0.2">
      <c r="B373" s="15"/>
      <c r="C373" s="15"/>
      <c r="D373" s="15"/>
      <c r="E373" s="15"/>
      <c r="F373" s="15"/>
      <c r="G373" s="15"/>
      <c r="H373" s="15"/>
      <c r="I373" s="15"/>
      <c r="J373" s="15"/>
      <c r="K373" s="15"/>
      <c r="L373" s="15"/>
      <c r="M373" s="15"/>
      <c r="N373" s="15"/>
      <c r="O373" s="15"/>
      <c r="P373" s="15"/>
      <c r="Q373" s="15"/>
      <c r="R373" s="15"/>
      <c r="S373" s="15"/>
      <c r="T373" s="15"/>
      <c r="U373" s="15"/>
      <c r="V373" s="15"/>
      <c r="W373" s="15"/>
      <c r="BA373" s="31"/>
      <c r="BB373" s="118"/>
      <c r="BC373" s="118"/>
      <c r="BD373" s="118"/>
      <c r="BE373" s="118"/>
      <c r="BF373" s="118"/>
      <c r="BG373" s="118"/>
      <c r="BH373" s="118"/>
      <c r="BI373" s="118"/>
      <c r="BJ373" s="118"/>
      <c r="BK373" s="118"/>
      <c r="BL373" s="118"/>
      <c r="BM373" s="118"/>
      <c r="BN373" s="118"/>
      <c r="BO373" s="118"/>
      <c r="BP373" s="118"/>
      <c r="BQ373" s="118"/>
      <c r="BR373" s="118"/>
      <c r="BS373" s="118"/>
      <c r="BT373" s="118"/>
      <c r="BU373" s="118"/>
      <c r="BV373" s="118"/>
      <c r="BW373" s="118"/>
    </row>
    <row r="374" spans="2:75" x14ac:dyDescent="0.2">
      <c r="B374" s="15"/>
      <c r="C374" s="15"/>
      <c r="D374" s="15"/>
      <c r="E374" s="15"/>
      <c r="F374" s="15"/>
      <c r="G374" s="15"/>
      <c r="H374" s="15"/>
      <c r="I374" s="15"/>
      <c r="J374" s="15"/>
      <c r="K374" s="15"/>
      <c r="L374" s="15"/>
      <c r="M374" s="15"/>
      <c r="N374" s="15"/>
      <c r="O374" s="15"/>
      <c r="P374" s="15"/>
      <c r="Q374" s="15"/>
      <c r="R374" s="15"/>
      <c r="S374" s="15"/>
      <c r="T374" s="15"/>
      <c r="U374" s="15"/>
      <c r="V374" s="15"/>
      <c r="W374" s="15"/>
      <c r="BA374" s="31"/>
      <c r="BB374" s="118"/>
      <c r="BC374" s="118"/>
      <c r="BD374" s="118"/>
      <c r="BE374" s="118"/>
      <c r="BF374" s="118"/>
      <c r="BG374" s="118"/>
      <c r="BH374" s="118"/>
      <c r="BI374" s="118"/>
      <c r="BJ374" s="118"/>
      <c r="BK374" s="118"/>
      <c r="BL374" s="118"/>
      <c r="BM374" s="118"/>
      <c r="BN374" s="118"/>
      <c r="BO374" s="118"/>
      <c r="BP374" s="118"/>
      <c r="BQ374" s="118"/>
      <c r="BR374" s="118"/>
      <c r="BS374" s="118"/>
      <c r="BT374" s="118"/>
      <c r="BU374" s="118"/>
      <c r="BV374" s="118"/>
      <c r="BW374" s="118"/>
    </row>
    <row r="375" spans="2:75" x14ac:dyDescent="0.2">
      <c r="B375" s="15"/>
      <c r="C375" s="15"/>
      <c r="D375" s="15"/>
      <c r="E375" s="15"/>
      <c r="F375" s="15"/>
      <c r="G375" s="15"/>
      <c r="H375" s="15"/>
      <c r="I375" s="15"/>
      <c r="J375" s="15"/>
      <c r="K375" s="15"/>
      <c r="L375" s="15"/>
      <c r="M375" s="15"/>
      <c r="N375" s="15"/>
      <c r="O375" s="15"/>
      <c r="P375" s="15"/>
      <c r="Q375" s="15"/>
      <c r="R375" s="15"/>
      <c r="S375" s="15"/>
      <c r="T375" s="15"/>
      <c r="U375" s="15"/>
      <c r="V375" s="15"/>
      <c r="W375" s="15"/>
      <c r="BA375" s="31"/>
      <c r="BB375" s="118"/>
      <c r="BC375" s="118"/>
      <c r="BD375" s="118"/>
      <c r="BE375" s="118"/>
      <c r="BF375" s="118"/>
      <c r="BG375" s="118"/>
      <c r="BH375" s="118"/>
      <c r="BI375" s="118"/>
      <c r="BJ375" s="118"/>
      <c r="BK375" s="118"/>
      <c r="BL375" s="118"/>
      <c r="BM375" s="118"/>
      <c r="BN375" s="118"/>
      <c r="BO375" s="118"/>
      <c r="BP375" s="118"/>
      <c r="BQ375" s="118"/>
      <c r="BR375" s="118"/>
      <c r="BS375" s="118"/>
      <c r="BT375" s="118"/>
      <c r="BU375" s="118"/>
      <c r="BV375" s="118"/>
      <c r="BW375" s="118"/>
    </row>
    <row r="376" spans="2:75" x14ac:dyDescent="0.2">
      <c r="B376" s="15"/>
      <c r="C376" s="15"/>
      <c r="D376" s="15"/>
      <c r="E376" s="15"/>
      <c r="F376" s="15"/>
      <c r="G376" s="15"/>
      <c r="H376" s="15"/>
      <c r="I376" s="15"/>
      <c r="J376" s="15"/>
      <c r="K376" s="15"/>
      <c r="L376" s="15"/>
      <c r="M376" s="15"/>
      <c r="N376" s="15"/>
      <c r="O376" s="15"/>
      <c r="P376" s="15"/>
      <c r="Q376" s="15"/>
      <c r="R376" s="15"/>
      <c r="S376" s="15"/>
      <c r="T376" s="15"/>
      <c r="U376" s="15"/>
      <c r="V376" s="15"/>
      <c r="W376" s="15"/>
      <c r="BA376" s="31"/>
      <c r="BB376" s="118"/>
      <c r="BC376" s="118"/>
      <c r="BD376" s="118"/>
      <c r="BE376" s="118"/>
      <c r="BF376" s="118"/>
      <c r="BG376" s="118"/>
      <c r="BH376" s="118"/>
      <c r="BI376" s="118"/>
      <c r="BJ376" s="118"/>
      <c r="BK376" s="118"/>
      <c r="BL376" s="118"/>
      <c r="BM376" s="118"/>
      <c r="BN376" s="118"/>
      <c r="BO376" s="118"/>
      <c r="BP376" s="118"/>
      <c r="BQ376" s="118"/>
      <c r="BR376" s="118"/>
      <c r="BS376" s="118"/>
      <c r="BT376" s="118"/>
      <c r="BU376" s="118"/>
      <c r="BV376" s="118"/>
      <c r="BW376" s="118"/>
    </row>
    <row r="377" spans="2:75" x14ac:dyDescent="0.2">
      <c r="B377" s="15"/>
      <c r="C377" s="15"/>
      <c r="D377" s="15"/>
      <c r="E377" s="15"/>
      <c r="F377" s="15"/>
      <c r="G377" s="15"/>
      <c r="H377" s="15"/>
      <c r="I377" s="15"/>
      <c r="J377" s="15"/>
      <c r="K377" s="15"/>
      <c r="L377" s="15"/>
      <c r="M377" s="15"/>
      <c r="N377" s="15"/>
      <c r="O377" s="15"/>
      <c r="P377" s="15"/>
      <c r="Q377" s="15"/>
      <c r="R377" s="15"/>
      <c r="S377" s="15"/>
      <c r="T377" s="15"/>
      <c r="U377" s="15"/>
      <c r="V377" s="15"/>
      <c r="W377" s="15"/>
      <c r="BA377" s="31"/>
      <c r="BB377" s="118"/>
      <c r="BC377" s="118"/>
      <c r="BD377" s="118"/>
      <c r="BE377" s="118"/>
      <c r="BF377" s="118"/>
      <c r="BG377" s="118"/>
      <c r="BH377" s="118"/>
      <c r="BI377" s="118"/>
      <c r="BJ377" s="118"/>
      <c r="BK377" s="118"/>
      <c r="BL377" s="118"/>
      <c r="BM377" s="118"/>
      <c r="BN377" s="118"/>
      <c r="BO377" s="118"/>
      <c r="BP377" s="118"/>
      <c r="BQ377" s="118"/>
      <c r="BR377" s="118"/>
      <c r="BS377" s="118"/>
      <c r="BT377" s="118"/>
      <c r="BU377" s="118"/>
      <c r="BV377" s="118"/>
      <c r="BW377" s="118"/>
    </row>
    <row r="378" spans="2:75" x14ac:dyDescent="0.2">
      <c r="B378" s="15"/>
      <c r="C378" s="15"/>
      <c r="D378" s="15"/>
      <c r="E378" s="15"/>
      <c r="F378" s="15"/>
      <c r="G378" s="15"/>
      <c r="H378" s="15"/>
      <c r="I378" s="15"/>
      <c r="J378" s="15"/>
      <c r="K378" s="15"/>
      <c r="L378" s="15"/>
      <c r="M378" s="15"/>
      <c r="N378" s="15"/>
      <c r="O378" s="15"/>
      <c r="P378" s="15"/>
      <c r="Q378" s="15"/>
      <c r="R378" s="15"/>
      <c r="S378" s="15"/>
      <c r="T378" s="15"/>
      <c r="U378" s="15"/>
      <c r="V378" s="15"/>
      <c r="W378" s="15"/>
      <c r="BA378" s="31"/>
      <c r="BB378" s="118"/>
      <c r="BC378" s="118"/>
      <c r="BD378" s="118"/>
      <c r="BE378" s="118"/>
      <c r="BF378" s="118"/>
      <c r="BG378" s="118"/>
      <c r="BH378" s="118"/>
      <c r="BI378" s="118"/>
      <c r="BJ378" s="118"/>
      <c r="BK378" s="118"/>
      <c r="BL378" s="118"/>
      <c r="BM378" s="118"/>
      <c r="BN378" s="118"/>
      <c r="BO378" s="118"/>
      <c r="BP378" s="118"/>
      <c r="BQ378" s="118"/>
      <c r="BR378" s="118"/>
      <c r="BS378" s="118"/>
      <c r="BT378" s="118"/>
      <c r="BU378" s="118"/>
      <c r="BV378" s="118"/>
      <c r="BW378" s="118"/>
    </row>
    <row r="379" spans="2:75" x14ac:dyDescent="0.2">
      <c r="B379" s="15"/>
      <c r="C379" s="15"/>
      <c r="D379" s="15"/>
      <c r="E379" s="15"/>
      <c r="F379" s="15"/>
      <c r="G379" s="15"/>
      <c r="H379" s="15"/>
      <c r="I379" s="15"/>
      <c r="J379" s="15"/>
      <c r="K379" s="15"/>
      <c r="L379" s="15"/>
      <c r="M379" s="15"/>
      <c r="N379" s="15"/>
      <c r="O379" s="15"/>
      <c r="P379" s="15"/>
      <c r="Q379" s="15"/>
      <c r="R379" s="15"/>
      <c r="S379" s="15"/>
      <c r="T379" s="15"/>
      <c r="U379" s="15"/>
      <c r="V379" s="15"/>
      <c r="W379" s="15"/>
      <c r="BA379" s="31"/>
      <c r="BB379" s="118"/>
      <c r="BC379" s="118"/>
      <c r="BD379" s="118"/>
      <c r="BE379" s="118"/>
      <c r="BF379" s="118"/>
      <c r="BG379" s="118"/>
      <c r="BH379" s="118"/>
      <c r="BI379" s="118"/>
      <c r="BJ379" s="118"/>
      <c r="BK379" s="118"/>
      <c r="BL379" s="118"/>
      <c r="BM379" s="118"/>
      <c r="BN379" s="118"/>
      <c r="BO379" s="118"/>
      <c r="BP379" s="118"/>
      <c r="BQ379" s="118"/>
      <c r="BR379" s="118"/>
      <c r="BS379" s="118"/>
      <c r="BT379" s="118"/>
      <c r="BU379" s="118"/>
      <c r="BV379" s="118"/>
      <c r="BW379" s="118"/>
    </row>
    <row r="380" spans="2:75" x14ac:dyDescent="0.2">
      <c r="B380" s="15"/>
      <c r="C380" s="15"/>
      <c r="D380" s="15"/>
      <c r="E380" s="15"/>
      <c r="F380" s="15"/>
      <c r="G380" s="15"/>
      <c r="H380" s="15"/>
      <c r="I380" s="15"/>
      <c r="J380" s="15"/>
      <c r="K380" s="15"/>
      <c r="L380" s="15"/>
      <c r="M380" s="15"/>
      <c r="N380" s="15"/>
      <c r="O380" s="15"/>
      <c r="P380" s="15"/>
      <c r="Q380" s="15"/>
      <c r="R380" s="15"/>
      <c r="S380" s="15"/>
      <c r="T380" s="15"/>
      <c r="U380" s="15"/>
      <c r="V380" s="15"/>
      <c r="W380" s="15"/>
      <c r="BA380" s="31"/>
      <c r="BB380" s="118"/>
      <c r="BC380" s="118"/>
      <c r="BD380" s="118"/>
      <c r="BE380" s="118"/>
      <c r="BF380" s="118"/>
      <c r="BG380" s="118"/>
      <c r="BH380" s="118"/>
      <c r="BI380" s="118"/>
      <c r="BJ380" s="118"/>
      <c r="BK380" s="118"/>
      <c r="BL380" s="118"/>
      <c r="BM380" s="118"/>
      <c r="BN380" s="118"/>
      <c r="BO380" s="118"/>
      <c r="BP380" s="118"/>
      <c r="BQ380" s="118"/>
      <c r="BR380" s="118"/>
      <c r="BS380" s="118"/>
      <c r="BT380" s="118"/>
      <c r="BU380" s="118"/>
      <c r="BV380" s="118"/>
      <c r="BW380" s="118"/>
    </row>
    <row r="381" spans="2:75" x14ac:dyDescent="0.2">
      <c r="B381" s="15"/>
      <c r="C381" s="15"/>
      <c r="D381" s="15"/>
      <c r="E381" s="15"/>
      <c r="F381" s="15"/>
      <c r="G381" s="15"/>
      <c r="H381" s="15"/>
      <c r="I381" s="15"/>
      <c r="J381" s="15"/>
      <c r="K381" s="15"/>
      <c r="L381" s="15"/>
      <c r="M381" s="15"/>
      <c r="N381" s="15"/>
      <c r="O381" s="15"/>
      <c r="P381" s="15"/>
      <c r="Q381" s="15"/>
      <c r="R381" s="15"/>
      <c r="S381" s="15"/>
      <c r="T381" s="15"/>
      <c r="U381" s="15"/>
      <c r="V381" s="15"/>
      <c r="W381" s="15"/>
      <c r="BA381" s="31"/>
      <c r="BB381" s="118"/>
      <c r="BC381" s="118"/>
      <c r="BD381" s="118"/>
      <c r="BE381" s="118"/>
      <c r="BF381" s="118"/>
      <c r="BG381" s="118"/>
      <c r="BH381" s="118"/>
      <c r="BI381" s="118"/>
      <c r="BJ381" s="118"/>
      <c r="BK381" s="118"/>
      <c r="BL381" s="118"/>
      <c r="BM381" s="118"/>
      <c r="BN381" s="118"/>
      <c r="BO381" s="118"/>
      <c r="BP381" s="118"/>
      <c r="BQ381" s="118"/>
      <c r="BR381" s="118"/>
      <c r="BS381" s="118"/>
      <c r="BT381" s="118"/>
      <c r="BU381" s="118"/>
      <c r="BV381" s="118"/>
      <c r="BW381" s="118"/>
    </row>
    <row r="382" spans="2:75" x14ac:dyDescent="0.2">
      <c r="B382" s="15"/>
      <c r="C382" s="15"/>
      <c r="D382" s="15"/>
      <c r="E382" s="15"/>
      <c r="F382" s="15"/>
      <c r="G382" s="15"/>
      <c r="H382" s="15"/>
      <c r="I382" s="15"/>
      <c r="J382" s="15"/>
      <c r="K382" s="15"/>
      <c r="L382" s="15"/>
      <c r="M382" s="15"/>
      <c r="N382" s="15"/>
      <c r="O382" s="15"/>
      <c r="P382" s="15"/>
      <c r="Q382" s="15"/>
      <c r="R382" s="15"/>
      <c r="S382" s="15"/>
      <c r="T382" s="15"/>
      <c r="U382" s="15"/>
      <c r="V382" s="15"/>
      <c r="W382" s="15"/>
      <c r="BA382" s="31"/>
      <c r="BB382" s="118"/>
      <c r="BC382" s="118"/>
      <c r="BD382" s="118"/>
      <c r="BE382" s="118"/>
      <c r="BF382" s="118"/>
      <c r="BG382" s="118"/>
      <c r="BH382" s="118"/>
      <c r="BI382" s="118"/>
      <c r="BJ382" s="118"/>
      <c r="BK382" s="118"/>
      <c r="BL382" s="118"/>
      <c r="BM382" s="118"/>
      <c r="BN382" s="118"/>
      <c r="BO382" s="118"/>
      <c r="BP382" s="118"/>
      <c r="BQ382" s="118"/>
      <c r="BR382" s="118"/>
      <c r="BS382" s="118"/>
      <c r="BT382" s="118"/>
      <c r="BU382" s="118"/>
      <c r="BV382" s="118"/>
      <c r="BW382" s="118"/>
    </row>
    <row r="383" spans="2:75" x14ac:dyDescent="0.2">
      <c r="B383" s="15"/>
      <c r="C383" s="15"/>
      <c r="D383" s="15"/>
      <c r="E383" s="15"/>
      <c r="F383" s="15"/>
      <c r="G383" s="15"/>
      <c r="H383" s="15"/>
      <c r="I383" s="15"/>
      <c r="J383" s="15"/>
      <c r="K383" s="15"/>
      <c r="L383" s="15"/>
      <c r="M383" s="15"/>
      <c r="N383" s="15"/>
      <c r="O383" s="15"/>
      <c r="P383" s="15"/>
      <c r="Q383" s="15"/>
      <c r="R383" s="15"/>
      <c r="S383" s="15"/>
      <c r="T383" s="15"/>
      <c r="U383" s="15"/>
      <c r="V383" s="15"/>
      <c r="W383" s="15"/>
      <c r="BA383" s="31"/>
      <c r="BB383" s="118"/>
      <c r="BC383" s="118"/>
      <c r="BD383" s="118"/>
      <c r="BE383" s="118"/>
      <c r="BF383" s="118"/>
      <c r="BG383" s="118"/>
      <c r="BH383" s="118"/>
      <c r="BI383" s="118"/>
      <c r="BJ383" s="118"/>
      <c r="BK383" s="118"/>
      <c r="BL383" s="118"/>
      <c r="BM383" s="118"/>
      <c r="BN383" s="118"/>
      <c r="BO383" s="118"/>
      <c r="BP383" s="118"/>
      <c r="BQ383" s="118"/>
      <c r="BR383" s="118"/>
      <c r="BS383" s="118"/>
      <c r="BT383" s="118"/>
      <c r="BU383" s="118"/>
      <c r="BV383" s="118"/>
      <c r="BW383" s="118"/>
    </row>
    <row r="384" spans="2:75" x14ac:dyDescent="0.2">
      <c r="B384" s="15"/>
      <c r="C384" s="15"/>
      <c r="D384" s="15"/>
      <c r="E384" s="15"/>
      <c r="F384" s="15"/>
      <c r="G384" s="15"/>
      <c r="H384" s="15"/>
      <c r="I384" s="15"/>
      <c r="J384" s="15"/>
      <c r="K384" s="15"/>
      <c r="L384" s="15"/>
      <c r="M384" s="15"/>
      <c r="N384" s="15"/>
      <c r="O384" s="15"/>
      <c r="P384" s="15"/>
      <c r="Q384" s="15"/>
      <c r="R384" s="15"/>
      <c r="S384" s="15"/>
      <c r="T384" s="15"/>
      <c r="U384" s="15"/>
      <c r="V384" s="15"/>
      <c r="W384" s="15"/>
      <c r="BA384" s="31"/>
      <c r="BB384" s="118"/>
      <c r="BC384" s="118"/>
      <c r="BD384" s="118"/>
      <c r="BE384" s="118"/>
      <c r="BF384" s="118"/>
      <c r="BG384" s="118"/>
      <c r="BH384" s="118"/>
      <c r="BI384" s="118"/>
      <c r="BJ384" s="118"/>
      <c r="BK384" s="118"/>
      <c r="BL384" s="118"/>
      <c r="BM384" s="118"/>
      <c r="BN384" s="118"/>
      <c r="BO384" s="118"/>
      <c r="BP384" s="118"/>
      <c r="BQ384" s="118"/>
      <c r="BR384" s="118"/>
      <c r="BS384" s="118"/>
      <c r="BT384" s="118"/>
      <c r="BU384" s="118"/>
      <c r="BV384" s="118"/>
      <c r="BW384" s="118"/>
    </row>
    <row r="385" spans="2:93" x14ac:dyDescent="0.2">
      <c r="B385" s="15"/>
      <c r="C385" s="15"/>
      <c r="D385" s="15"/>
      <c r="E385" s="15"/>
      <c r="F385" s="15"/>
      <c r="G385" s="15"/>
      <c r="H385" s="15"/>
      <c r="I385" s="15"/>
      <c r="J385" s="15"/>
      <c r="K385" s="15"/>
      <c r="L385" s="15"/>
      <c r="M385" s="15"/>
      <c r="N385" s="15"/>
      <c r="O385" s="15"/>
      <c r="P385" s="15"/>
      <c r="Q385" s="15"/>
      <c r="R385" s="15"/>
      <c r="S385" s="15"/>
      <c r="T385" s="15"/>
      <c r="U385" s="15"/>
      <c r="V385" s="15"/>
      <c r="W385" s="15"/>
      <c r="BA385" s="31"/>
      <c r="BB385" s="118"/>
      <c r="BC385" s="118"/>
      <c r="BD385" s="118"/>
      <c r="BE385" s="118"/>
      <c r="BF385" s="118"/>
      <c r="BG385" s="118"/>
      <c r="BH385" s="118"/>
      <c r="BI385" s="118"/>
      <c r="BJ385" s="118"/>
      <c r="BK385" s="118"/>
      <c r="BL385" s="118"/>
      <c r="BM385" s="118"/>
      <c r="BN385" s="118"/>
      <c r="BO385" s="118"/>
      <c r="BP385" s="118"/>
      <c r="BQ385" s="118"/>
      <c r="BR385" s="118"/>
      <c r="BS385" s="118"/>
      <c r="BT385" s="118"/>
      <c r="BU385" s="118"/>
      <c r="BV385" s="118"/>
      <c r="BW385" s="118"/>
    </row>
    <row r="386" spans="2:93" x14ac:dyDescent="0.2">
      <c r="B386" s="15"/>
      <c r="C386" s="15"/>
      <c r="D386" s="15"/>
      <c r="E386" s="15"/>
      <c r="F386" s="15"/>
      <c r="G386" s="15"/>
      <c r="H386" s="15"/>
      <c r="I386" s="15"/>
      <c r="J386" s="15"/>
      <c r="K386" s="15"/>
      <c r="L386" s="15"/>
      <c r="M386" s="15"/>
      <c r="N386" s="15"/>
      <c r="O386" s="15"/>
      <c r="P386" s="15"/>
      <c r="Q386" s="15"/>
      <c r="R386" s="15"/>
      <c r="S386" s="15"/>
      <c r="T386" s="15"/>
      <c r="U386" s="15"/>
      <c r="V386" s="15"/>
      <c r="W386" s="15"/>
      <c r="BA386" s="31"/>
      <c r="BB386" s="118"/>
      <c r="BC386" s="118"/>
      <c r="BD386" s="118"/>
      <c r="BE386" s="118"/>
      <c r="BF386" s="118"/>
      <c r="BG386" s="118"/>
      <c r="BH386" s="118"/>
      <c r="BI386" s="118"/>
      <c r="BJ386" s="118"/>
      <c r="BK386" s="118"/>
      <c r="BL386" s="118"/>
      <c r="BM386" s="118"/>
      <c r="BN386" s="118"/>
      <c r="BO386" s="118"/>
      <c r="BP386" s="118"/>
      <c r="BQ386" s="118"/>
      <c r="BR386" s="118"/>
      <c r="BS386" s="118"/>
      <c r="BT386" s="118"/>
      <c r="BU386" s="118"/>
      <c r="BV386" s="118"/>
      <c r="BW386" s="118"/>
    </row>
    <row r="387" spans="2:93" x14ac:dyDescent="0.2">
      <c r="B387" s="15"/>
      <c r="C387" s="15"/>
      <c r="D387" s="15"/>
      <c r="E387" s="15"/>
      <c r="F387" s="15"/>
      <c r="G387" s="15"/>
      <c r="H387" s="15"/>
      <c r="I387" s="15"/>
      <c r="J387" s="15"/>
      <c r="K387" s="15"/>
      <c r="L387" s="15"/>
      <c r="M387" s="15"/>
      <c r="N387" s="15"/>
      <c r="O387" s="15"/>
      <c r="P387" s="15"/>
      <c r="Q387" s="15"/>
      <c r="R387" s="15"/>
      <c r="S387" s="15"/>
      <c r="T387" s="15"/>
      <c r="U387" s="15"/>
      <c r="V387" s="15"/>
      <c r="W387" s="15"/>
      <c r="BA387" s="31"/>
      <c r="BB387" s="118"/>
      <c r="BC387" s="118"/>
      <c r="BD387" s="118"/>
      <c r="BE387" s="118"/>
      <c r="BF387" s="118"/>
      <c r="BG387" s="118"/>
      <c r="BH387" s="118"/>
      <c r="BI387" s="118"/>
      <c r="BJ387" s="118"/>
      <c r="BK387" s="118"/>
      <c r="BL387" s="118"/>
      <c r="BM387" s="118"/>
      <c r="BN387" s="118"/>
      <c r="BO387" s="118"/>
      <c r="BP387" s="118"/>
      <c r="BQ387" s="118"/>
      <c r="BR387" s="118"/>
      <c r="BS387" s="118"/>
      <c r="BT387" s="118"/>
      <c r="BU387" s="118"/>
      <c r="BV387" s="118"/>
      <c r="BW387" s="118"/>
    </row>
    <row r="388" spans="2:93" x14ac:dyDescent="0.2">
      <c r="B388" s="15"/>
      <c r="C388" s="15"/>
      <c r="D388" s="15"/>
      <c r="E388" s="15"/>
      <c r="F388" s="15"/>
      <c r="G388" s="15"/>
      <c r="H388" s="15"/>
      <c r="I388" s="15"/>
      <c r="J388" s="15"/>
      <c r="K388" s="15"/>
      <c r="L388" s="15"/>
      <c r="M388" s="15"/>
      <c r="N388" s="15"/>
      <c r="O388" s="15"/>
      <c r="P388" s="15"/>
      <c r="Q388" s="15"/>
      <c r="R388" s="15"/>
      <c r="S388" s="15"/>
      <c r="T388" s="15"/>
      <c r="U388" s="15"/>
      <c r="V388" s="15"/>
      <c r="W388" s="15"/>
      <c r="BA388" s="31"/>
      <c r="BB388" s="118"/>
      <c r="BC388" s="118"/>
      <c r="BD388" s="118"/>
      <c r="BE388" s="118"/>
      <c r="BF388" s="118"/>
      <c r="BG388" s="118"/>
      <c r="BH388" s="118"/>
      <c r="BI388" s="118"/>
      <c r="BJ388" s="118"/>
      <c r="BK388" s="118"/>
      <c r="BL388" s="118"/>
      <c r="BM388" s="118"/>
      <c r="BN388" s="118"/>
      <c r="BO388" s="118"/>
      <c r="BP388" s="118"/>
      <c r="BQ388" s="118"/>
      <c r="BR388" s="118"/>
      <c r="BS388" s="118"/>
      <c r="BT388" s="118"/>
      <c r="BU388" s="118"/>
      <c r="BV388" s="118"/>
      <c r="BW388" s="118"/>
    </row>
    <row r="389" spans="2:93" x14ac:dyDescent="0.2">
      <c r="B389" s="15"/>
      <c r="C389" s="15"/>
      <c r="D389" s="15"/>
      <c r="E389" s="15"/>
      <c r="F389" s="15"/>
      <c r="G389" s="15"/>
      <c r="H389" s="15"/>
      <c r="I389" s="15"/>
      <c r="J389" s="15"/>
      <c r="K389" s="15"/>
      <c r="L389" s="15"/>
      <c r="M389" s="15"/>
      <c r="N389" s="15"/>
      <c r="O389" s="15"/>
      <c r="P389" s="15"/>
      <c r="Q389" s="15"/>
      <c r="R389" s="15"/>
      <c r="S389" s="15"/>
      <c r="T389" s="15"/>
      <c r="U389" s="15"/>
      <c r="V389" s="15"/>
      <c r="W389" s="15"/>
      <c r="BA389" s="31"/>
      <c r="BB389" s="118"/>
      <c r="BC389" s="118"/>
      <c r="BD389" s="118"/>
      <c r="BE389" s="118"/>
      <c r="BF389" s="118"/>
      <c r="BG389" s="118"/>
      <c r="BH389" s="118"/>
      <c r="BI389" s="118"/>
      <c r="BJ389" s="118"/>
      <c r="BK389" s="118"/>
      <c r="BL389" s="118"/>
      <c r="BM389" s="118"/>
      <c r="BN389" s="118"/>
      <c r="BO389" s="118"/>
      <c r="BP389" s="118"/>
      <c r="BQ389" s="118"/>
      <c r="BR389" s="118"/>
      <c r="BS389" s="118"/>
      <c r="BT389" s="118"/>
      <c r="BU389" s="118"/>
      <c r="BV389" s="118"/>
      <c r="BW389" s="118"/>
    </row>
    <row r="390" spans="2:93" x14ac:dyDescent="0.2">
      <c r="B390" s="15"/>
      <c r="C390" s="15"/>
      <c r="D390" s="15"/>
      <c r="E390" s="15"/>
      <c r="F390" s="15"/>
      <c r="G390" s="15"/>
      <c r="H390" s="15"/>
      <c r="I390" s="15"/>
      <c r="J390" s="15"/>
      <c r="K390" s="15"/>
      <c r="L390" s="15"/>
      <c r="M390" s="15"/>
      <c r="N390" s="15"/>
      <c r="O390" s="15"/>
      <c r="P390" s="15"/>
      <c r="Q390" s="15"/>
      <c r="R390" s="15"/>
      <c r="S390" s="15"/>
      <c r="T390" s="15"/>
      <c r="U390" s="15"/>
      <c r="V390" s="15"/>
      <c r="W390" s="15"/>
      <c r="BA390" s="31"/>
      <c r="BB390" s="118"/>
      <c r="BC390" s="118"/>
      <c r="BD390" s="118"/>
      <c r="BE390" s="118"/>
      <c r="BF390" s="118"/>
      <c r="BG390" s="118"/>
      <c r="BH390" s="118"/>
      <c r="BI390" s="118"/>
      <c r="BJ390" s="118"/>
      <c r="BK390" s="118"/>
      <c r="BL390" s="118"/>
      <c r="BM390" s="118"/>
      <c r="BN390" s="118"/>
      <c r="BO390" s="118"/>
      <c r="BP390" s="118"/>
      <c r="BQ390" s="118"/>
      <c r="BR390" s="118"/>
      <c r="BS390" s="118"/>
      <c r="BT390" s="118"/>
      <c r="BU390" s="118"/>
      <c r="BV390" s="118"/>
      <c r="BW390" s="118"/>
    </row>
    <row r="391" spans="2:93" x14ac:dyDescent="0.2">
      <c r="B391" s="15"/>
      <c r="C391" s="15"/>
      <c r="D391" s="15"/>
      <c r="E391" s="15"/>
      <c r="F391" s="15"/>
      <c r="G391" s="15"/>
      <c r="H391" s="15"/>
      <c r="I391" s="15"/>
      <c r="J391" s="15"/>
      <c r="K391" s="15"/>
      <c r="L391" s="15"/>
      <c r="M391" s="15"/>
      <c r="N391" s="15"/>
      <c r="O391" s="15"/>
      <c r="P391" s="15"/>
      <c r="Q391" s="15"/>
      <c r="R391" s="15"/>
      <c r="S391" s="15"/>
      <c r="T391" s="15"/>
      <c r="U391" s="15"/>
      <c r="V391" s="15"/>
      <c r="W391" s="15"/>
      <c r="BA391" s="31"/>
      <c r="BB391" s="118"/>
      <c r="BC391" s="118"/>
      <c r="BD391" s="118"/>
      <c r="BE391" s="118"/>
      <c r="BF391" s="118"/>
      <c r="BG391" s="118"/>
      <c r="BH391" s="118"/>
      <c r="BI391" s="118"/>
      <c r="BJ391" s="118"/>
      <c r="BK391" s="118"/>
      <c r="BL391" s="118"/>
      <c r="BM391" s="118"/>
      <c r="BN391" s="118"/>
      <c r="BO391" s="118"/>
      <c r="BP391" s="118"/>
      <c r="BQ391" s="118"/>
      <c r="BR391" s="118"/>
      <c r="BS391" s="118"/>
      <c r="BT391" s="118"/>
      <c r="BU391" s="118"/>
      <c r="BV391" s="118"/>
      <c r="BW391" s="118"/>
    </row>
    <row r="392" spans="2:93" x14ac:dyDescent="0.2">
      <c r="B392" s="15"/>
      <c r="C392" s="15"/>
      <c r="D392" s="15"/>
      <c r="E392" s="15"/>
      <c r="F392" s="15"/>
      <c r="G392" s="15"/>
      <c r="H392" s="15"/>
      <c r="I392" s="15"/>
      <c r="J392" s="15"/>
      <c r="K392" s="15"/>
      <c r="L392" s="15"/>
      <c r="M392" s="15"/>
      <c r="N392" s="15"/>
      <c r="O392" s="15"/>
      <c r="P392" s="15"/>
      <c r="Q392" s="15"/>
      <c r="R392" s="15"/>
      <c r="S392" s="15"/>
      <c r="T392" s="15"/>
      <c r="U392" s="15"/>
      <c r="V392" s="15"/>
      <c r="W392" s="15"/>
      <c r="BA392" s="31"/>
      <c r="BB392" s="118"/>
      <c r="BC392" s="118"/>
      <c r="BD392" s="118"/>
      <c r="BE392" s="118"/>
      <c r="BF392" s="118"/>
      <c r="BG392" s="118"/>
      <c r="BH392" s="118"/>
      <c r="BI392" s="118"/>
      <c r="BJ392" s="118"/>
      <c r="BK392" s="118"/>
      <c r="BL392" s="118"/>
      <c r="BM392" s="118"/>
      <c r="BN392" s="118"/>
      <c r="BO392" s="118"/>
      <c r="BP392" s="118"/>
      <c r="BQ392" s="118"/>
      <c r="BR392" s="118"/>
      <c r="BS392" s="118"/>
      <c r="BT392" s="118"/>
      <c r="BU392" s="118"/>
      <c r="BV392" s="118"/>
      <c r="BW392" s="118"/>
    </row>
    <row r="393" spans="2:93" x14ac:dyDescent="0.2">
      <c r="B393" s="15"/>
      <c r="C393" s="15"/>
      <c r="D393" s="15"/>
      <c r="E393" s="15"/>
      <c r="F393" s="15"/>
      <c r="G393" s="15"/>
      <c r="H393" s="15"/>
      <c r="I393" s="15"/>
      <c r="J393" s="15"/>
      <c r="K393" s="15"/>
      <c r="L393" s="15"/>
      <c r="M393" s="15"/>
      <c r="N393" s="15"/>
      <c r="O393" s="15"/>
      <c r="P393" s="15"/>
      <c r="Q393" s="15"/>
      <c r="R393" s="15"/>
      <c r="S393" s="15"/>
      <c r="T393" s="15"/>
      <c r="U393" s="15"/>
      <c r="V393" s="15"/>
      <c r="W393" s="15"/>
      <c r="BA393" s="31"/>
      <c r="BB393" s="118"/>
      <c r="BC393" s="118"/>
      <c r="BD393" s="118"/>
      <c r="BE393" s="118"/>
      <c r="BF393" s="118"/>
      <c r="BG393" s="118"/>
      <c r="BH393" s="118"/>
      <c r="BI393" s="118"/>
      <c r="BJ393" s="118"/>
      <c r="BK393" s="118"/>
      <c r="BL393" s="118"/>
      <c r="BM393" s="118"/>
      <c r="BN393" s="118"/>
      <c r="BO393" s="118"/>
      <c r="BP393" s="118"/>
      <c r="BQ393" s="118"/>
      <c r="BR393" s="118"/>
      <c r="BS393" s="118"/>
      <c r="BT393" s="118"/>
      <c r="BU393" s="118"/>
      <c r="BV393" s="118"/>
      <c r="BW393" s="118"/>
    </row>
    <row r="394" spans="2:93" x14ac:dyDescent="0.2">
      <c r="B394" s="15"/>
      <c r="C394" s="15"/>
      <c r="D394" s="15"/>
      <c r="E394" s="15"/>
      <c r="F394" s="15"/>
      <c r="G394" s="15"/>
      <c r="H394" s="15"/>
      <c r="I394" s="15"/>
      <c r="J394" s="15"/>
      <c r="K394" s="15"/>
      <c r="L394" s="15"/>
      <c r="M394" s="15"/>
      <c r="N394" s="15"/>
      <c r="O394" s="15"/>
      <c r="P394" s="15"/>
      <c r="Q394" s="15"/>
      <c r="R394" s="15"/>
      <c r="S394" s="15"/>
      <c r="T394" s="15"/>
      <c r="U394" s="15"/>
      <c r="V394" s="15"/>
      <c r="W394" s="15"/>
      <c r="BA394" s="31"/>
      <c r="BB394" s="118"/>
      <c r="BC394" s="118"/>
      <c r="BD394" s="118"/>
      <c r="BE394" s="118"/>
      <c r="BF394" s="118"/>
      <c r="BG394" s="118"/>
      <c r="BH394" s="118"/>
      <c r="BI394" s="118"/>
      <c r="BJ394" s="118"/>
      <c r="BK394" s="118"/>
      <c r="BL394" s="118"/>
      <c r="BM394" s="118"/>
      <c r="BN394" s="118"/>
      <c r="BO394" s="118"/>
      <c r="BP394" s="118"/>
      <c r="BQ394" s="118"/>
      <c r="BR394" s="118"/>
      <c r="BS394" s="118"/>
      <c r="BT394" s="118"/>
      <c r="BU394" s="118"/>
      <c r="BV394" s="118"/>
      <c r="BW394" s="118"/>
    </row>
    <row r="395" spans="2:93" x14ac:dyDescent="0.2">
      <c r="B395" s="15"/>
      <c r="C395" s="15"/>
      <c r="D395" s="15"/>
      <c r="E395" s="15"/>
      <c r="F395" s="15"/>
      <c r="G395" s="15"/>
      <c r="H395" s="15"/>
      <c r="I395" s="15"/>
      <c r="J395" s="15"/>
      <c r="K395" s="15"/>
      <c r="L395" s="15"/>
      <c r="M395" s="15"/>
      <c r="N395" s="15"/>
      <c r="O395" s="15"/>
      <c r="P395" s="15"/>
      <c r="Q395" s="15"/>
      <c r="R395" s="15"/>
      <c r="S395" s="15"/>
      <c r="T395" s="15"/>
      <c r="U395" s="15"/>
      <c r="V395" s="15"/>
      <c r="W395" s="15"/>
      <c r="BA395" s="31"/>
      <c r="BB395" s="118"/>
      <c r="BC395" s="118"/>
      <c r="BD395" s="118"/>
      <c r="BE395" s="118"/>
      <c r="BF395" s="118"/>
      <c r="BG395" s="118"/>
      <c r="BH395" s="118"/>
      <c r="BI395" s="118"/>
      <c r="BJ395" s="118"/>
      <c r="BK395" s="118"/>
      <c r="BL395" s="118"/>
      <c r="BM395" s="118"/>
      <c r="BN395" s="118"/>
      <c r="BO395" s="118"/>
      <c r="BP395" s="118"/>
      <c r="BQ395" s="118"/>
      <c r="BR395" s="118"/>
      <c r="BS395" s="118"/>
      <c r="BT395" s="118"/>
      <c r="BU395" s="118"/>
      <c r="BV395" s="118"/>
      <c r="BW395" s="118"/>
    </row>
    <row r="396" spans="2:93" x14ac:dyDescent="0.2">
      <c r="B396" s="15"/>
      <c r="C396" s="15"/>
      <c r="D396" s="15"/>
      <c r="E396" s="15"/>
      <c r="F396" s="15"/>
      <c r="G396" s="15"/>
      <c r="H396" s="15"/>
      <c r="I396" s="15"/>
      <c r="J396" s="15"/>
      <c r="K396" s="15"/>
      <c r="L396" s="15"/>
      <c r="M396" s="15"/>
      <c r="N396" s="15"/>
      <c r="O396" s="15"/>
      <c r="P396" s="15"/>
      <c r="Q396" s="15"/>
      <c r="R396" s="15"/>
      <c r="S396" s="15"/>
      <c r="T396" s="15"/>
      <c r="U396" s="15"/>
      <c r="V396" s="15"/>
      <c r="W396" s="15"/>
      <c r="BA396" s="31"/>
      <c r="BB396" s="118"/>
      <c r="BC396" s="118"/>
      <c r="BD396" s="118"/>
      <c r="BE396" s="118"/>
      <c r="BF396" s="118"/>
      <c r="BG396" s="118"/>
      <c r="BH396" s="118"/>
      <c r="BI396" s="118"/>
      <c r="BJ396" s="118"/>
      <c r="BK396" s="118"/>
      <c r="BL396" s="118"/>
      <c r="BM396" s="118"/>
      <c r="BN396" s="118"/>
      <c r="BO396" s="118"/>
      <c r="BP396" s="118"/>
      <c r="BQ396" s="118"/>
      <c r="BR396" s="118"/>
      <c r="BS396" s="118"/>
      <c r="BT396" s="118"/>
      <c r="BU396" s="118"/>
      <c r="BV396" s="118"/>
      <c r="BW396" s="118"/>
    </row>
    <row r="397" spans="2:93" x14ac:dyDescent="0.2">
      <c r="B397" s="15"/>
      <c r="C397" s="15"/>
      <c r="D397" s="15"/>
      <c r="E397" s="15"/>
      <c r="F397" s="15"/>
      <c r="G397" s="15"/>
      <c r="H397" s="15"/>
      <c r="I397" s="15"/>
      <c r="J397" s="15"/>
      <c r="K397" s="15"/>
      <c r="L397" s="15"/>
      <c r="M397" s="15"/>
      <c r="N397" s="15"/>
      <c r="O397" s="15"/>
      <c r="P397" s="15"/>
      <c r="Q397" s="15"/>
      <c r="R397" s="15"/>
      <c r="S397" s="15"/>
      <c r="T397" s="15"/>
      <c r="U397" s="15"/>
      <c r="V397" s="15"/>
      <c r="W397" s="15"/>
      <c r="BA397" s="31"/>
      <c r="BB397" s="118"/>
      <c r="BC397" s="118"/>
      <c r="BD397" s="118"/>
      <c r="BE397" s="118"/>
      <c r="BF397" s="118"/>
      <c r="BG397" s="118"/>
      <c r="BH397" s="118"/>
      <c r="BI397" s="118"/>
      <c r="BJ397" s="118"/>
      <c r="BK397" s="118"/>
      <c r="BL397" s="118"/>
      <c r="BM397" s="118"/>
      <c r="BN397" s="118"/>
      <c r="BO397" s="118"/>
      <c r="BP397" s="118"/>
      <c r="BQ397" s="118"/>
      <c r="BR397" s="118"/>
      <c r="BS397" s="118"/>
      <c r="BT397" s="118"/>
      <c r="BU397" s="118"/>
      <c r="BV397" s="118"/>
      <c r="BW397" s="118"/>
    </row>
    <row r="398" spans="2:93" x14ac:dyDescent="0.2">
      <c r="B398" s="15"/>
      <c r="C398" s="15"/>
      <c r="D398" s="15"/>
      <c r="E398" s="15"/>
      <c r="F398" s="15"/>
      <c r="G398" s="15"/>
      <c r="H398" s="15"/>
      <c r="I398" s="15"/>
      <c r="J398" s="15"/>
      <c r="K398" s="15"/>
      <c r="L398" s="15"/>
      <c r="M398" s="15"/>
      <c r="N398" s="15"/>
      <c r="O398" s="15"/>
      <c r="P398" s="15"/>
      <c r="Q398" s="15"/>
      <c r="R398" s="15"/>
      <c r="S398" s="15"/>
      <c r="T398" s="15"/>
      <c r="U398" s="15"/>
      <c r="V398" s="15"/>
      <c r="W398" s="15"/>
      <c r="BA398" s="31"/>
      <c r="BB398" s="118"/>
      <c r="BC398" s="118"/>
      <c r="BD398" s="118"/>
      <c r="BE398" s="118"/>
      <c r="BF398" s="118"/>
      <c r="BG398" s="118"/>
      <c r="BH398" s="118"/>
      <c r="BI398" s="118"/>
      <c r="BJ398" s="118"/>
      <c r="BK398" s="118"/>
      <c r="BL398" s="118"/>
      <c r="BM398" s="118"/>
      <c r="BN398" s="118"/>
      <c r="BO398" s="118"/>
      <c r="BP398" s="118"/>
      <c r="BQ398" s="118"/>
      <c r="BR398" s="118"/>
      <c r="BS398" s="118"/>
      <c r="BT398" s="118"/>
      <c r="BU398" s="118"/>
      <c r="BV398" s="118"/>
      <c r="BW398" s="118"/>
    </row>
    <row r="399" spans="2:93" x14ac:dyDescent="0.2">
      <c r="B399" s="15"/>
      <c r="C399" s="15"/>
      <c r="D399" s="15"/>
      <c r="E399" s="15"/>
      <c r="F399" s="15"/>
      <c r="G399" s="15"/>
      <c r="H399" s="15"/>
      <c r="I399" s="15"/>
      <c r="J399" s="15"/>
      <c r="K399" s="15"/>
      <c r="L399" s="15"/>
      <c r="M399" s="15"/>
      <c r="N399" s="15"/>
      <c r="O399" s="15"/>
      <c r="P399" s="15"/>
      <c r="Q399" s="15"/>
      <c r="R399" s="15"/>
      <c r="S399" s="15"/>
      <c r="T399" s="15"/>
      <c r="U399" s="15"/>
      <c r="V399" s="15"/>
      <c r="W399" s="15"/>
      <c r="BA399" s="31"/>
      <c r="BB399" s="118"/>
      <c r="BC399" s="118"/>
      <c r="BD399" s="118"/>
      <c r="BE399" s="118"/>
      <c r="BF399" s="118"/>
      <c r="BG399" s="118"/>
      <c r="BH399" s="118"/>
      <c r="BI399" s="118"/>
      <c r="BJ399" s="118"/>
      <c r="BK399" s="118"/>
      <c r="BL399" s="118"/>
      <c r="BM399" s="118"/>
      <c r="BN399" s="118"/>
      <c r="BO399" s="118"/>
      <c r="BP399" s="118"/>
      <c r="BQ399" s="118"/>
      <c r="BR399" s="118"/>
      <c r="BS399" s="118"/>
      <c r="BT399" s="118"/>
      <c r="BU399" s="118"/>
      <c r="BV399" s="118"/>
      <c r="BW399" s="118"/>
    </row>
    <row r="400" spans="2:93" x14ac:dyDescent="0.2">
      <c r="B400" s="15"/>
      <c r="C400" s="15"/>
      <c r="D400" s="15"/>
      <c r="E400" s="15"/>
      <c r="F400" s="15"/>
      <c r="G400" s="15"/>
      <c r="H400" s="15"/>
      <c r="I400" s="15"/>
      <c r="J400" s="15"/>
      <c r="K400" s="15"/>
      <c r="L400" s="15"/>
      <c r="M400" s="15"/>
      <c r="N400" s="15"/>
      <c r="O400" s="15"/>
      <c r="P400" s="15"/>
      <c r="Q400" s="15"/>
      <c r="R400" s="15"/>
      <c r="S400" s="15"/>
      <c r="T400" s="15"/>
      <c r="U400" s="15"/>
      <c r="V400" s="15"/>
      <c r="W400" s="15"/>
      <c r="CA400" s="118" t="s">
        <v>257</v>
      </c>
      <c r="CB400" s="31" t="str">
        <f ca="1">HYPERLINK("#"&amp;MID(CELL("filename",BH365),FIND("]",CELL("filename",BH365))+1,256)&amp;"!"&amp;ADDRESS(ROW($B$8),COLUMN($B$8),1,TRUE),"Return to Cell B8")</f>
        <v>Return to Cell B8</v>
      </c>
      <c r="CC400" s="15"/>
      <c r="CD400" s="15"/>
      <c r="CE400" s="15"/>
      <c r="CF400" s="15"/>
      <c r="CG400" s="15"/>
      <c r="CH400" s="15"/>
      <c r="CI400" s="15"/>
      <c r="CJ400" s="15"/>
      <c r="CK400" s="15"/>
      <c r="CL400" s="15"/>
      <c r="CM400" s="15"/>
      <c r="CN400" s="15"/>
      <c r="CO400" s="15"/>
    </row>
    <row r="401" spans="2:93" x14ac:dyDescent="0.2">
      <c r="B401" s="15"/>
      <c r="C401" s="15"/>
      <c r="D401" s="15"/>
      <c r="E401" s="15"/>
      <c r="F401" s="15"/>
      <c r="G401" s="15"/>
      <c r="H401" s="15"/>
      <c r="I401" s="15"/>
      <c r="J401" s="15"/>
      <c r="K401" s="15"/>
      <c r="L401" s="15"/>
      <c r="M401" s="15"/>
      <c r="N401" s="15"/>
      <c r="O401" s="15"/>
      <c r="P401" s="15"/>
      <c r="Q401" s="15"/>
      <c r="R401" s="15"/>
      <c r="S401" s="15"/>
      <c r="T401" s="15"/>
      <c r="U401" s="15"/>
      <c r="V401" s="15"/>
      <c r="W401" s="15"/>
      <c r="CB401" s="15"/>
      <c r="CC401" s="15"/>
      <c r="CD401" s="15"/>
      <c r="CE401" s="15"/>
      <c r="CF401" s="15"/>
      <c r="CG401" s="15"/>
      <c r="CH401" s="15"/>
      <c r="CI401" s="15"/>
      <c r="CJ401" s="15"/>
      <c r="CK401" s="15"/>
      <c r="CL401" s="15"/>
      <c r="CM401" s="15"/>
      <c r="CN401" s="15"/>
      <c r="CO401" s="15"/>
    </row>
    <row r="402" spans="2:93" x14ac:dyDescent="0.2">
      <c r="B402" s="15"/>
      <c r="C402" s="15"/>
      <c r="D402" s="15"/>
      <c r="E402" s="15"/>
      <c r="F402" s="15"/>
      <c r="G402" s="15"/>
      <c r="H402" s="15"/>
      <c r="I402" s="15"/>
      <c r="J402" s="15"/>
      <c r="K402" s="15"/>
      <c r="L402" s="15"/>
      <c r="M402" s="15"/>
      <c r="N402" s="15"/>
      <c r="O402" s="15"/>
      <c r="P402" s="15"/>
      <c r="Q402" s="15"/>
      <c r="R402" s="15"/>
      <c r="S402" s="15"/>
      <c r="T402" s="15"/>
      <c r="U402" s="15"/>
      <c r="V402" s="15"/>
      <c r="W402" s="15"/>
      <c r="CB402" s="15"/>
      <c r="CC402" s="15"/>
      <c r="CD402" s="15"/>
      <c r="CE402" s="15"/>
      <c r="CF402" s="15"/>
      <c r="CG402" s="15"/>
      <c r="CH402" s="15"/>
      <c r="CI402" s="15"/>
      <c r="CJ402" s="15"/>
      <c r="CK402" s="15"/>
      <c r="CL402" s="15"/>
      <c r="CM402" s="15"/>
      <c r="CN402" s="15"/>
      <c r="CO402" s="15"/>
    </row>
    <row r="403" spans="2:93" x14ac:dyDescent="0.2">
      <c r="B403" s="15"/>
      <c r="C403" s="15"/>
      <c r="D403" s="15"/>
      <c r="E403" s="15"/>
      <c r="F403" s="15"/>
      <c r="G403" s="15"/>
      <c r="H403" s="15"/>
      <c r="I403" s="15"/>
      <c r="J403" s="15"/>
      <c r="K403" s="15"/>
      <c r="L403" s="15"/>
      <c r="M403" s="15"/>
      <c r="N403" s="15"/>
      <c r="O403" s="15"/>
      <c r="P403" s="15"/>
      <c r="Q403" s="15"/>
      <c r="R403" s="15"/>
      <c r="S403" s="15"/>
      <c r="T403" s="15"/>
      <c r="U403" s="15"/>
      <c r="V403" s="15"/>
      <c r="W403" s="15"/>
      <c r="CB403" s="15"/>
      <c r="CC403" s="15"/>
      <c r="CD403" s="15"/>
      <c r="CE403" s="15"/>
      <c r="CF403" s="15"/>
      <c r="CG403" s="15"/>
      <c r="CH403" s="15"/>
      <c r="CI403" s="15"/>
      <c r="CJ403" s="15"/>
      <c r="CK403" s="15"/>
      <c r="CL403" s="15"/>
      <c r="CM403" s="15"/>
      <c r="CN403" s="15"/>
      <c r="CO403" s="15"/>
    </row>
    <row r="404" spans="2:93" x14ac:dyDescent="0.2">
      <c r="B404" s="15"/>
      <c r="C404" s="15"/>
      <c r="D404" s="15"/>
      <c r="E404" s="15"/>
      <c r="F404" s="15"/>
      <c r="G404" s="15"/>
      <c r="H404" s="15"/>
      <c r="I404" s="15"/>
      <c r="J404" s="15"/>
      <c r="K404" s="15"/>
      <c r="L404" s="15"/>
      <c r="M404" s="15"/>
      <c r="N404" s="15"/>
      <c r="O404" s="15"/>
      <c r="P404" s="15"/>
      <c r="Q404" s="15"/>
      <c r="R404" s="15"/>
      <c r="S404" s="15"/>
      <c r="T404" s="15"/>
      <c r="U404" s="15"/>
      <c r="V404" s="15"/>
      <c r="W404" s="15"/>
      <c r="CB404" s="15"/>
      <c r="CC404" s="15"/>
      <c r="CD404" s="15"/>
      <c r="CE404" s="15"/>
      <c r="CF404" s="15"/>
      <c r="CG404" s="15"/>
      <c r="CH404" s="15"/>
      <c r="CI404" s="15"/>
      <c r="CJ404" s="15"/>
      <c r="CK404" s="15"/>
      <c r="CL404" s="15"/>
      <c r="CM404" s="15"/>
      <c r="CN404" s="15"/>
      <c r="CO404" s="15"/>
    </row>
    <row r="405" spans="2:93" x14ac:dyDescent="0.2">
      <c r="B405" s="15"/>
      <c r="C405" s="15"/>
      <c r="D405" s="15"/>
      <c r="E405" s="15"/>
      <c r="F405" s="15"/>
      <c r="G405" s="15"/>
      <c r="H405" s="15"/>
      <c r="I405" s="15"/>
      <c r="J405" s="15"/>
      <c r="K405" s="15"/>
      <c r="L405" s="15"/>
      <c r="M405" s="15"/>
      <c r="N405" s="15"/>
      <c r="O405" s="15"/>
      <c r="P405" s="15"/>
      <c r="Q405" s="15"/>
      <c r="R405" s="15"/>
      <c r="S405" s="15"/>
      <c r="T405" s="15"/>
      <c r="U405" s="15"/>
      <c r="V405" s="15"/>
      <c r="W405" s="15"/>
      <c r="CB405" s="15"/>
      <c r="CC405" s="15"/>
      <c r="CD405" s="15"/>
      <c r="CE405" s="15"/>
      <c r="CF405" s="15"/>
      <c r="CG405" s="15"/>
      <c r="CH405" s="15"/>
      <c r="CI405" s="15"/>
      <c r="CJ405" s="15"/>
      <c r="CK405" s="15"/>
      <c r="CL405" s="15"/>
      <c r="CM405" s="15"/>
      <c r="CN405" s="15"/>
      <c r="CO405" s="15"/>
    </row>
    <row r="406" spans="2:93" x14ac:dyDescent="0.2">
      <c r="B406" s="15"/>
      <c r="C406" s="15"/>
      <c r="D406" s="15"/>
      <c r="E406" s="15"/>
      <c r="F406" s="15"/>
      <c r="G406" s="15"/>
      <c r="H406" s="15"/>
      <c r="I406" s="15"/>
      <c r="J406" s="15"/>
      <c r="K406" s="15"/>
      <c r="L406" s="15"/>
      <c r="M406" s="15"/>
      <c r="N406" s="15"/>
      <c r="O406" s="15"/>
      <c r="P406" s="15"/>
      <c r="Q406" s="15"/>
      <c r="R406" s="15"/>
      <c r="S406" s="15"/>
      <c r="T406" s="15"/>
      <c r="U406" s="15"/>
      <c r="V406" s="15"/>
      <c r="W406" s="15"/>
      <c r="CB406" s="15"/>
      <c r="CC406" s="15"/>
      <c r="CD406" s="15"/>
      <c r="CE406" s="15"/>
      <c r="CF406" s="15"/>
      <c r="CG406" s="15"/>
      <c r="CH406" s="15"/>
      <c r="CI406" s="15"/>
      <c r="CJ406" s="15"/>
      <c r="CK406" s="15"/>
      <c r="CL406" s="15"/>
      <c r="CM406" s="15"/>
      <c r="CN406" s="15"/>
      <c r="CO406" s="15"/>
    </row>
    <row r="407" spans="2:93" x14ac:dyDescent="0.2">
      <c r="B407" s="15"/>
      <c r="C407" s="15"/>
      <c r="D407" s="15"/>
      <c r="E407" s="15"/>
      <c r="F407" s="15"/>
      <c r="G407" s="15"/>
      <c r="H407" s="15"/>
      <c r="I407" s="15"/>
      <c r="J407" s="15"/>
      <c r="K407" s="15"/>
      <c r="L407" s="15"/>
      <c r="M407" s="15"/>
      <c r="N407" s="15"/>
      <c r="O407" s="15"/>
      <c r="P407" s="15"/>
      <c r="Q407" s="15"/>
      <c r="R407" s="15"/>
      <c r="S407" s="15"/>
      <c r="T407" s="15"/>
      <c r="U407" s="15"/>
      <c r="V407" s="15"/>
      <c r="W407" s="15"/>
      <c r="CB407" s="15"/>
      <c r="CC407" s="15"/>
      <c r="CD407" s="15"/>
      <c r="CE407" s="15"/>
      <c r="CF407" s="15"/>
      <c r="CG407" s="15"/>
      <c r="CH407" s="15"/>
      <c r="CI407" s="15"/>
      <c r="CJ407" s="15"/>
      <c r="CK407" s="15"/>
      <c r="CL407" s="15"/>
      <c r="CM407" s="15"/>
      <c r="CN407" s="15"/>
      <c r="CO407" s="15"/>
    </row>
    <row r="408" spans="2:93" x14ac:dyDescent="0.2">
      <c r="B408" s="15"/>
      <c r="C408" s="15"/>
      <c r="D408" s="15"/>
      <c r="E408" s="15"/>
      <c r="F408" s="15"/>
      <c r="G408" s="15"/>
      <c r="H408" s="15"/>
      <c r="I408" s="15"/>
      <c r="J408" s="15"/>
      <c r="K408" s="15"/>
      <c r="L408" s="15"/>
      <c r="M408" s="15"/>
      <c r="N408" s="15"/>
      <c r="O408" s="15"/>
      <c r="P408" s="15"/>
      <c r="Q408" s="15"/>
      <c r="R408" s="15"/>
      <c r="S408" s="15"/>
      <c r="T408" s="15"/>
      <c r="U408" s="15"/>
      <c r="V408" s="15"/>
      <c r="W408" s="15"/>
    </row>
    <row r="409" spans="2:93" x14ac:dyDescent="0.2">
      <c r="B409" s="15"/>
      <c r="C409" s="15"/>
      <c r="D409" s="15"/>
      <c r="E409" s="15"/>
      <c r="F409" s="15"/>
      <c r="G409" s="15"/>
      <c r="H409" s="15"/>
      <c r="I409" s="15"/>
      <c r="J409" s="15"/>
      <c r="K409" s="15"/>
      <c r="L409" s="15"/>
      <c r="M409" s="15"/>
      <c r="N409" s="15"/>
      <c r="O409" s="15"/>
      <c r="P409" s="15"/>
      <c r="Q409" s="15"/>
      <c r="R409" s="15"/>
      <c r="S409" s="15"/>
      <c r="T409" s="15"/>
      <c r="U409" s="15"/>
      <c r="V409" s="15"/>
      <c r="W409" s="15"/>
    </row>
    <row r="410" spans="2:93" x14ac:dyDescent="0.2">
      <c r="B410" s="15"/>
      <c r="C410" s="15"/>
      <c r="D410" s="15"/>
      <c r="E410" s="15"/>
      <c r="F410" s="15"/>
      <c r="G410" s="15"/>
      <c r="H410" s="15"/>
      <c r="I410" s="15"/>
      <c r="J410" s="15"/>
      <c r="K410" s="15"/>
      <c r="L410" s="15"/>
      <c r="M410" s="15"/>
      <c r="N410" s="15"/>
      <c r="O410" s="15"/>
      <c r="P410" s="15"/>
      <c r="Q410" s="15"/>
      <c r="R410" s="15"/>
      <c r="S410" s="15"/>
      <c r="T410" s="15"/>
      <c r="U410" s="15"/>
      <c r="V410" s="15"/>
      <c r="W410" s="15"/>
    </row>
    <row r="411" spans="2:93" x14ac:dyDescent="0.2">
      <c r="B411" s="15"/>
      <c r="C411" s="15"/>
      <c r="D411" s="15"/>
      <c r="E411" s="15"/>
      <c r="F411" s="15"/>
      <c r="G411" s="15"/>
      <c r="H411" s="15"/>
      <c r="I411" s="15"/>
      <c r="J411" s="15"/>
      <c r="K411" s="15"/>
      <c r="L411" s="15"/>
      <c r="M411" s="15"/>
      <c r="N411" s="15"/>
      <c r="O411" s="15"/>
      <c r="P411" s="15"/>
      <c r="Q411" s="15"/>
      <c r="R411" s="15"/>
      <c r="S411" s="15"/>
      <c r="T411" s="15"/>
      <c r="U411" s="15"/>
      <c r="V411" s="15"/>
      <c r="W411" s="15"/>
    </row>
    <row r="412" spans="2:93" x14ac:dyDescent="0.2">
      <c r="B412" s="15"/>
      <c r="C412" s="15"/>
      <c r="D412" s="15"/>
      <c r="E412" s="15"/>
      <c r="F412" s="15"/>
      <c r="G412" s="15"/>
      <c r="H412" s="15"/>
      <c r="I412" s="15"/>
      <c r="J412" s="15"/>
      <c r="K412" s="15"/>
      <c r="L412" s="15"/>
      <c r="M412" s="15"/>
      <c r="N412" s="15"/>
      <c r="O412" s="15"/>
      <c r="P412" s="15"/>
      <c r="Q412" s="15"/>
      <c r="R412" s="15"/>
      <c r="S412" s="15"/>
      <c r="T412" s="15"/>
      <c r="U412" s="15"/>
      <c r="V412" s="15"/>
      <c r="W412" s="15"/>
    </row>
    <row r="413" spans="2:93" x14ac:dyDescent="0.2">
      <c r="B413" s="15"/>
      <c r="C413" s="15"/>
      <c r="D413" s="15"/>
      <c r="E413" s="15"/>
      <c r="F413" s="15"/>
      <c r="G413" s="15"/>
      <c r="H413" s="15"/>
      <c r="I413" s="15"/>
      <c r="J413" s="15"/>
      <c r="K413" s="15"/>
      <c r="L413" s="15"/>
      <c r="M413" s="15"/>
      <c r="N413" s="15"/>
      <c r="O413" s="15"/>
      <c r="P413" s="15"/>
      <c r="Q413" s="15"/>
      <c r="R413" s="15"/>
      <c r="S413" s="15"/>
      <c r="T413" s="15"/>
      <c r="U413" s="15"/>
      <c r="V413" s="15"/>
      <c r="W413" s="15"/>
    </row>
    <row r="414" spans="2:93" x14ac:dyDescent="0.2">
      <c r="B414" s="15"/>
      <c r="C414" s="15"/>
      <c r="D414" s="15"/>
      <c r="E414" s="15"/>
      <c r="F414" s="15"/>
      <c r="G414" s="15"/>
      <c r="H414" s="15"/>
      <c r="I414" s="15"/>
      <c r="J414" s="15"/>
      <c r="K414" s="15"/>
      <c r="L414" s="15"/>
      <c r="M414" s="15"/>
      <c r="N414" s="15"/>
      <c r="O414" s="15"/>
      <c r="P414" s="15"/>
      <c r="Q414" s="15"/>
      <c r="R414" s="15"/>
      <c r="S414" s="15"/>
      <c r="T414" s="15"/>
      <c r="U414" s="15"/>
      <c r="V414" s="15"/>
      <c r="W414" s="15"/>
    </row>
    <row r="415" spans="2:93" x14ac:dyDescent="0.2">
      <c r="B415" s="15"/>
      <c r="C415" s="15"/>
      <c r="D415" s="15"/>
      <c r="E415" s="15"/>
      <c r="F415" s="15"/>
      <c r="G415" s="15"/>
      <c r="H415" s="15"/>
      <c r="I415" s="15"/>
      <c r="J415" s="15"/>
      <c r="K415" s="15"/>
      <c r="L415" s="15"/>
      <c r="M415" s="15"/>
      <c r="N415" s="15"/>
      <c r="O415" s="15"/>
      <c r="P415" s="15"/>
      <c r="Q415" s="15"/>
      <c r="R415" s="15"/>
      <c r="S415" s="15"/>
      <c r="T415" s="15"/>
      <c r="U415" s="15"/>
      <c r="V415" s="15"/>
      <c r="W415" s="15"/>
    </row>
    <row r="416" spans="2:93" x14ac:dyDescent="0.2">
      <c r="B416" s="15"/>
      <c r="C416" s="15"/>
      <c r="D416" s="15"/>
      <c r="E416" s="15"/>
      <c r="F416" s="15"/>
      <c r="G416" s="15"/>
      <c r="H416" s="15"/>
      <c r="I416" s="15"/>
      <c r="J416" s="15"/>
      <c r="K416" s="15"/>
      <c r="L416" s="15"/>
      <c r="M416" s="15"/>
      <c r="N416" s="15"/>
      <c r="O416" s="15"/>
      <c r="P416" s="15"/>
      <c r="Q416" s="15"/>
      <c r="R416" s="15"/>
      <c r="S416" s="15"/>
      <c r="T416" s="15"/>
      <c r="U416" s="15"/>
      <c r="V416" s="15"/>
      <c r="W416" s="15"/>
    </row>
    <row r="417" spans="2:23" x14ac:dyDescent="0.2">
      <c r="B417" s="15"/>
      <c r="C417" s="15"/>
      <c r="D417" s="15"/>
      <c r="E417" s="15"/>
      <c r="F417" s="15"/>
      <c r="G417" s="15"/>
      <c r="H417" s="15"/>
      <c r="I417" s="15"/>
      <c r="J417" s="15"/>
      <c r="K417" s="15"/>
      <c r="L417" s="15"/>
      <c r="M417" s="15"/>
      <c r="N417" s="15"/>
      <c r="O417" s="15"/>
      <c r="P417" s="15"/>
      <c r="Q417" s="15"/>
      <c r="R417" s="15"/>
      <c r="S417" s="15"/>
      <c r="T417" s="15"/>
      <c r="U417" s="15"/>
      <c r="V417" s="15"/>
      <c r="W417" s="15"/>
    </row>
    <row r="418" spans="2:23" x14ac:dyDescent="0.2">
      <c r="B418" s="15"/>
      <c r="C418" s="15"/>
      <c r="D418" s="15"/>
      <c r="E418" s="15"/>
      <c r="F418" s="15"/>
      <c r="G418" s="15"/>
      <c r="H418" s="15"/>
      <c r="I418" s="15"/>
      <c r="J418" s="15"/>
      <c r="K418" s="15"/>
      <c r="L418" s="15"/>
      <c r="M418" s="15"/>
      <c r="N418" s="15"/>
      <c r="O418" s="15"/>
      <c r="P418" s="15"/>
      <c r="Q418" s="15"/>
      <c r="R418" s="15"/>
      <c r="S418" s="15"/>
      <c r="T418" s="15"/>
      <c r="U418" s="15"/>
      <c r="V418" s="15"/>
      <c r="W418" s="15"/>
    </row>
    <row r="419" spans="2:23" x14ac:dyDescent="0.2">
      <c r="B419" s="15"/>
      <c r="C419" s="15"/>
      <c r="D419" s="15"/>
      <c r="E419" s="15"/>
      <c r="F419" s="15"/>
      <c r="G419" s="15"/>
      <c r="H419" s="15"/>
      <c r="I419" s="15"/>
      <c r="J419" s="15"/>
      <c r="K419" s="15"/>
      <c r="L419" s="15"/>
      <c r="M419" s="15"/>
      <c r="N419" s="15"/>
      <c r="O419" s="15"/>
      <c r="P419" s="15"/>
      <c r="Q419" s="15"/>
      <c r="R419" s="15"/>
      <c r="S419" s="15"/>
      <c r="T419" s="15"/>
      <c r="U419" s="15"/>
      <c r="V419" s="15"/>
      <c r="W419" s="15"/>
    </row>
    <row r="420" spans="2:23" x14ac:dyDescent="0.2">
      <c r="B420" s="15"/>
      <c r="C420" s="15"/>
      <c r="D420" s="15"/>
      <c r="E420" s="15"/>
      <c r="F420" s="15"/>
      <c r="G420" s="15"/>
      <c r="H420" s="15"/>
      <c r="I420" s="15"/>
      <c r="J420" s="15"/>
      <c r="K420" s="15"/>
      <c r="L420" s="15"/>
      <c r="M420" s="15"/>
      <c r="N420" s="15"/>
      <c r="O420" s="15"/>
      <c r="P420" s="15"/>
      <c r="Q420" s="15"/>
      <c r="R420" s="15"/>
      <c r="S420" s="15"/>
      <c r="T420" s="15"/>
      <c r="U420" s="15"/>
      <c r="V420" s="15"/>
      <c r="W420" s="15"/>
    </row>
    <row r="421" spans="2:23" x14ac:dyDescent="0.2">
      <c r="B421" s="15"/>
      <c r="C421" s="15"/>
      <c r="D421" s="15"/>
      <c r="E421" s="15"/>
      <c r="F421" s="15"/>
      <c r="G421" s="15"/>
      <c r="H421" s="15"/>
      <c r="I421" s="15"/>
      <c r="J421" s="15"/>
      <c r="K421" s="15"/>
      <c r="L421" s="15"/>
      <c r="M421" s="15"/>
      <c r="N421" s="15"/>
      <c r="O421" s="15"/>
      <c r="P421" s="15"/>
      <c r="Q421" s="15"/>
      <c r="R421" s="15"/>
      <c r="S421" s="15"/>
      <c r="T421" s="15"/>
      <c r="U421" s="15"/>
      <c r="V421" s="15"/>
      <c r="W421" s="15"/>
    </row>
    <row r="422" spans="2:23" x14ac:dyDescent="0.2">
      <c r="B422" s="15"/>
      <c r="C422" s="15"/>
      <c r="D422" s="15"/>
      <c r="E422" s="15"/>
      <c r="F422" s="15"/>
      <c r="G422" s="15"/>
      <c r="H422" s="15"/>
      <c r="I422" s="15"/>
      <c r="J422" s="15"/>
      <c r="K422" s="15"/>
      <c r="L422" s="15"/>
      <c r="M422" s="15"/>
      <c r="N422" s="15"/>
      <c r="O422" s="15"/>
      <c r="P422" s="15"/>
      <c r="Q422" s="15"/>
      <c r="R422" s="15"/>
      <c r="S422" s="15"/>
      <c r="T422" s="15"/>
      <c r="U422" s="15"/>
      <c r="V422" s="15"/>
      <c r="W422" s="15"/>
    </row>
    <row r="423" spans="2:23" x14ac:dyDescent="0.2">
      <c r="B423" s="15"/>
      <c r="C423" s="15"/>
      <c r="D423" s="15"/>
      <c r="E423" s="15"/>
      <c r="F423" s="15"/>
      <c r="G423" s="15"/>
      <c r="H423" s="15"/>
      <c r="I423" s="15"/>
      <c r="J423" s="15"/>
      <c r="K423" s="15"/>
      <c r="L423" s="15"/>
      <c r="M423" s="15"/>
      <c r="N423" s="15"/>
      <c r="O423" s="15"/>
      <c r="P423" s="15"/>
      <c r="Q423" s="15"/>
      <c r="R423" s="15"/>
      <c r="S423" s="15"/>
      <c r="T423" s="15"/>
      <c r="U423" s="15"/>
      <c r="V423" s="15"/>
      <c r="W423" s="15"/>
    </row>
    <row r="424" spans="2:23" x14ac:dyDescent="0.2">
      <c r="B424" s="15"/>
      <c r="C424" s="15"/>
      <c r="D424" s="15"/>
      <c r="E424" s="15"/>
      <c r="F424" s="15"/>
      <c r="G424" s="15"/>
      <c r="H424" s="15"/>
      <c r="I424" s="15"/>
      <c r="J424" s="15"/>
      <c r="K424" s="15"/>
      <c r="L424" s="15"/>
      <c r="M424" s="15"/>
      <c r="N424" s="15"/>
      <c r="O424" s="15"/>
      <c r="P424" s="15"/>
      <c r="Q424" s="15"/>
      <c r="R424" s="15"/>
      <c r="S424" s="15"/>
      <c r="T424" s="15"/>
      <c r="U424" s="15"/>
      <c r="V424" s="15"/>
      <c r="W424" s="15"/>
    </row>
    <row r="425" spans="2:23" x14ac:dyDescent="0.2">
      <c r="B425" s="15"/>
      <c r="C425" s="15"/>
      <c r="D425" s="15"/>
      <c r="E425" s="15"/>
      <c r="F425" s="15"/>
      <c r="G425" s="15"/>
      <c r="H425" s="15"/>
      <c r="I425" s="15"/>
      <c r="J425" s="15"/>
      <c r="K425" s="15"/>
      <c r="L425" s="15"/>
      <c r="M425" s="15"/>
      <c r="N425" s="15"/>
      <c r="O425" s="15"/>
      <c r="P425" s="15"/>
      <c r="Q425" s="15"/>
      <c r="R425" s="15"/>
      <c r="S425" s="15"/>
      <c r="T425" s="15"/>
      <c r="U425" s="15"/>
      <c r="V425" s="15"/>
      <c r="W425" s="15"/>
    </row>
    <row r="426" spans="2:23" x14ac:dyDescent="0.2">
      <c r="B426" s="15"/>
      <c r="C426" s="15"/>
      <c r="D426" s="15"/>
      <c r="E426" s="15"/>
      <c r="F426" s="15"/>
      <c r="G426" s="15"/>
      <c r="H426" s="15"/>
      <c r="I426" s="15"/>
      <c r="J426" s="15"/>
      <c r="K426" s="15"/>
      <c r="L426" s="15"/>
      <c r="M426" s="15"/>
      <c r="N426" s="15"/>
      <c r="O426" s="15"/>
      <c r="P426" s="15"/>
      <c r="Q426" s="15"/>
      <c r="R426" s="15"/>
      <c r="S426" s="15"/>
      <c r="T426" s="15"/>
      <c r="U426" s="15"/>
      <c r="V426" s="15"/>
      <c r="W426" s="15"/>
    </row>
    <row r="427" spans="2:23" x14ac:dyDescent="0.2">
      <c r="B427" s="15"/>
      <c r="C427" s="15"/>
      <c r="D427" s="15"/>
      <c r="E427" s="15"/>
      <c r="F427" s="15"/>
      <c r="G427" s="15"/>
      <c r="H427" s="15"/>
      <c r="I427" s="15"/>
      <c r="J427" s="15"/>
      <c r="K427" s="15"/>
      <c r="L427" s="15"/>
      <c r="M427" s="15"/>
      <c r="N427" s="15"/>
      <c r="O427" s="15"/>
      <c r="P427" s="15"/>
      <c r="Q427" s="15"/>
      <c r="R427" s="15"/>
      <c r="S427" s="15"/>
      <c r="T427" s="15"/>
      <c r="U427" s="15"/>
      <c r="V427" s="15"/>
      <c r="W427" s="15"/>
    </row>
    <row r="428" spans="2:23" x14ac:dyDescent="0.2">
      <c r="P428" s="15"/>
      <c r="Q428" s="15"/>
      <c r="R428" s="15"/>
      <c r="S428" s="15"/>
      <c r="T428" s="15"/>
      <c r="U428" s="15"/>
      <c r="V428" s="15"/>
      <c r="W428" s="15"/>
    </row>
    <row r="429" spans="2:23" x14ac:dyDescent="0.2">
      <c r="P429" s="15"/>
      <c r="Q429" s="15"/>
      <c r="R429" s="15"/>
      <c r="S429" s="15"/>
      <c r="T429" s="15"/>
      <c r="U429" s="15"/>
      <c r="V429" s="15"/>
      <c r="W429" s="15"/>
    </row>
    <row r="430" spans="2:23" x14ac:dyDescent="0.2">
      <c r="P430" s="15"/>
      <c r="Q430" s="15"/>
      <c r="R430" s="15"/>
      <c r="S430" s="15"/>
      <c r="T430" s="15"/>
      <c r="U430" s="15"/>
      <c r="V430" s="15"/>
      <c r="W430" s="15"/>
    </row>
    <row r="431" spans="2:23" x14ac:dyDescent="0.2">
      <c r="P431" s="15"/>
      <c r="Q431" s="15"/>
      <c r="R431" s="15"/>
      <c r="S431" s="15"/>
      <c r="T431" s="15"/>
      <c r="U431" s="15"/>
      <c r="V431" s="15"/>
      <c r="W431" s="15"/>
    </row>
    <row r="432" spans="2:23" x14ac:dyDescent="0.2">
      <c r="P432" s="15"/>
      <c r="Q432" s="15"/>
      <c r="R432" s="15"/>
      <c r="S432" s="15"/>
      <c r="T432" s="15"/>
      <c r="U432" s="15"/>
      <c r="V432" s="15"/>
      <c r="W432" s="15"/>
    </row>
    <row r="433" spans="16:79" x14ac:dyDescent="0.2">
      <c r="P433" s="15"/>
      <c r="Q433" s="15"/>
      <c r="R433" s="15"/>
      <c r="S433" s="15"/>
      <c r="T433" s="15"/>
      <c r="U433" s="15"/>
      <c r="V433" s="15"/>
      <c r="W433" s="15"/>
    </row>
    <row r="434" spans="16:79" x14ac:dyDescent="0.2">
      <c r="P434" s="15"/>
      <c r="Q434" s="15"/>
      <c r="R434" s="15"/>
      <c r="S434" s="15"/>
      <c r="T434" s="15"/>
      <c r="U434" s="15"/>
      <c r="V434" s="15"/>
      <c r="W434" s="15"/>
    </row>
    <row r="435" spans="16:79" x14ac:dyDescent="0.2">
      <c r="P435" s="15"/>
      <c r="Q435" s="15"/>
      <c r="R435" s="15"/>
      <c r="S435" s="15"/>
      <c r="T435" s="15"/>
      <c r="U435" s="15"/>
      <c r="V435" s="15"/>
      <c r="W435" s="15"/>
    </row>
    <row r="437" spans="16:79" x14ac:dyDescent="0.2">
      <c r="CA437" s="31" t="str">
        <f ca="1">HYPERLINK("#"&amp;MID(CELL("filename",BG425),FIND("]",CELL("filename",BG425))+1,256)&amp;"!"&amp;ADDRESS(ROW($B$8),COLUMN($B$8),1,TRUE),"Return to Cell B8")</f>
        <v>Return to Cell B8</v>
      </c>
    </row>
    <row r="474" spans="79:88" x14ac:dyDescent="0.2">
      <c r="CA474" s="118" t="s">
        <v>255</v>
      </c>
      <c r="CC474">
        <v>14</v>
      </c>
      <c r="CH474" s="118" t="s">
        <v>256</v>
      </c>
      <c r="CJ474" s="249">
        <f>A9+Chart_Start_Date-1</f>
        <v>40001</v>
      </c>
    </row>
    <row r="475" spans="79:88" x14ac:dyDescent="0.2">
      <c r="CJ475">
        <v>68</v>
      </c>
    </row>
    <row r="476" spans="79:88" x14ac:dyDescent="0.2">
      <c r="CA476" s="31" t="str">
        <f ca="1">HYPERLINK("#"&amp;MID(CELL("filename",BG466),FIND("]",CELL("filename",BG466))+1,256)&amp;"!"&amp;ADDRESS(ROW($B$8),COLUMN($B$8),1,TRUE),"Return to Cell B8")</f>
        <v>Return to Cell B8</v>
      </c>
    </row>
  </sheetData>
  <mergeCells count="49">
    <mergeCell ref="BG279:BH279"/>
    <mergeCell ref="BJ279:BK279"/>
    <mergeCell ref="AE175:AH183"/>
    <mergeCell ref="BB237:BW237"/>
    <mergeCell ref="BB238:BR238"/>
    <mergeCell ref="BS238:BW238"/>
    <mergeCell ref="BB253:BW253"/>
    <mergeCell ref="BB254:BO254"/>
    <mergeCell ref="BP254:BW254"/>
    <mergeCell ref="BB269:BW269"/>
    <mergeCell ref="BB270:BN270"/>
    <mergeCell ref="BO270:BW270"/>
    <mergeCell ref="BG278:BH278"/>
    <mergeCell ref="BJ278:BK278"/>
    <mergeCell ref="BB315:BW315"/>
    <mergeCell ref="BB284:BW284"/>
    <mergeCell ref="BB285:BQ285"/>
    <mergeCell ref="BR285:BW285"/>
    <mergeCell ref="BB299:BW299"/>
    <mergeCell ref="BB300:BP300"/>
    <mergeCell ref="BQ300:BW300"/>
    <mergeCell ref="BF308:BG308"/>
    <mergeCell ref="BH308:BI308"/>
    <mergeCell ref="BF309:BG309"/>
    <mergeCell ref="BH309:BI309"/>
    <mergeCell ref="BH310:BI310"/>
    <mergeCell ref="BB347:BW347"/>
    <mergeCell ref="BB316:BP316"/>
    <mergeCell ref="BQ316:BW316"/>
    <mergeCell ref="BC324:BD324"/>
    <mergeCell ref="BC325:BD325"/>
    <mergeCell ref="BB330:BW330"/>
    <mergeCell ref="BB331:BN331"/>
    <mergeCell ref="BO331:BW331"/>
    <mergeCell ref="BL339:BM339"/>
    <mergeCell ref="BN339:BO339"/>
    <mergeCell ref="BL340:BM340"/>
    <mergeCell ref="BN340:BO340"/>
    <mergeCell ref="BL341:BM341"/>
    <mergeCell ref="BE358:BF358"/>
    <mergeCell ref="BG358:BH358"/>
    <mergeCell ref="BB362:BW362"/>
    <mergeCell ref="BB363:BW363"/>
    <mergeCell ref="BB348:BU348"/>
    <mergeCell ref="BV348:BW348"/>
    <mergeCell ref="BE356:BF356"/>
    <mergeCell ref="BG356:BH356"/>
    <mergeCell ref="BE357:BF357"/>
    <mergeCell ref="BG357:BH357"/>
  </mergeCells>
  <conditionalFormatting sqref="F4">
    <cfRule type="expression" dxfId="14" priority="5">
      <formula>OR($F$4&lt;$E$4,$F$4&gt;$G$4)</formula>
    </cfRule>
  </conditionalFormatting>
  <conditionalFormatting sqref="G4">
    <cfRule type="expression" dxfId="13" priority="4">
      <formula>OR($G$4&lt;$E$4,$G$4&lt;$F$4,$G$4&gt;$A$161)</formula>
    </cfRule>
  </conditionalFormatting>
  <conditionalFormatting sqref="E6:G161">
    <cfRule type="expression" dxfId="12" priority="3">
      <formula>Crop&lt;&gt;"Alfalfa"</formula>
    </cfRule>
  </conditionalFormatting>
  <conditionalFormatting sqref="E4">
    <cfRule type="expression" dxfId="11" priority="2">
      <formula>$E$4&lt;$L$4</formula>
    </cfRule>
  </conditionalFormatting>
  <conditionalFormatting sqref="K8:K161">
    <cfRule type="expression" dxfId="10" priority="1">
      <formula>K8&gt;MAD</formula>
    </cfRule>
  </conditionalFormatting>
  <dataValidations xWindow="279" yWindow="1004" count="37">
    <dataValidation type="time" allowBlank="1" showInputMessage="1" showErrorMessage="1" errorTitle="Cut date." error="Enter the date of the first cutting. It must be on or after the emergence (green up date) and before or on Sept 30 of the current year." promptTitle="First cut date." prompt="Enter the date of the first cutting. It must be on or after the emergence (green up date) and before or on Sept 30 of the current year." sqref="E4">
      <formula1>L4</formula1>
      <formula2>A161</formula2>
    </dataValidation>
    <dataValidation type="whole" allowBlank="1" showInputMessage="1" showErrorMessage="1" errorTitle="Bottom of soil horizon 7." error="Enter a whole number greater than or equal to the bottom of the layer above and less than the maximum of RZmax listed below." promptTitle="Bottom of soil horizon 7." prompt="Enter a whole number greater than or equal to the bottom of the layer above and less than the maximum of RZmax listed below." sqref="AC206">
      <formula1>AC205</formula1>
      <formula2>$AC$207</formula2>
    </dataValidation>
    <dataValidation type="whole" allowBlank="1" showInputMessage="1" showErrorMessage="1" errorTitle="Bottom of soil horizon 6." error="Enter a whole number greater than or equal to the bottom of the layer above and less than the maximum of RZmax listed below." promptTitle="Bottom of soil horizon 6." prompt="Enter a whole number greater than or equal to the bottom of the layer above and less than the maximum of RZmax listed below." sqref="AC205">
      <formula1>AC204</formula1>
      <formula2>$AC$207</formula2>
    </dataValidation>
    <dataValidation type="whole" allowBlank="1" showInputMessage="1" showErrorMessage="1" errorTitle="Bottom of soil horizon 5." error="Enter a whole number greater than or equal to the bottom of the layer above and less than the maximum of RZmax listed below." promptTitle="Bottom of soil horizon 5." prompt="Enter a whole number greater than or equal to the bottom of the layer above and less than the maximum of RZmax listed below." sqref="AC204">
      <formula1>AC203</formula1>
      <formula2>$AC$207</formula2>
    </dataValidation>
    <dataValidation type="whole" allowBlank="1" showInputMessage="1" showErrorMessage="1" errorTitle="Bottom of soil horizon 4." error="Enter a whole number greater than or equal to the bottom of the layer above and less than the maximum of RZmax listed below." promptTitle="Bottom of soil horizon 4." prompt="Enter a whole number greater than or equal to the bottom of the layer above and less than the maximum of RZmax listed below." sqref="AC203">
      <formula1>AC202</formula1>
      <formula2>$AC$207</formula2>
    </dataValidation>
    <dataValidation type="whole" allowBlank="1" showInputMessage="1" showErrorMessage="1" errorTitle="Bottom of soil horizon 3." error="Enter a whole number greater than or equal to the bottom of the layer above and less than the maximum of RZmax listed below." promptTitle="Bottom of soil horizon 3." prompt="Enter a whole number greater than or equal to the bottom of the layer above and less than the maximum of RZmax listed below." sqref="AC202">
      <formula1>AC201</formula1>
      <formula2>$AC$207</formula2>
    </dataValidation>
    <dataValidation type="whole" allowBlank="1" showInputMessage="1" showErrorMessage="1" errorTitle="Bottom of soil horizon 1." error="Enter a whole number greater than or equal to the bottom of the layer above and less than the maximum of RZmax listed below." promptTitle="Bottom of soil horizon 1." prompt="Enter a whole number greater than or equal to the bottom of the layer above and less than the maximum of RZmax listed below." sqref="AC200">
      <formula1>AC199</formula1>
      <formula2>$AC$207</formula2>
    </dataValidation>
    <dataValidation type="whole" allowBlank="1" showInputMessage="1" showErrorMessage="1" errorTitle="Bottom of soil horizon 2." error="Enter a whole number greater than or equal to the bottom of the layer above and less than the maximum of RZmax listed below." promptTitle="Bottom of soil horizon 2." prompt="Enter a whole number greater than or equal to the bottom of the layer above and less than the maximum of RZmax listed below." sqref="AC201">
      <formula1>AC200</formula1>
      <formula2>$AC$207</formula2>
    </dataValidation>
    <dataValidation type="decimal" allowBlank="1" showInputMessage="1" showErrorMessage="1" errorTitle="RZinitial" error="Enter a value between zero and the maximum root zone depth allowed for any crop." promptTitle="RZinitial" prompt="Enter a value between zero and the maximum root zone depth allowed for any crop." sqref="AE186">
      <formula1>0</formula1>
      <formula2>MAX(AC175:AC183)</formula2>
    </dataValidation>
    <dataValidation type="date" allowBlank="1" showInputMessage="1" showErrorMessage="1" errorTitle="Cut date." error="Enter the date of the second cutting. It must be on or after the date of the first cutting and on or before Sept 30 of the current year." promptTitle="Second cut date." prompt="Enter the date of the second cutting. It must be on or after the date of the first cutting and on or before Sept 30 of the current year." sqref="F4">
      <formula1>E4</formula1>
      <formula2>$A$161</formula2>
    </dataValidation>
    <dataValidation type="date" allowBlank="1" showInputMessage="1" showErrorMessage="1" errorTitle="Cut date." error="Enter the date of the third cutting. It must be on or after the date of the second cutting and on or before Sept 30 of the current year." promptTitle="Third cut date." prompt="Enter the date of the third cutting. It must be on or after the date of the second cutting and on or before Sept 30 of the current year." sqref="G4">
      <formula1>F4</formula1>
      <formula2>$A$161</formula2>
    </dataValidation>
    <dataValidation type="decimal" allowBlank="1" showInputMessage="1" showErrorMessage="1" errorTitle="Management Allowed Depletion" error="Enter the management allowed depletion (MAD), which is the target value of the soil-water deficit (SWDP) at the time of irrigation._x000a__x000a_The value must be between 0% and 100%." promptTitle="Management Allowed Depletion" prompt="Enter the management allowed depletion (MAD), which is the target value of the soil-water deficit (SWDP) at the time of irrigation._x000a__x000a_The value must be between 0% and 100%." sqref="AE190">
      <formula1>0</formula1>
      <formula2>1</formula2>
    </dataValidation>
    <dataValidation type="decimal" allowBlank="1" showInputMessage="1" showErrorMessage="1" errorTitle="SWDPcritical" error="Enter the critical value of soil-water deficit (SWDP) above which ET becomes limiting. A value of 50% is recommended but other values between 0 and 1 (0% and 100%) are valid." promptTitle="SWDPcritical" prompt="Enter the critical value of soil-water deficit (SWDP) above which ET becomes limiting. A value of 50% is recommended but other values between 0 and 1 (0% and 100%) are valid." sqref="AE187">
      <formula1>0</formula1>
      <formula2>1</formula2>
    </dataValidation>
    <dataValidation type="decimal" operator="greaterThanOrEqual" allowBlank="1" showInputMessage="1" showErrorMessage="1" errorTitle="Rain Entry" error="Leave blank (computed as zero) or enter a value greater than or equal to zero." promptTitle="Rain Entry" prompt="Leave blank (computed as zero) or enter a value greater than or equal to zero." sqref="H8:H161">
      <formula1>0</formula1>
    </dataValidation>
    <dataValidation type="decimal" operator="greaterThanOrEqual" allowBlank="1" showInputMessage="1" showErrorMessage="1" errorTitle="Irrigation Entry" error="Leave blank (computed as zero) or enter a value greater than or equal to zero." promptTitle="Irrigation Entry" prompt="Leave blank (computed as zero) or enter a value greater than or equal to zero." sqref="I8:I161">
      <formula1>0</formula1>
    </dataValidation>
    <dataValidation type="decimal" errorStyle="warning" allowBlank="1" showInputMessage="1" showErrorMessage="1" errorTitle="SMD" error="Your input must be between 0 and 1 (0% and 100%)." promptTitle="SMD" prompt="If you want to adjust the soil moisture deficit (SMD), enter an SMD value as a percentage between 0% and 100%." sqref="L162">
      <formula1>0</formula1>
      <formula2>100</formula2>
    </dataValidation>
    <dataValidation type="decimal" errorStyle="warning" allowBlank="1" showInputMessage="1" showErrorMessage="1" errorTitle="SWD" error="Your input must be between 0 and 1 (0% and 100%)." promptTitle="SWD" prompt="Enter a soil-water deficit (SWD) as a percentage." sqref="L8:L161">
      <formula1>0</formula1>
      <formula2>1</formula2>
    </dataValidation>
    <dataValidation type="decimal" allowBlank="1" showInputMessage="1" showErrorMessage="1" errorTitle="Week of Root Zone Maximum" error="A value of 7 is recommended for crops other than alfalfa._x000a__x000a_Values less than 1 or greater than 22 are out of limits for this spreadsheet and most North Dakota growing conditions." promptTitle="Week of Root Zone Maximum" prompt="A value of 7 is recommended for crops other than alfalfa._x000a__x000a_Values less than 1 or greater than 22 are out of limits for this spreadsheet and most North Dakota growing conditions." sqref="AD176:AD183">
      <formula1>1</formula1>
      <formula2>22</formula2>
    </dataValidation>
    <dataValidation type="decimal" allowBlank="1" showInputMessage="1" showErrorMessage="1" errorTitle="Week of Root Zone Maximum" error="A value of 7 is recommended for newly-seeded alfalfa or 1 for established alfalfa._x000a__x000a_Values less than 1 or greater than 22 are out of limits for this spreadsheet and most North Dakota growing conditions." promptTitle="Week of Root Zone Maximum" prompt="A value of 7 is recommended for newly-seeded alfalfa or 1 for established alfalfa._x000a__x000a_Values less than 1 or greater than 22 are out of limits for this spreadsheet and most North Dakota growing conditions." sqref="AD175">
      <formula1>1</formula1>
      <formula2>22</formula2>
    </dataValidation>
    <dataValidation type="whole" operator="equal" allowBlank="1" showInputMessage="1" showErrorMessage="1" errorTitle="Top of soil" error="This value must be left at zero (0) to represent the soil surface with zero depth." promptTitle="Top of soil" prompt="This value must be left at zero (0) to represent the soil surface with zero depth." sqref="AC199">
      <formula1>0</formula1>
    </dataValidation>
    <dataValidation type="whole" operator="equal" allowBlank="1" showInputMessage="1" showErrorMessage="1" errorTitle="Bottom of Root Zone (48&quot;)" error="This value is fixed at 48&quot;. Use Data Validation to change it." promptTitle="Bottom of Root Zone (48&quot;)" prompt="This value is fixed at 48&quot;. Use Data Validation to change it." sqref="AC208">
      <formula1>48</formula1>
    </dataValidation>
    <dataValidation type="list" allowBlank="1" showInputMessage="1" showErrorMessage="1" errorTitle="Soil Type" error="Choose a soil type for the eighth soil horizon." promptTitle="Soil Type" prompt="Choose a soil type for the eighth soil horizon." sqref="AD207">
      <formula1>$AA$214:$AA$222</formula1>
    </dataValidation>
    <dataValidation type="list" allowBlank="1" showInputMessage="1" showErrorMessage="1" errorTitle="Soil Type" error="Choose a soil type for the seventh soil horizon." promptTitle="Soil Type" prompt="Choose a soil type for the seventh soil horizon." sqref="AD206">
      <formula1>$AA$214:$AA$222</formula1>
    </dataValidation>
    <dataValidation type="list" allowBlank="1" showInputMessage="1" showErrorMessage="1" errorTitle="Soil Type" error="Choose a soil type for the fifth soil horizon." promptTitle="Soil Type" prompt="Choose a soil type for the fifth soil horizon." sqref="AD204">
      <formula1>$AA$214:$AA$222</formula1>
    </dataValidation>
    <dataValidation type="list" allowBlank="1" showInputMessage="1" showErrorMessage="1" errorTitle="Soil Type" error="Choose a soil type for the fourth soil horizon." promptTitle="Soil Type" prompt="Choose a soil type for the fourth soil horizon." sqref="AD203">
      <formula1>$AA$214:$AA$222</formula1>
    </dataValidation>
    <dataValidation type="list" allowBlank="1" showInputMessage="1" showErrorMessage="1" errorTitle="Soil Type" error="Choose a soil type for the third soil horizon." promptTitle="Soil Type" prompt="Choose a soil type for the third soil horizon." sqref="AD202">
      <formula1>$AA$214:$AA$222</formula1>
    </dataValidation>
    <dataValidation type="list" allowBlank="1" showInputMessage="1" showErrorMessage="1" errorTitle="Soil Type" error="Choose a soil type for the second soil horizon." promptTitle="Soil Type" prompt="Choose a soil type for the second soil horizon." sqref="AD201">
      <formula1>$AA$214:$AA$222</formula1>
    </dataValidation>
    <dataValidation type="list" showInputMessage="1" showErrorMessage="1" errorTitle="Soil Type" error="Choose a soil type for the first soil horizon." promptTitle="Soil Type" prompt="Choose a soil type for the first soil horizon." sqref="AD200">
      <formula1>$AA$214:$AA$222</formula1>
    </dataValidation>
    <dataValidation type="list" allowBlank="1" showInputMessage="1" showErrorMessage="1" errorTitle="Soil Type" error="Choose a soil type for the sixth soil horizon." promptTitle="Soil Type" prompt="Choose a soil type for the sixth soil horizon." sqref="AD205">
      <formula1>$AA$214:$AA$222</formula1>
    </dataValidation>
    <dataValidation type="whole" allowBlank="1" showInputMessage="1" showErrorMessage="1" errorTitle="Alfalfa Cut ET Recovery Period" error="Enter the time in days for alfalfa ET to recover to full ET during the cut &amp; regrowth period._x000a__x000a_The value must be at least 0 and not more than 35 days." promptTitle="Alfalfa Cut ET Recovery Period" prompt="Enter the time in days for alfalfa ET to recover to full ET during the cut &amp; regrowth period._x000a__x000a_The value must be at least 0 and not more than 35 days." sqref="AE189">
      <formula1>0</formula1>
      <formula2>35</formula2>
    </dataValidation>
    <dataValidation type="decimal" allowBlank="1" showInputMessage="1" showErrorMessage="1" errorTitle="Alfalfa Cut ET Factor" error="Enter a number between 0 and 1 to represent the fraction of ET remaining on the day of alfalfa cutting. For example, if alfalfa ET is 60% of its normal value due to cutting, enter 0.6." promptTitle="Alfalfa Cut ET Factor" prompt="Enter a number between 0 and 1 to represent the fraction of ET remaining on the day of alfalfa cutting. For example, if alfalfa ET is 60% of its normal value due to cutting, enter 0.6." sqref="AE188">
      <formula1>0</formula1>
      <formula2>1</formula2>
    </dataValidation>
    <dataValidation type="date" showInputMessage="1" showErrorMessage="1" errorTitle="Emergence Date" error="The emergence date must not be earlier than 5/1 nor later than 9/30 for a given year." promptTitle="Emergence Date" prompt="Enter the crop emergence date in mm/dd/yyyy format. _x000a__x000a_Example: 3 May 2009 would be entered as 5/3/2009._x000a__x000a_For established alfalfa, use 5/1/yyyy, where yyyy is the appropriate year." sqref="L4">
      <formula1>122</formula1>
      <formula2>73323</formula2>
    </dataValidation>
    <dataValidation type="list" allowBlank="1" showInputMessage="1" showErrorMessage="1" errorTitle="Crop" error="Choose a crop type from the list. To activate the list, select the drop-down arrow at the right of the cell. " promptTitle="Crop" prompt="Choose a crop type from the list. To activate the list, select the drop-down arrow at the right of the cell. " sqref="L3">
      <formula1>$AA$175:$AA$183</formula1>
    </dataValidation>
    <dataValidation type="whole" allowBlank="1" showInputMessage="1" showErrorMessage="1" errorTitle="Root Zone Maximum" error="Enter a whole number (no decimals) such as those from Table 2 of Lundstrom and Stegman's (1988) &quot;Irrigation Scheduling by the Checkbook Method.&quot;_x000a__x000a_The value must be between 0 and 1220 mm." promptTitle="Root Zone Maximum" prompt="Enter a whole number (no decimals) such as those from Table 2 of Lundstrom and Stegman's (1988) &quot;Irrigation Scheduling by the Checkbook Method.&quot;_x000a__x000a_The value must be between 0 and 1220 mm." sqref="AC175:AC183">
      <formula1>RZinitial</formula1>
      <formula2>1220</formula2>
    </dataValidation>
    <dataValidation type="whole" operator="equal" allowBlank="1" showInputMessage="1" showErrorMessage="1" errorTitle="Bottom of Root Zone (48&quot;)" error="RZmax. This value is fixed at 1220 mm. Use Data Validation to change it." promptTitle="RZmax = Bottom of Root Zone" prompt="RZmax. This value is fixed at 1220 mm. Use Data Validation to change it." sqref="AC207">
      <formula1>1220</formula1>
    </dataValidation>
    <dataValidation type="whole" allowBlank="1" showInputMessage="1" showErrorMessage="1" errorTitle="Start Date" error="Enter a whole number between 1 and 153 (inclusive)." promptTitle="Start Date" prompt="Enter a whole number between 1 and 153 (inclusive)." sqref="CJ475">
      <formula1>1</formula1>
      <formula2>153</formula2>
    </dataValidation>
    <dataValidation type="whole" allowBlank="1" showInputMessage="1" showErrorMessage="1" errorTitle="Interval Width" error="Enter a whole number between 1 and 153 (inclusive)." promptTitle="Interval Width" prompt="Enter a whole number between 1 and 153 (inclusive)." sqref="CC474">
      <formula1>1</formula1>
      <formula2>153</formula2>
    </dataValidation>
  </dataValidations>
  <hyperlinks>
    <hyperlink ref="P2" r:id="rId1" display="Click for NDAWN"/>
    <hyperlink ref="P3" r:id="rId2"/>
    <hyperlink ref="BC234" r:id="rId3"/>
  </hyperlinks>
  <printOptions headings="1" gridLines="1"/>
  <pageMargins left="0.5" right="0.5" top="0.5" bottom="0.5" header="0.25" footer="0.25"/>
  <pageSetup scale="80" fitToHeight="6" orientation="landscape" cellComments="asDisplayed" r:id="rId4"/>
  <headerFooter alignWithMargins="0">
    <oddHeader>&amp;R&amp;P of &amp;N</oddHeader>
    <oddFooter>&amp;L&amp;Z&amp;F &amp;A&amp;R&amp;D &amp;T</oddFooter>
  </headerFooter>
  <rowBreaks count="9" manualBreakCount="9">
    <brk id="39" max="16383" man="1"/>
    <brk id="69" max="16383" man="1"/>
    <brk id="100" max="16383" man="1"/>
    <brk id="131" max="16383" man="1"/>
    <brk id="165" max="16383" man="1"/>
    <brk id="209" max="16383" man="1"/>
    <brk id="267" max="25" man="1"/>
    <brk id="312" max="16383" man="1"/>
    <brk id="359" max="25" man="1"/>
  </rowBreaks>
  <drawing r:id="rId5"/>
  <legacyDrawing r:id="rId6"/>
  <mc:AlternateContent xmlns:mc="http://schemas.openxmlformats.org/markup-compatibility/2006">
    <mc:Choice Requires="x14">
      <controls>
        <mc:AlternateContent xmlns:mc="http://schemas.openxmlformats.org/markup-compatibility/2006">
          <mc:Choice Requires="x14">
            <control shapeId="3127" r:id="rId7" name="Scroll Bar 55">
              <controlPr defaultSize="0" autoPict="0">
                <anchor moveWithCells="1">
                  <from>
                    <xdr:col>81</xdr:col>
                    <xdr:colOff>38100</xdr:colOff>
                    <xdr:row>473</xdr:row>
                    <xdr:rowOff>38100</xdr:rowOff>
                  </from>
                  <to>
                    <xdr:col>84</xdr:col>
                    <xdr:colOff>180975</xdr:colOff>
                    <xdr:row>474</xdr:row>
                    <xdr:rowOff>142875</xdr:rowOff>
                  </to>
                </anchor>
              </controlPr>
            </control>
          </mc:Choice>
        </mc:AlternateContent>
        <mc:AlternateContent xmlns:mc="http://schemas.openxmlformats.org/markup-compatibility/2006">
          <mc:Choice Requires="x14">
            <control shapeId="3128" r:id="rId8" name="Scroll Bar 56">
              <controlPr defaultSize="0" autoPict="0">
                <anchor moveWithCells="1">
                  <from>
                    <xdr:col>88</xdr:col>
                    <xdr:colOff>47625</xdr:colOff>
                    <xdr:row>473</xdr:row>
                    <xdr:rowOff>47625</xdr:rowOff>
                  </from>
                  <to>
                    <xdr:col>91</xdr:col>
                    <xdr:colOff>200025</xdr:colOff>
                    <xdr:row>474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EC476"/>
  <sheetViews>
    <sheetView tabSelected="1" workbookViewId="0">
      <pane xSplit="1" ySplit="7" topLeftCell="B8" activePane="bottomRight" state="frozen"/>
      <selection pane="topRight" activeCell="B1" sqref="B1"/>
      <selection pane="bottomLeft" activeCell="A8" sqref="A8"/>
      <selection pane="bottomRight" activeCell="B8" sqref="B8"/>
    </sheetView>
  </sheetViews>
  <sheetFormatPr defaultRowHeight="12.75" outlineLevelCol="1" x14ac:dyDescent="0.2"/>
  <cols>
    <col min="1" max="1" width="12.28515625" customWidth="1"/>
    <col min="2" max="2" width="9.7109375" customWidth="1"/>
    <col min="3" max="3" width="6.7109375" customWidth="1"/>
    <col min="4" max="4" width="9.7109375" customWidth="1"/>
    <col min="5" max="7" width="9.7109375" hidden="1" customWidth="1" outlineLevel="1"/>
    <col min="8" max="8" width="7.7109375" customWidth="1" collapsed="1"/>
    <col min="9" max="9" width="7.7109375" customWidth="1"/>
    <col min="10" max="11" width="8.7109375" customWidth="1"/>
    <col min="12" max="12" width="10.28515625" customWidth="1"/>
    <col min="13" max="13" width="10.7109375" customWidth="1"/>
    <col min="14" max="14" width="6.7109375" customWidth="1"/>
    <col min="15" max="15" width="9.85546875" customWidth="1"/>
    <col min="16" max="17" width="6.7109375" customWidth="1"/>
    <col min="18" max="18" width="7.7109375" customWidth="1"/>
    <col min="19" max="19" width="6.7109375" customWidth="1"/>
    <col min="20" max="20" width="20.7109375" customWidth="1"/>
    <col min="21" max="21" width="8.7109375" customWidth="1"/>
    <col min="22" max="22" width="10.28515625" customWidth="1"/>
    <col min="23" max="23" width="8.85546875" bestFit="1" customWidth="1"/>
    <col min="24" max="24" width="7.42578125" customWidth="1"/>
    <col min="25" max="25" width="5.7109375" bestFit="1" customWidth="1"/>
    <col min="26" max="26" width="6.5703125" bestFit="1" customWidth="1"/>
    <col min="27" max="27" width="26.42578125" customWidth="1"/>
    <col min="28" max="28" width="11.7109375" customWidth="1"/>
    <col min="29" max="29" width="12" customWidth="1"/>
    <col min="30" max="30" width="36.140625" customWidth="1"/>
    <col min="31" max="34" width="10.7109375" customWidth="1"/>
    <col min="35" max="35" width="8.5703125" customWidth="1"/>
    <col min="36" max="36" width="11.140625" bestFit="1" customWidth="1"/>
    <col min="37" max="37" width="7.7109375" customWidth="1"/>
    <col min="38" max="38" width="6.85546875" bestFit="1" customWidth="1"/>
    <col min="39" max="39" width="5.5703125" bestFit="1" customWidth="1"/>
    <col min="40" max="52" width="9.28515625" bestFit="1" customWidth="1"/>
    <col min="53" max="75" width="5.7109375" customWidth="1"/>
    <col min="88" max="88" width="10.5703125" bestFit="1" customWidth="1"/>
  </cols>
  <sheetData>
    <row r="1" spans="1:53" x14ac:dyDescent="0.2">
      <c r="A1" s="1" t="s">
        <v>0</v>
      </c>
      <c r="H1" s="107"/>
      <c r="I1" s="107"/>
      <c r="J1" s="107"/>
      <c r="L1" s="220" t="s">
        <v>158</v>
      </c>
      <c r="N1" s="160" t="s">
        <v>133</v>
      </c>
      <c r="P1" s="160" t="s">
        <v>134</v>
      </c>
      <c r="S1" s="182" t="s">
        <v>137</v>
      </c>
    </row>
    <row r="2" spans="1:53" x14ac:dyDescent="0.2">
      <c r="A2" s="118" t="s">
        <v>193</v>
      </c>
      <c r="E2" s="33"/>
      <c r="F2" s="34" t="s">
        <v>80</v>
      </c>
      <c r="G2" s="89"/>
      <c r="H2" s="107"/>
      <c r="I2" s="107"/>
      <c r="J2" s="107"/>
      <c r="N2" s="181" t="str">
        <f ca="1">HYPERLINK("#"&amp;MID(CELL("filename",A1),FIND("]",CELL("filename",A1))+1,256)&amp;"!"&amp;ADDRESS(ROW(Crops_and_Soils),COLUMN(Crops_and_Soils),1,TRUE),"Crops &amp; Soils")</f>
        <v>Crops &amp; Soils</v>
      </c>
      <c r="P2" s="31" t="s">
        <v>132</v>
      </c>
      <c r="S2" s="182" t="s">
        <v>159</v>
      </c>
    </row>
    <row r="3" spans="1:53" x14ac:dyDescent="0.2">
      <c r="C3" s="3"/>
      <c r="D3" s="4"/>
      <c r="E3" s="110" t="s">
        <v>113</v>
      </c>
      <c r="F3" s="111" t="s">
        <v>114</v>
      </c>
      <c r="G3" s="112" t="s">
        <v>115</v>
      </c>
      <c r="H3" s="108" t="str">
        <f>IF(Crop="Alfalfa","Show hidden columns","")</f>
        <v/>
      </c>
      <c r="K3" s="5" t="s">
        <v>2</v>
      </c>
      <c r="L3" s="27" t="s">
        <v>3</v>
      </c>
      <c r="N3" s="181" t="str">
        <f ca="1">HYPERLINK("#"&amp;MID(CELL("filename",A1),FIND("]",CELL("filename",A1))+1,256)&amp;"!"&amp;ADDRESS(ROW(ET_Tables),COLUMN(ET_Tables),1,TRUE),"ET Tables")</f>
        <v>ET Tables</v>
      </c>
      <c r="P3" s="31" t="s">
        <v>136</v>
      </c>
      <c r="Q3" s="24"/>
      <c r="R3" s="7"/>
      <c r="S3" s="182" t="s">
        <v>253</v>
      </c>
      <c r="T3" s="7"/>
      <c r="X3" s="7"/>
      <c r="Y3" s="7"/>
      <c r="Z3" s="7"/>
      <c r="AA3" s="7"/>
      <c r="AB3" s="7"/>
      <c r="AC3" s="14"/>
      <c r="AD3" s="14"/>
      <c r="AE3" s="14"/>
      <c r="AF3" s="14"/>
      <c r="AG3" s="14"/>
      <c r="AH3" s="14"/>
      <c r="AI3" s="14"/>
      <c r="AJ3" s="14"/>
      <c r="AK3" s="7"/>
      <c r="AL3" s="7"/>
      <c r="AM3" s="6"/>
      <c r="AN3" s="6"/>
    </row>
    <row r="4" spans="1:53" x14ac:dyDescent="0.2">
      <c r="A4" s="2" t="s">
        <v>1</v>
      </c>
      <c r="B4" s="3" t="s">
        <v>260</v>
      </c>
      <c r="D4" s="4"/>
      <c r="E4" s="90">
        <v>39965</v>
      </c>
      <c r="F4" s="91">
        <v>40004</v>
      </c>
      <c r="G4" s="92">
        <v>40046</v>
      </c>
      <c r="H4" s="108" t="str">
        <f>IF(Crop="Alfalfa","using + button above.","")</f>
        <v/>
      </c>
      <c r="K4" s="5" t="s">
        <v>81</v>
      </c>
      <c r="L4" s="32">
        <v>39936</v>
      </c>
      <c r="N4" s="31" t="str">
        <f ca="1">HYPERLINK("#"&amp;MID(CELL("filename",A1),FIND("]",CELL("filename",A1))+1,256)&amp;"!"&amp;ADDRESS(ROW(Charts),COLUMN(Charts),1,TRUE),"Charts")</f>
        <v>Charts</v>
      </c>
      <c r="Q4" s="24"/>
      <c r="R4" s="7"/>
      <c r="S4" s="182" t="s">
        <v>261</v>
      </c>
      <c r="T4" s="7"/>
      <c r="X4" s="7"/>
      <c r="Y4" s="7"/>
      <c r="Z4" s="7"/>
      <c r="AA4" s="7"/>
      <c r="AB4" s="7"/>
      <c r="AC4" s="14"/>
      <c r="AD4" s="14"/>
      <c r="AE4" s="14"/>
      <c r="AF4" s="14"/>
      <c r="AG4" s="14"/>
      <c r="AH4" s="14"/>
      <c r="AI4" s="14"/>
      <c r="AJ4" s="14"/>
      <c r="AK4" s="7"/>
      <c r="AL4" s="7"/>
      <c r="AM4" s="7"/>
      <c r="AN4" s="7"/>
      <c r="AO4" s="7"/>
      <c r="AP4" s="7"/>
      <c r="AQ4" s="7"/>
    </row>
    <row r="5" spans="1:53" x14ac:dyDescent="0.2">
      <c r="E5" s="7"/>
      <c r="F5" s="7"/>
      <c r="G5" s="7"/>
      <c r="H5" s="107"/>
      <c r="I5" s="107"/>
      <c r="J5" s="107"/>
      <c r="P5" s="98"/>
      <c r="Q5" s="100" t="s">
        <v>92</v>
      </c>
      <c r="R5" s="100"/>
      <c r="S5" s="99"/>
      <c r="T5" s="7"/>
      <c r="X5" s="7"/>
      <c r="Y5" s="7"/>
      <c r="Z5" s="7"/>
      <c r="AA5" s="7"/>
      <c r="AB5" s="7"/>
      <c r="AC5" s="7"/>
      <c r="AD5" s="7"/>
      <c r="AE5" s="7"/>
      <c r="AF5" s="7"/>
      <c r="AG5" s="7"/>
      <c r="AH5" s="7"/>
      <c r="AI5" s="7"/>
      <c r="AJ5" s="7"/>
      <c r="AK5" s="7"/>
      <c r="AL5" s="7"/>
      <c r="AM5" s="7"/>
      <c r="AN5" s="7"/>
      <c r="AO5" s="7"/>
      <c r="AP5" s="7"/>
      <c r="AQ5" s="7"/>
    </row>
    <row r="6" spans="1:53" ht="92.25" x14ac:dyDescent="0.2">
      <c r="A6" s="113" t="s">
        <v>4</v>
      </c>
      <c r="B6" s="183" t="s">
        <v>157</v>
      </c>
      <c r="C6" s="183" t="s">
        <v>138</v>
      </c>
      <c r="D6" s="183" t="s">
        <v>139</v>
      </c>
      <c r="E6" s="104" t="s">
        <v>110</v>
      </c>
      <c r="F6" s="103" t="s">
        <v>111</v>
      </c>
      <c r="G6" s="106" t="s">
        <v>103</v>
      </c>
      <c r="H6" s="183" t="s">
        <v>250</v>
      </c>
      <c r="I6" s="183" t="s">
        <v>251</v>
      </c>
      <c r="J6" s="183" t="s">
        <v>143</v>
      </c>
      <c r="K6" s="183" t="s">
        <v>144</v>
      </c>
      <c r="L6" s="183" t="s">
        <v>145</v>
      </c>
      <c r="M6" s="183" t="s">
        <v>252</v>
      </c>
      <c r="N6" s="183" t="s">
        <v>140</v>
      </c>
      <c r="O6" s="183" t="s">
        <v>141</v>
      </c>
      <c r="P6" s="109" t="s">
        <v>88</v>
      </c>
      <c r="Q6" s="109" t="s">
        <v>89</v>
      </c>
      <c r="R6" s="109" t="s">
        <v>90</v>
      </c>
      <c r="S6" s="109" t="s">
        <v>91</v>
      </c>
      <c r="T6" s="113" t="s">
        <v>85</v>
      </c>
      <c r="U6" s="250" t="s">
        <v>258</v>
      </c>
      <c r="X6" s="7"/>
      <c r="Y6" s="7"/>
      <c r="Z6" s="7"/>
      <c r="AA6" s="7"/>
      <c r="AB6" s="7"/>
      <c r="AC6" s="7"/>
      <c r="AD6" s="7"/>
      <c r="AE6" s="7"/>
      <c r="AF6" s="7"/>
      <c r="AG6" s="7"/>
      <c r="AH6" s="7"/>
      <c r="AI6" s="7"/>
      <c r="AJ6" s="7"/>
      <c r="AK6" s="7"/>
      <c r="AM6" s="7"/>
      <c r="AN6" s="7"/>
      <c r="AO6" s="7"/>
      <c r="AP6" s="7"/>
      <c r="AQ6" s="7"/>
    </row>
    <row r="7" spans="1:53" ht="14.25" x14ac:dyDescent="0.2">
      <c r="A7" s="38" t="s">
        <v>87</v>
      </c>
      <c r="B7" s="105" t="s">
        <v>112</v>
      </c>
      <c r="C7" s="38" t="s">
        <v>87</v>
      </c>
      <c r="D7" s="39" t="s">
        <v>5</v>
      </c>
      <c r="E7" s="105" t="s">
        <v>108</v>
      </c>
      <c r="F7" s="38" t="s">
        <v>87</v>
      </c>
      <c r="G7" s="39" t="s">
        <v>5</v>
      </c>
      <c r="H7" s="39" t="s">
        <v>5</v>
      </c>
      <c r="I7" s="39" t="s">
        <v>5</v>
      </c>
      <c r="J7" s="39" t="s">
        <v>5</v>
      </c>
      <c r="K7" s="39" t="s">
        <v>6</v>
      </c>
      <c r="L7" s="39" t="s">
        <v>6</v>
      </c>
      <c r="M7" s="39" t="s">
        <v>5</v>
      </c>
      <c r="N7" s="39" t="s">
        <v>5</v>
      </c>
      <c r="O7" s="39" t="s">
        <v>5</v>
      </c>
      <c r="P7" s="39" t="s">
        <v>5</v>
      </c>
      <c r="Q7" s="39" t="s">
        <v>5</v>
      </c>
      <c r="R7" s="39" t="s">
        <v>5</v>
      </c>
      <c r="S7" s="39" t="s">
        <v>5</v>
      </c>
      <c r="T7" s="40"/>
      <c r="U7" s="39" t="s">
        <v>6</v>
      </c>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row>
    <row r="8" spans="1:53" x14ac:dyDescent="0.2">
      <c r="A8" s="60">
        <f>DATE(YEAR(Emergence),4,30)</f>
        <v>39933</v>
      </c>
      <c r="B8" s="36">
        <v>49.207999999999998</v>
      </c>
      <c r="C8" s="7">
        <f t="shared" ref="C8:C39" si="0">IF(A8&lt;Emergence,0,INT((A8-Emergence)/7)+1)</f>
        <v>0</v>
      </c>
      <c r="D8" s="11">
        <f t="shared" ref="D8:D39" ca="1" si="1">IF(C8&gt;0,IF(K7&lt;=SWDPcritical,1,((1-K7)/(1-SWDPcritical)))*VLOOKUP(B8,INDIRECT(Crop),C8+1),0)</f>
        <v>0</v>
      </c>
      <c r="E8" s="93" t="str">
        <f t="shared" ref="E8:E39" si="2">IF(A8&lt;Alfalfa_Cut_1,"Uncut",A8-INDEX(Alfalfa_Cuts,1,MATCH(A8,Alfalfa_Cuts,1)))</f>
        <v>Uncut</v>
      </c>
      <c r="F8" s="94">
        <f t="shared" ref="F8:F39" si="3">IF(AND(Crop="Alfalfa",AND(E8&gt;=0,E8&lt;=tacr)),((1-Kacr0)*(E8/tacr)+Kacr0),1)</f>
        <v>1</v>
      </c>
      <c r="G8" s="15">
        <f ca="1">D8*F8</f>
        <v>0</v>
      </c>
      <c r="H8" s="102">
        <v>0.06</v>
      </c>
      <c r="I8" s="102"/>
      <c r="J8" s="11">
        <f>L8*O8</f>
        <v>0</v>
      </c>
      <c r="K8" s="12">
        <f>L8</f>
        <v>0</v>
      </c>
      <c r="L8" s="13">
        <v>0</v>
      </c>
      <c r="M8" s="11">
        <v>0</v>
      </c>
      <c r="N8" s="19">
        <f t="shared" ref="N8:N39" si="4">IF(VLOOKUP(Crop,CropInfo,4,FALSE)=1,VLOOKUP(Crop,CropInfo,3,FALSE),IF(A8&lt;=Emergence,RZinitial,IF(AND(A8&gt;Emergence,C8&lt;VLOOKUP(Crop,CropInfo,4,FALSE)),N7+(VLOOKUP(Crop,CropInfo,3,FALSE)-RZinitial)/((VLOOKUP(Crop,CropInfo,4,FALSE)-1)*7),VLOOKUP(Crop,CropInfo,3,FALSE))))</f>
        <v>4</v>
      </c>
      <c r="O8" s="15">
        <f t="shared" ref="O8:O39" si="5">IF(N8=MAX(Zbj),VLOOKUP(N8,AWHCsite,6),((N8-VLOOKUP((MATCH(N8,Zbj,1)-1),SoilProp,3))/(VLOOKUP(MATCH(N8,Zbj,1),SoilProp,3)-VLOOKUP((MATCH(N8,Zbj,1)-1),SoilProp,3)))*(VLOOKUP(MATCH(N8,Zbj,1),SoilProp,8)-VLOOKUP((MATCH(N8,Zbj,1)-1),SoilProp,8))+VLOOKUP((MATCH(N8,Zbj,1)-1),SoilProp,8))</f>
        <v>0.28000000000000003</v>
      </c>
      <c r="P8" s="15">
        <f ca="1">IF(Crop="Alfalfa",G8,D8)</f>
        <v>0</v>
      </c>
      <c r="Q8" s="15">
        <f>H8</f>
        <v>0.06</v>
      </c>
      <c r="R8" s="15">
        <f>I8</f>
        <v>0</v>
      </c>
      <c r="S8" s="15">
        <f>M8</f>
        <v>0</v>
      </c>
      <c r="T8" s="7"/>
      <c r="U8" s="251">
        <f t="shared" ref="U8:U39" si="6">MAD</f>
        <v>0.5</v>
      </c>
      <c r="X8" s="7"/>
      <c r="Y8" s="7"/>
      <c r="Z8" s="7"/>
      <c r="AA8" s="7"/>
      <c r="AB8" s="7"/>
      <c r="AC8" s="7"/>
      <c r="AD8" s="7"/>
      <c r="AE8" s="7"/>
      <c r="AF8" s="7"/>
      <c r="AG8" s="7"/>
      <c r="AH8" s="7"/>
      <c r="AI8" s="7"/>
      <c r="AJ8" s="7"/>
      <c r="AK8" s="7"/>
      <c r="AL8" s="7"/>
      <c r="AM8" s="7"/>
      <c r="AN8" s="7"/>
      <c r="AO8" s="7"/>
      <c r="AP8" s="7"/>
      <c r="AQ8" s="7"/>
    </row>
    <row r="9" spans="1:53" x14ac:dyDescent="0.2">
      <c r="A9" s="60">
        <f>A8+1</f>
        <v>39934</v>
      </c>
      <c r="B9" s="36">
        <v>53.636000000000003</v>
      </c>
      <c r="C9" s="61">
        <f t="shared" si="0"/>
        <v>0</v>
      </c>
      <c r="D9" s="11">
        <f t="shared" ca="1" si="1"/>
        <v>0</v>
      </c>
      <c r="E9" s="93" t="str">
        <f t="shared" si="2"/>
        <v>Uncut</v>
      </c>
      <c r="F9" s="94">
        <f t="shared" si="3"/>
        <v>1</v>
      </c>
      <c r="G9" s="15">
        <f t="shared" ref="G9:G72" ca="1" si="7">D9*F9</f>
        <v>0</v>
      </c>
      <c r="H9" s="26">
        <v>0.01</v>
      </c>
      <c r="I9" s="26"/>
      <c r="J9" s="15">
        <f t="shared" ref="J9:J40" ca="1" si="8">IF(L9&lt;&gt;"",L9*O9,J8+IF(Crop="Alfalfa",G9,D9)+M9-H9-I9)</f>
        <v>0</v>
      </c>
      <c r="K9" s="12">
        <f ca="1">J9/O9</f>
        <v>0</v>
      </c>
      <c r="L9" s="13"/>
      <c r="M9" s="15">
        <f t="shared" ref="M9:M40" ca="1" si="9">IF((J8+IF(Crop="Alfalfa",G9,D9)-H9-I9)&lt;0,-J8-IF(Crop="Alfalfa",G9,D9)+H9+I9,0)</f>
        <v>0.01</v>
      </c>
      <c r="N9" s="19">
        <f t="shared" si="4"/>
        <v>4</v>
      </c>
      <c r="O9" s="15">
        <f t="shared" si="5"/>
        <v>0.28000000000000003</v>
      </c>
      <c r="P9" s="15">
        <f t="shared" ref="P9:P40" ca="1" si="10">P8+IF(Crop="Alfalfa",G9,D9)</f>
        <v>0</v>
      </c>
      <c r="Q9" s="15">
        <f>Q8+H9</f>
        <v>6.9999999999999993E-2</v>
      </c>
      <c r="R9" s="15">
        <f>R8+I9</f>
        <v>0</v>
      </c>
      <c r="S9" s="15">
        <f ca="1">S8+M9</f>
        <v>0.01</v>
      </c>
      <c r="T9" s="7"/>
      <c r="U9" s="251">
        <f t="shared" si="6"/>
        <v>0.5</v>
      </c>
      <c r="Y9" s="7"/>
      <c r="Z9" s="7"/>
      <c r="AA9" s="7"/>
      <c r="AB9" s="7"/>
      <c r="AC9" s="7"/>
      <c r="AD9" s="7"/>
      <c r="AE9" s="7"/>
      <c r="AF9" s="7"/>
      <c r="AG9" s="7"/>
      <c r="AH9" s="7"/>
      <c r="AI9" s="7"/>
      <c r="AJ9" s="7"/>
      <c r="AK9" s="7"/>
      <c r="AL9" s="7"/>
      <c r="AM9" s="7"/>
      <c r="AN9" s="7"/>
      <c r="AO9" s="7"/>
      <c r="AP9" s="7"/>
      <c r="AQ9" s="7"/>
    </row>
    <row r="10" spans="1:53" x14ac:dyDescent="0.2">
      <c r="A10" s="60">
        <f t="shared" ref="A10:A73" si="11">A9+1</f>
        <v>39935</v>
      </c>
      <c r="B10" s="36">
        <v>63.59</v>
      </c>
      <c r="C10" s="61">
        <f t="shared" si="0"/>
        <v>0</v>
      </c>
      <c r="D10" s="11">
        <f t="shared" ca="1" si="1"/>
        <v>0</v>
      </c>
      <c r="E10" s="93" t="str">
        <f t="shared" si="2"/>
        <v>Uncut</v>
      </c>
      <c r="F10" s="94">
        <f t="shared" si="3"/>
        <v>1</v>
      </c>
      <c r="G10" s="15">
        <f t="shared" ca="1" si="7"/>
        <v>0</v>
      </c>
      <c r="H10" s="26">
        <v>0.11</v>
      </c>
      <c r="I10" s="26"/>
      <c r="J10" s="15">
        <f t="shared" ca="1" si="8"/>
        <v>0</v>
      </c>
      <c r="K10" s="12">
        <f t="shared" ref="K10:K73" ca="1" si="12">J10/O10</f>
        <v>0</v>
      </c>
      <c r="L10" s="13"/>
      <c r="M10" s="15">
        <f t="shared" ca="1" si="9"/>
        <v>0.11</v>
      </c>
      <c r="N10" s="19">
        <f t="shared" si="4"/>
        <v>4</v>
      </c>
      <c r="O10" s="15">
        <f t="shared" si="5"/>
        <v>0.28000000000000003</v>
      </c>
      <c r="P10" s="15">
        <f t="shared" ca="1" si="10"/>
        <v>0</v>
      </c>
      <c r="Q10" s="15">
        <f t="shared" ref="Q10:Q73" si="13">Q9+H10</f>
        <v>0.18</v>
      </c>
      <c r="R10" s="15">
        <f t="shared" ref="R10:R73" si="14">R9+I10</f>
        <v>0</v>
      </c>
      <c r="S10" s="15">
        <f t="shared" ref="S10:S73" ca="1" si="15">S9+M10</f>
        <v>0.12</v>
      </c>
      <c r="T10" s="7"/>
      <c r="U10" s="251">
        <f t="shared" si="6"/>
        <v>0.5</v>
      </c>
      <c r="Y10" s="7"/>
      <c r="Z10" s="7"/>
      <c r="AA10" s="7"/>
      <c r="AB10" s="7"/>
      <c r="AC10" s="7"/>
      <c r="AD10" s="7"/>
      <c r="AE10" s="7"/>
      <c r="AF10" s="7"/>
      <c r="AG10" s="7"/>
      <c r="AH10" s="7"/>
      <c r="AI10" s="7"/>
      <c r="AJ10" s="7"/>
      <c r="AK10" s="7"/>
      <c r="AL10" s="7"/>
      <c r="AM10" s="7"/>
      <c r="AN10" s="7"/>
      <c r="AO10" s="7"/>
      <c r="AP10" s="7"/>
      <c r="AQ10" s="7"/>
    </row>
    <row r="11" spans="1:53" x14ac:dyDescent="0.2">
      <c r="A11" s="60">
        <f t="shared" si="11"/>
        <v>39936</v>
      </c>
      <c r="B11" s="36">
        <v>49.783999999999999</v>
      </c>
      <c r="C11" s="61">
        <f t="shared" si="0"/>
        <v>1</v>
      </c>
      <c r="D11" s="11">
        <f t="shared" ca="1" si="1"/>
        <v>0</v>
      </c>
      <c r="E11" s="93" t="str">
        <f t="shared" si="2"/>
        <v>Uncut</v>
      </c>
      <c r="F11" s="94">
        <f t="shared" si="3"/>
        <v>1</v>
      </c>
      <c r="G11" s="15">
        <f t="shared" ca="1" si="7"/>
        <v>0</v>
      </c>
      <c r="H11" s="26">
        <v>0</v>
      </c>
      <c r="I11" s="26"/>
      <c r="J11" s="15">
        <f t="shared" ca="1" si="8"/>
        <v>0</v>
      </c>
      <c r="K11" s="12">
        <f t="shared" ca="1" si="12"/>
        <v>0</v>
      </c>
      <c r="L11" s="13"/>
      <c r="M11" s="15">
        <f t="shared" ca="1" si="9"/>
        <v>0</v>
      </c>
      <c r="N11" s="19">
        <f t="shared" si="4"/>
        <v>4</v>
      </c>
      <c r="O11" s="15">
        <f t="shared" si="5"/>
        <v>0.28000000000000003</v>
      </c>
      <c r="P11" s="15">
        <f t="shared" ca="1" si="10"/>
        <v>0</v>
      </c>
      <c r="Q11" s="15">
        <f t="shared" si="13"/>
        <v>0.18</v>
      </c>
      <c r="R11" s="15">
        <f t="shared" si="14"/>
        <v>0</v>
      </c>
      <c r="S11" s="15">
        <f t="shared" ca="1" si="15"/>
        <v>0.12</v>
      </c>
      <c r="T11" s="7"/>
      <c r="U11" s="251">
        <f t="shared" si="6"/>
        <v>0.5</v>
      </c>
      <c r="Y11" s="7"/>
      <c r="Z11" s="7"/>
      <c r="AA11" s="7"/>
      <c r="AB11" s="7"/>
      <c r="AC11" s="7"/>
      <c r="AD11" s="7"/>
      <c r="AE11" s="7"/>
      <c r="AF11" s="7"/>
      <c r="AG11" s="7"/>
      <c r="AH11" s="7"/>
      <c r="AI11" s="7"/>
      <c r="AJ11" s="7"/>
      <c r="AK11" s="7"/>
      <c r="AL11" s="7"/>
      <c r="AM11" s="7"/>
      <c r="AN11" s="7"/>
      <c r="AO11" s="7"/>
      <c r="AP11" s="7"/>
      <c r="AQ11" s="7"/>
    </row>
    <row r="12" spans="1:53" x14ac:dyDescent="0.2">
      <c r="A12" s="60">
        <f t="shared" si="11"/>
        <v>39937</v>
      </c>
      <c r="B12" s="36">
        <v>40.564</v>
      </c>
      <c r="C12" s="61">
        <f t="shared" si="0"/>
        <v>1</v>
      </c>
      <c r="D12" s="11">
        <f t="shared" ca="1" si="1"/>
        <v>0</v>
      </c>
      <c r="E12" s="93" t="str">
        <f t="shared" si="2"/>
        <v>Uncut</v>
      </c>
      <c r="F12" s="94">
        <f t="shared" si="3"/>
        <v>1</v>
      </c>
      <c r="G12" s="15">
        <f t="shared" ca="1" si="7"/>
        <v>0</v>
      </c>
      <c r="H12" s="26">
        <v>0</v>
      </c>
      <c r="I12" s="26"/>
      <c r="J12" s="15">
        <f t="shared" ca="1" si="8"/>
        <v>0</v>
      </c>
      <c r="K12" s="12">
        <f t="shared" ca="1" si="12"/>
        <v>0</v>
      </c>
      <c r="L12" s="13"/>
      <c r="M12" s="15">
        <f t="shared" ca="1" si="9"/>
        <v>0</v>
      </c>
      <c r="N12" s="19">
        <f t="shared" si="4"/>
        <v>4.7619047619047619</v>
      </c>
      <c r="O12" s="15">
        <f t="shared" si="5"/>
        <v>0.34857142857142859</v>
      </c>
      <c r="P12" s="15">
        <f t="shared" ca="1" si="10"/>
        <v>0</v>
      </c>
      <c r="Q12" s="15">
        <f t="shared" si="13"/>
        <v>0.18</v>
      </c>
      <c r="R12" s="15">
        <f t="shared" si="14"/>
        <v>0</v>
      </c>
      <c r="S12" s="15">
        <f t="shared" ca="1" si="15"/>
        <v>0.12</v>
      </c>
      <c r="T12" s="7"/>
      <c r="U12" s="251">
        <f t="shared" si="6"/>
        <v>0.5</v>
      </c>
      <c r="Y12" s="7"/>
      <c r="Z12" s="7"/>
      <c r="AA12" s="7"/>
      <c r="AB12" s="7"/>
      <c r="AC12" s="7"/>
      <c r="AD12" s="7"/>
      <c r="AE12" s="7"/>
      <c r="AF12" s="7"/>
      <c r="AG12" s="7"/>
      <c r="AH12" s="7"/>
      <c r="AI12" s="7"/>
      <c r="AJ12" s="7"/>
      <c r="AK12" s="7"/>
      <c r="AL12" s="7"/>
      <c r="AM12" s="7"/>
      <c r="AN12" s="7"/>
      <c r="AO12" s="7"/>
      <c r="AP12" s="7"/>
      <c r="AQ12" s="7"/>
    </row>
    <row r="13" spans="1:53" x14ac:dyDescent="0.2">
      <c r="A13" s="60">
        <f t="shared" si="11"/>
        <v>39938</v>
      </c>
      <c r="B13" s="36">
        <v>62.905999999999999</v>
      </c>
      <c r="C13" s="61">
        <f t="shared" si="0"/>
        <v>1</v>
      </c>
      <c r="D13" s="11">
        <f t="shared" ca="1" si="1"/>
        <v>0.02</v>
      </c>
      <c r="E13" s="93" t="str">
        <f t="shared" si="2"/>
        <v>Uncut</v>
      </c>
      <c r="F13" s="94">
        <f t="shared" si="3"/>
        <v>1</v>
      </c>
      <c r="G13" s="15">
        <f t="shared" ca="1" si="7"/>
        <v>0.02</v>
      </c>
      <c r="H13" s="26">
        <v>0</v>
      </c>
      <c r="I13" s="26"/>
      <c r="J13" s="15">
        <f t="shared" ca="1" si="8"/>
        <v>0.02</v>
      </c>
      <c r="K13" s="12">
        <f t="shared" ca="1" si="12"/>
        <v>4.7945205479452052E-2</v>
      </c>
      <c r="L13" s="13"/>
      <c r="M13" s="15">
        <f t="shared" ca="1" si="9"/>
        <v>0</v>
      </c>
      <c r="N13" s="19">
        <f t="shared" si="4"/>
        <v>5.5238095238095237</v>
      </c>
      <c r="O13" s="15">
        <f t="shared" si="5"/>
        <v>0.41714285714285715</v>
      </c>
      <c r="P13" s="15">
        <f t="shared" ca="1" si="10"/>
        <v>0.02</v>
      </c>
      <c r="Q13" s="15">
        <f t="shared" si="13"/>
        <v>0.18</v>
      </c>
      <c r="R13" s="15">
        <f t="shared" si="14"/>
        <v>0</v>
      </c>
      <c r="S13" s="15">
        <f t="shared" ca="1" si="15"/>
        <v>0.12</v>
      </c>
      <c r="T13" s="7"/>
      <c r="U13" s="251">
        <f t="shared" si="6"/>
        <v>0.5</v>
      </c>
      <c r="Y13" s="7"/>
      <c r="Z13" s="7"/>
      <c r="AA13" s="7"/>
      <c r="AB13" s="7"/>
      <c r="AC13" s="7"/>
      <c r="AD13" s="7"/>
      <c r="AE13" s="7"/>
      <c r="AF13" s="7"/>
      <c r="AG13" s="7"/>
      <c r="AH13" s="7"/>
      <c r="AI13" s="7"/>
      <c r="AJ13" s="7"/>
      <c r="AK13" s="7"/>
      <c r="AL13" s="7"/>
      <c r="AM13" s="7"/>
      <c r="AN13" s="7"/>
      <c r="AO13" s="7"/>
      <c r="AP13" s="7"/>
      <c r="AQ13" s="7"/>
    </row>
    <row r="14" spans="1:53" x14ac:dyDescent="0.2">
      <c r="A14" s="60">
        <f t="shared" si="11"/>
        <v>39939</v>
      </c>
      <c r="B14" s="36">
        <v>72.608000000000004</v>
      </c>
      <c r="C14" s="61">
        <f t="shared" si="0"/>
        <v>1</v>
      </c>
      <c r="D14" s="11">
        <f t="shared" ca="1" si="1"/>
        <v>0.03</v>
      </c>
      <c r="E14" s="93" t="str">
        <f t="shared" si="2"/>
        <v>Uncut</v>
      </c>
      <c r="F14" s="94">
        <f t="shared" si="3"/>
        <v>1</v>
      </c>
      <c r="G14" s="15">
        <f t="shared" ca="1" si="7"/>
        <v>0.03</v>
      </c>
      <c r="H14" s="26">
        <v>0</v>
      </c>
      <c r="I14" s="26"/>
      <c r="J14" s="15">
        <f t="shared" ca="1" si="8"/>
        <v>0.05</v>
      </c>
      <c r="K14" s="12">
        <f t="shared" ca="1" si="12"/>
        <v>0.10294117647058824</v>
      </c>
      <c r="L14" s="13"/>
      <c r="M14" s="15">
        <f t="shared" ca="1" si="9"/>
        <v>0</v>
      </c>
      <c r="N14" s="19">
        <f t="shared" si="4"/>
        <v>6.2857142857142856</v>
      </c>
      <c r="O14" s="15">
        <f t="shared" si="5"/>
        <v>0.48571428571428571</v>
      </c>
      <c r="P14" s="15">
        <f t="shared" ca="1" si="10"/>
        <v>0.05</v>
      </c>
      <c r="Q14" s="15">
        <f t="shared" si="13"/>
        <v>0.18</v>
      </c>
      <c r="R14" s="15">
        <f t="shared" si="14"/>
        <v>0</v>
      </c>
      <c r="S14" s="15">
        <f t="shared" ca="1" si="15"/>
        <v>0.12</v>
      </c>
      <c r="T14" s="7"/>
      <c r="U14" s="251">
        <f t="shared" si="6"/>
        <v>0.5</v>
      </c>
      <c r="Y14" s="7"/>
      <c r="Z14" s="7"/>
      <c r="AA14" s="7"/>
      <c r="AB14" s="7"/>
      <c r="AC14" s="7"/>
      <c r="AD14" s="7"/>
      <c r="AE14" s="7"/>
      <c r="AF14" s="7"/>
      <c r="AG14" s="7"/>
      <c r="AH14" s="7"/>
      <c r="AI14" s="7"/>
      <c r="AJ14" s="7"/>
      <c r="AK14" s="7"/>
      <c r="AL14" s="7"/>
      <c r="AM14" s="7"/>
      <c r="AN14" s="7"/>
      <c r="AO14" s="7"/>
      <c r="AP14" s="7"/>
      <c r="AQ14" s="7"/>
    </row>
    <row r="15" spans="1:53" x14ac:dyDescent="0.2">
      <c r="A15" s="60">
        <f t="shared" si="11"/>
        <v>39940</v>
      </c>
      <c r="B15" s="36">
        <v>77.575999999999993</v>
      </c>
      <c r="C15" s="61">
        <f t="shared" si="0"/>
        <v>1</v>
      </c>
      <c r="D15" s="11">
        <f t="shared" ca="1" si="1"/>
        <v>0.03</v>
      </c>
      <c r="E15" s="93" t="str">
        <f t="shared" si="2"/>
        <v>Uncut</v>
      </c>
      <c r="F15" s="94">
        <f t="shared" si="3"/>
        <v>1</v>
      </c>
      <c r="G15" s="15">
        <f t="shared" ca="1" si="7"/>
        <v>0.03</v>
      </c>
      <c r="H15" s="26">
        <v>0.04</v>
      </c>
      <c r="I15" s="26"/>
      <c r="J15" s="15">
        <f t="shared" ca="1" si="8"/>
        <v>0.04</v>
      </c>
      <c r="K15" s="12">
        <f t="shared" ca="1" si="12"/>
        <v>7.2164948453608255E-2</v>
      </c>
      <c r="L15" s="13"/>
      <c r="M15" s="15">
        <f t="shared" ca="1" si="9"/>
        <v>0</v>
      </c>
      <c r="N15" s="19">
        <f t="shared" si="4"/>
        <v>7.0476190476190474</v>
      </c>
      <c r="O15" s="15">
        <f t="shared" si="5"/>
        <v>0.55428571428571427</v>
      </c>
      <c r="P15" s="15">
        <f t="shared" ca="1" si="10"/>
        <v>0.08</v>
      </c>
      <c r="Q15" s="15">
        <f t="shared" si="13"/>
        <v>0.22</v>
      </c>
      <c r="R15" s="15">
        <f t="shared" si="14"/>
        <v>0</v>
      </c>
      <c r="S15" s="15">
        <f t="shared" ca="1" si="15"/>
        <v>0.12</v>
      </c>
      <c r="T15" s="7"/>
      <c r="U15" s="251">
        <f t="shared" si="6"/>
        <v>0.5</v>
      </c>
      <c r="Y15" s="7"/>
      <c r="Z15" s="7"/>
      <c r="AA15" s="7"/>
      <c r="AB15" s="7"/>
      <c r="AC15" s="7"/>
      <c r="AD15" s="7"/>
      <c r="AE15" s="7"/>
      <c r="AF15" s="7"/>
      <c r="AG15" s="7"/>
      <c r="AH15" s="7"/>
      <c r="AI15" s="7"/>
      <c r="AJ15" s="7"/>
      <c r="AK15" s="7"/>
      <c r="AL15" s="7"/>
      <c r="AM15" s="7"/>
      <c r="AN15" s="7"/>
      <c r="AO15" s="7"/>
      <c r="AP15" s="7"/>
      <c r="AQ15" s="7"/>
    </row>
    <row r="16" spans="1:53" x14ac:dyDescent="0.2">
      <c r="A16" s="60">
        <f t="shared" si="11"/>
        <v>39941</v>
      </c>
      <c r="B16" s="36">
        <v>71.563999999999993</v>
      </c>
      <c r="C16" s="61">
        <f t="shared" si="0"/>
        <v>1</v>
      </c>
      <c r="D16" s="11">
        <f t="shared" ca="1" si="1"/>
        <v>0.03</v>
      </c>
      <c r="E16" s="93" t="str">
        <f t="shared" si="2"/>
        <v>Uncut</v>
      </c>
      <c r="F16" s="94">
        <f t="shared" si="3"/>
        <v>1</v>
      </c>
      <c r="G16" s="15">
        <f t="shared" ca="1" si="7"/>
        <v>0.03</v>
      </c>
      <c r="H16" s="26">
        <v>0.1</v>
      </c>
      <c r="I16" s="26"/>
      <c r="J16" s="15">
        <f t="shared" ca="1" si="8"/>
        <v>0</v>
      </c>
      <c r="K16" s="12">
        <f t="shared" ca="1" si="12"/>
        <v>0</v>
      </c>
      <c r="L16" s="13"/>
      <c r="M16" s="15">
        <f t="shared" ca="1" si="9"/>
        <v>0.03</v>
      </c>
      <c r="N16" s="19">
        <f t="shared" si="4"/>
        <v>7.8095238095238093</v>
      </c>
      <c r="O16" s="15">
        <f t="shared" si="5"/>
        <v>0.62285714285714278</v>
      </c>
      <c r="P16" s="15">
        <f t="shared" ca="1" si="10"/>
        <v>0.11</v>
      </c>
      <c r="Q16" s="15">
        <f t="shared" si="13"/>
        <v>0.32</v>
      </c>
      <c r="R16" s="15">
        <f t="shared" si="14"/>
        <v>0</v>
      </c>
      <c r="S16" s="15">
        <f t="shared" ca="1" si="15"/>
        <v>0.15</v>
      </c>
      <c r="T16" s="7"/>
      <c r="U16" s="251">
        <f t="shared" si="6"/>
        <v>0.5</v>
      </c>
      <c r="Y16" s="7"/>
      <c r="Z16" s="7"/>
      <c r="AA16" s="7"/>
      <c r="AB16" s="7"/>
      <c r="AC16" s="7"/>
      <c r="AD16" s="7"/>
      <c r="AE16" s="7"/>
      <c r="AF16" s="7"/>
      <c r="AG16" s="7"/>
      <c r="AH16" s="7"/>
      <c r="AI16" s="7"/>
      <c r="AJ16" s="7"/>
      <c r="AK16" s="7"/>
      <c r="AL16" s="7"/>
      <c r="AM16" s="7"/>
      <c r="AN16" s="7"/>
      <c r="AO16" s="7"/>
      <c r="AP16" s="7"/>
      <c r="AQ16" s="7"/>
    </row>
    <row r="17" spans="1:68" x14ac:dyDescent="0.2">
      <c r="A17" s="60">
        <f t="shared" si="11"/>
        <v>39942</v>
      </c>
      <c r="B17" s="36">
        <v>63.968000000000004</v>
      </c>
      <c r="C17" s="61">
        <f t="shared" si="0"/>
        <v>1</v>
      </c>
      <c r="D17" s="11">
        <f t="shared" ca="1" si="1"/>
        <v>0.02</v>
      </c>
      <c r="E17" s="93" t="str">
        <f t="shared" si="2"/>
        <v>Uncut</v>
      </c>
      <c r="F17" s="94">
        <f t="shared" si="3"/>
        <v>1</v>
      </c>
      <c r="G17" s="15">
        <f t="shared" ca="1" si="7"/>
        <v>0.02</v>
      </c>
      <c r="H17" s="26">
        <v>0</v>
      </c>
      <c r="I17" s="26"/>
      <c r="J17" s="15">
        <f t="shared" ca="1" si="8"/>
        <v>0.02</v>
      </c>
      <c r="K17" s="12">
        <f t="shared" ca="1" si="12"/>
        <v>2.8000000000000001E-2</v>
      </c>
      <c r="L17" s="13"/>
      <c r="M17" s="15">
        <f t="shared" ca="1" si="9"/>
        <v>0</v>
      </c>
      <c r="N17" s="19">
        <f t="shared" si="4"/>
        <v>8.5714285714285712</v>
      </c>
      <c r="O17" s="15">
        <f t="shared" si="5"/>
        <v>0.7142857142857143</v>
      </c>
      <c r="P17" s="15">
        <f t="shared" ca="1" si="10"/>
        <v>0.13</v>
      </c>
      <c r="Q17" s="15">
        <f t="shared" si="13"/>
        <v>0.32</v>
      </c>
      <c r="R17" s="15">
        <f t="shared" si="14"/>
        <v>0</v>
      </c>
      <c r="S17" s="15">
        <f t="shared" ca="1" si="15"/>
        <v>0.15</v>
      </c>
      <c r="T17" s="7"/>
      <c r="U17" s="251">
        <f t="shared" si="6"/>
        <v>0.5</v>
      </c>
      <c r="Y17" s="7"/>
      <c r="Z17" s="7"/>
      <c r="AA17" s="7"/>
      <c r="AB17" s="7"/>
      <c r="AC17" s="7"/>
      <c r="AD17" s="7"/>
      <c r="AE17" s="7"/>
      <c r="AF17" s="7"/>
      <c r="AG17" s="7"/>
      <c r="AH17" s="7"/>
      <c r="AI17" s="7"/>
      <c r="AJ17" s="7"/>
      <c r="AK17" s="7"/>
      <c r="AL17" s="7"/>
      <c r="AM17" s="7"/>
      <c r="AN17" s="7"/>
      <c r="AO17" s="7"/>
      <c r="AP17" s="7"/>
      <c r="AQ17" s="7"/>
    </row>
    <row r="18" spans="1:68" x14ac:dyDescent="0.2">
      <c r="A18" s="60">
        <f t="shared" si="11"/>
        <v>39943</v>
      </c>
      <c r="B18" s="36">
        <v>53.293999999999997</v>
      </c>
      <c r="C18" s="61">
        <f t="shared" si="0"/>
        <v>2</v>
      </c>
      <c r="D18" s="11">
        <f t="shared" ca="1" si="1"/>
        <v>0.02</v>
      </c>
      <c r="E18" s="93" t="str">
        <f t="shared" si="2"/>
        <v>Uncut</v>
      </c>
      <c r="F18" s="94">
        <f t="shared" si="3"/>
        <v>1</v>
      </c>
      <c r="G18" s="15">
        <f t="shared" ca="1" si="7"/>
        <v>0.02</v>
      </c>
      <c r="H18" s="26">
        <v>0</v>
      </c>
      <c r="I18" s="26"/>
      <c r="J18" s="15">
        <f t="shared" ca="1" si="8"/>
        <v>0.04</v>
      </c>
      <c r="K18" s="12">
        <f t="shared" ca="1" si="12"/>
        <v>4.9180327868852465E-2</v>
      </c>
      <c r="L18" s="13"/>
      <c r="M18" s="15">
        <f t="shared" ca="1" si="9"/>
        <v>0</v>
      </c>
      <c r="N18" s="19">
        <f t="shared" si="4"/>
        <v>9.3333333333333321</v>
      </c>
      <c r="O18" s="15">
        <f t="shared" si="5"/>
        <v>0.81333333333333324</v>
      </c>
      <c r="P18" s="15">
        <f t="shared" ca="1" si="10"/>
        <v>0.15</v>
      </c>
      <c r="Q18" s="15">
        <f t="shared" si="13"/>
        <v>0.32</v>
      </c>
      <c r="R18" s="15">
        <f t="shared" si="14"/>
        <v>0</v>
      </c>
      <c r="S18" s="15">
        <f t="shared" ca="1" si="15"/>
        <v>0.15</v>
      </c>
      <c r="T18" s="7"/>
      <c r="U18" s="251">
        <f t="shared" si="6"/>
        <v>0.5</v>
      </c>
      <c r="Y18" s="7"/>
      <c r="Z18" s="7"/>
      <c r="AA18" s="7"/>
      <c r="AB18" s="7"/>
      <c r="AC18" s="7"/>
      <c r="AD18" s="7"/>
      <c r="AE18" s="7"/>
      <c r="AF18" s="7"/>
      <c r="AG18" s="7"/>
      <c r="AH18" s="7"/>
      <c r="AI18" s="7"/>
      <c r="AJ18" s="7"/>
      <c r="AK18" s="7"/>
      <c r="AL18" s="7"/>
      <c r="AM18" s="7"/>
      <c r="AN18" s="7"/>
      <c r="AO18" s="7"/>
      <c r="AP18" s="7"/>
      <c r="AQ18" s="7"/>
    </row>
    <row r="19" spans="1:68" x14ac:dyDescent="0.2">
      <c r="A19" s="60">
        <f t="shared" si="11"/>
        <v>39944</v>
      </c>
      <c r="B19" s="36">
        <v>54.59</v>
      </c>
      <c r="C19" s="61">
        <f t="shared" si="0"/>
        <v>2</v>
      </c>
      <c r="D19" s="11">
        <f t="shared" ca="1" si="1"/>
        <v>0.02</v>
      </c>
      <c r="E19" s="93" t="str">
        <f t="shared" si="2"/>
        <v>Uncut</v>
      </c>
      <c r="F19" s="94">
        <f t="shared" si="3"/>
        <v>1</v>
      </c>
      <c r="G19" s="15">
        <f t="shared" ca="1" si="7"/>
        <v>0.02</v>
      </c>
      <c r="H19" s="26">
        <v>0</v>
      </c>
      <c r="I19" s="26"/>
      <c r="J19" s="15">
        <f t="shared" ca="1" si="8"/>
        <v>0.06</v>
      </c>
      <c r="K19" s="12">
        <f t="shared" ca="1" si="12"/>
        <v>6.5762004175365346E-2</v>
      </c>
      <c r="L19" s="13"/>
      <c r="M19" s="15">
        <f t="shared" ca="1" si="9"/>
        <v>0</v>
      </c>
      <c r="N19" s="19">
        <f t="shared" si="4"/>
        <v>10.095238095238095</v>
      </c>
      <c r="O19" s="15">
        <f t="shared" si="5"/>
        <v>0.9123809523809524</v>
      </c>
      <c r="P19" s="15">
        <f t="shared" ca="1" si="10"/>
        <v>0.16999999999999998</v>
      </c>
      <c r="Q19" s="15">
        <f t="shared" si="13"/>
        <v>0.32</v>
      </c>
      <c r="R19" s="15">
        <f t="shared" si="14"/>
        <v>0</v>
      </c>
      <c r="S19" s="15">
        <f t="shared" ca="1" si="15"/>
        <v>0.15</v>
      </c>
      <c r="T19" s="7"/>
      <c r="U19" s="251">
        <f t="shared" si="6"/>
        <v>0.5</v>
      </c>
      <c r="Y19" s="7"/>
      <c r="Z19" s="7"/>
      <c r="AA19" s="7"/>
      <c r="AB19" s="7"/>
      <c r="AC19" s="7"/>
      <c r="AD19" s="7"/>
      <c r="AE19" s="7"/>
      <c r="AF19" s="7"/>
      <c r="AG19" s="7"/>
      <c r="AH19" s="7"/>
      <c r="AI19" s="7"/>
      <c r="AJ19" s="7"/>
      <c r="AK19" s="7"/>
      <c r="AL19" s="7"/>
      <c r="AM19" s="7"/>
      <c r="AN19" s="7"/>
      <c r="AO19" s="7"/>
      <c r="AP19" s="7"/>
      <c r="AQ19" s="7"/>
    </row>
    <row r="20" spans="1:68" x14ac:dyDescent="0.2">
      <c r="A20" s="60">
        <f t="shared" si="11"/>
        <v>39945</v>
      </c>
      <c r="B20" s="36">
        <v>61.052</v>
      </c>
      <c r="C20" s="61">
        <f t="shared" si="0"/>
        <v>2</v>
      </c>
      <c r="D20" s="11">
        <f t="shared" ca="1" si="1"/>
        <v>0.03</v>
      </c>
      <c r="E20" s="93" t="str">
        <f t="shared" si="2"/>
        <v>Uncut</v>
      </c>
      <c r="F20" s="94">
        <f t="shared" si="3"/>
        <v>1</v>
      </c>
      <c r="G20" s="15">
        <f t="shared" ca="1" si="7"/>
        <v>0.03</v>
      </c>
      <c r="H20" s="26">
        <v>0</v>
      </c>
      <c r="I20" s="26"/>
      <c r="J20" s="15">
        <f t="shared" ca="1" si="8"/>
        <v>0.09</v>
      </c>
      <c r="K20" s="12">
        <f t="shared" ca="1" si="12"/>
        <v>8.8983050847457612E-2</v>
      </c>
      <c r="L20" s="13"/>
      <c r="M20" s="15">
        <f t="shared" ca="1" si="9"/>
        <v>0</v>
      </c>
      <c r="N20" s="19">
        <f t="shared" si="4"/>
        <v>10.857142857142858</v>
      </c>
      <c r="O20" s="15">
        <f t="shared" si="5"/>
        <v>1.0114285714285716</v>
      </c>
      <c r="P20" s="15">
        <f t="shared" ca="1" si="10"/>
        <v>0.19999999999999998</v>
      </c>
      <c r="Q20" s="15">
        <f t="shared" si="13"/>
        <v>0.32</v>
      </c>
      <c r="R20" s="15">
        <f t="shared" si="14"/>
        <v>0</v>
      </c>
      <c r="S20" s="15">
        <f t="shared" ca="1" si="15"/>
        <v>0.15</v>
      </c>
      <c r="T20" s="7"/>
      <c r="U20" s="251">
        <f t="shared" si="6"/>
        <v>0.5</v>
      </c>
      <c r="Y20" s="7"/>
      <c r="Z20" s="7"/>
      <c r="AA20" s="7"/>
      <c r="AB20" s="7"/>
      <c r="AC20" s="7"/>
      <c r="AD20" s="7"/>
      <c r="AE20" s="7"/>
      <c r="AF20" s="7"/>
      <c r="AG20" s="7"/>
      <c r="AH20" s="7"/>
      <c r="AI20" s="7"/>
      <c r="AJ20" s="7"/>
      <c r="AK20" s="7"/>
      <c r="AL20" s="7"/>
      <c r="AM20" s="7"/>
      <c r="AN20" s="7"/>
      <c r="AO20" s="7"/>
      <c r="AP20" s="7"/>
      <c r="AQ20" s="7"/>
    </row>
    <row r="21" spans="1:68" x14ac:dyDescent="0.2">
      <c r="A21" s="60">
        <f t="shared" si="11"/>
        <v>39946</v>
      </c>
      <c r="B21" s="36">
        <v>49.64</v>
      </c>
      <c r="C21" s="61">
        <f t="shared" si="0"/>
        <v>2</v>
      </c>
      <c r="D21" s="11">
        <f t="shared" ca="1" si="1"/>
        <v>0</v>
      </c>
      <c r="E21" s="93" t="str">
        <f t="shared" si="2"/>
        <v>Uncut</v>
      </c>
      <c r="F21" s="94">
        <f t="shared" si="3"/>
        <v>1</v>
      </c>
      <c r="G21" s="15">
        <f t="shared" ca="1" si="7"/>
        <v>0</v>
      </c>
      <c r="H21" s="26">
        <v>0.05</v>
      </c>
      <c r="I21" s="26"/>
      <c r="J21" s="15">
        <f t="shared" ca="1" si="8"/>
        <v>3.9999999999999994E-2</v>
      </c>
      <c r="K21" s="12">
        <f t="shared" ca="1" si="12"/>
        <v>3.6020583190394494E-2</v>
      </c>
      <c r="L21" s="13"/>
      <c r="M21" s="15">
        <f t="shared" ca="1" si="9"/>
        <v>0</v>
      </c>
      <c r="N21" s="19">
        <f t="shared" si="4"/>
        <v>11.61904761904762</v>
      </c>
      <c r="O21" s="15">
        <f t="shared" si="5"/>
        <v>1.1104761904761908</v>
      </c>
      <c r="P21" s="15">
        <f t="shared" ca="1" si="10"/>
        <v>0.19999999999999998</v>
      </c>
      <c r="Q21" s="15">
        <f t="shared" si="13"/>
        <v>0.37</v>
      </c>
      <c r="R21" s="15">
        <f t="shared" si="14"/>
        <v>0</v>
      </c>
      <c r="S21" s="15">
        <f t="shared" ca="1" si="15"/>
        <v>0.15</v>
      </c>
      <c r="T21" s="7"/>
      <c r="U21" s="251">
        <f t="shared" si="6"/>
        <v>0.5</v>
      </c>
      <c r="Y21" s="7"/>
      <c r="Z21" s="7"/>
      <c r="AA21" s="7"/>
      <c r="AB21" s="7"/>
      <c r="AC21" s="7"/>
      <c r="AD21" s="7"/>
      <c r="AE21" s="7"/>
      <c r="AF21" s="7"/>
      <c r="AG21" s="7"/>
      <c r="AH21" s="7"/>
      <c r="AI21" s="7"/>
      <c r="AJ21" s="7"/>
      <c r="AK21" s="7"/>
      <c r="AL21" s="7"/>
      <c r="AM21" s="7"/>
      <c r="AN21" s="7"/>
      <c r="AO21" s="7"/>
      <c r="AP21" s="7"/>
      <c r="AQ21" s="7"/>
    </row>
    <row r="22" spans="1:68" x14ac:dyDescent="0.2">
      <c r="A22" s="60">
        <f t="shared" si="11"/>
        <v>39947</v>
      </c>
      <c r="B22" s="36">
        <v>59.198</v>
      </c>
      <c r="C22" s="61">
        <f t="shared" si="0"/>
        <v>2</v>
      </c>
      <c r="D22" s="11">
        <f t="shared" ca="1" si="1"/>
        <v>0.02</v>
      </c>
      <c r="E22" s="93" t="str">
        <f t="shared" si="2"/>
        <v>Uncut</v>
      </c>
      <c r="F22" s="94">
        <f t="shared" si="3"/>
        <v>1</v>
      </c>
      <c r="G22" s="15">
        <f t="shared" ca="1" si="7"/>
        <v>0.02</v>
      </c>
      <c r="H22" s="26">
        <v>0</v>
      </c>
      <c r="I22" s="26"/>
      <c r="J22" s="15">
        <f t="shared" ca="1" si="8"/>
        <v>0.06</v>
      </c>
      <c r="K22" s="12">
        <f t="shared" ca="1" si="12"/>
        <v>4.9141965678627123E-2</v>
      </c>
      <c r="L22" s="13"/>
      <c r="M22" s="15">
        <f t="shared" ca="1" si="9"/>
        <v>0</v>
      </c>
      <c r="N22" s="19">
        <f t="shared" si="4"/>
        <v>12.380952380952383</v>
      </c>
      <c r="O22" s="15">
        <f t="shared" si="5"/>
        <v>1.2209523809523815</v>
      </c>
      <c r="P22" s="15">
        <f t="shared" ca="1" si="10"/>
        <v>0.21999999999999997</v>
      </c>
      <c r="Q22" s="15">
        <f t="shared" si="13"/>
        <v>0.37</v>
      </c>
      <c r="R22" s="15">
        <f t="shared" si="14"/>
        <v>0</v>
      </c>
      <c r="S22" s="15">
        <f t="shared" ca="1" si="15"/>
        <v>0.15</v>
      </c>
      <c r="T22" s="7"/>
      <c r="U22" s="251">
        <f t="shared" si="6"/>
        <v>0.5</v>
      </c>
      <c r="Y22" s="7"/>
      <c r="Z22" s="7"/>
      <c r="AA22" s="7"/>
      <c r="AB22" s="7"/>
      <c r="AC22" s="7"/>
      <c r="AD22" s="7"/>
      <c r="AE22" s="7"/>
      <c r="AF22" s="7"/>
      <c r="AG22" s="7"/>
      <c r="AH22" s="7"/>
      <c r="AI22" s="7"/>
      <c r="AJ22" s="7"/>
      <c r="AK22" s="7"/>
      <c r="AL22" s="7"/>
      <c r="AM22" s="7"/>
      <c r="AN22" s="7"/>
      <c r="AO22" s="7"/>
      <c r="AP22" s="7"/>
      <c r="AQ22" s="7"/>
    </row>
    <row r="23" spans="1:68" x14ac:dyDescent="0.2">
      <c r="A23" s="60">
        <f t="shared" si="11"/>
        <v>39948</v>
      </c>
      <c r="B23" s="36">
        <v>58.783999999999999</v>
      </c>
      <c r="C23" s="61">
        <f t="shared" si="0"/>
        <v>2</v>
      </c>
      <c r="D23" s="11">
        <f t="shared" ca="1" si="1"/>
        <v>0.02</v>
      </c>
      <c r="E23" s="93" t="str">
        <f t="shared" si="2"/>
        <v>Uncut</v>
      </c>
      <c r="F23" s="94">
        <f t="shared" si="3"/>
        <v>1</v>
      </c>
      <c r="G23" s="15">
        <f t="shared" ca="1" si="7"/>
        <v>0.02</v>
      </c>
      <c r="H23" s="26">
        <v>0</v>
      </c>
      <c r="I23" s="26"/>
      <c r="J23" s="15">
        <f t="shared" ca="1" si="8"/>
        <v>0.08</v>
      </c>
      <c r="K23" s="12">
        <f t="shared" ca="1" si="12"/>
        <v>5.9574468085106358E-2</v>
      </c>
      <c r="L23" s="13"/>
      <c r="M23" s="15">
        <f t="shared" ca="1" si="9"/>
        <v>0</v>
      </c>
      <c r="N23" s="19">
        <f t="shared" si="4"/>
        <v>13.142857142857146</v>
      </c>
      <c r="O23" s="15">
        <f t="shared" si="5"/>
        <v>1.3428571428571434</v>
      </c>
      <c r="P23" s="15">
        <f t="shared" ca="1" si="10"/>
        <v>0.23999999999999996</v>
      </c>
      <c r="Q23" s="15">
        <f t="shared" si="13"/>
        <v>0.37</v>
      </c>
      <c r="R23" s="15">
        <f t="shared" si="14"/>
        <v>0</v>
      </c>
      <c r="S23" s="15">
        <f t="shared" ca="1" si="15"/>
        <v>0.15</v>
      </c>
      <c r="T23" s="7"/>
      <c r="U23" s="251">
        <f t="shared" si="6"/>
        <v>0.5</v>
      </c>
      <c r="Y23" s="7"/>
      <c r="Z23" s="7"/>
      <c r="AA23" s="7"/>
      <c r="AB23" s="7"/>
      <c r="AC23" s="7"/>
      <c r="AD23" s="7"/>
      <c r="AE23" s="7"/>
      <c r="AF23" s="7"/>
      <c r="AG23" s="7"/>
      <c r="AH23" s="7"/>
      <c r="AI23" s="7"/>
      <c r="AJ23" s="7"/>
      <c r="AK23" s="7"/>
      <c r="AL23" s="7"/>
      <c r="AM23" s="7"/>
      <c r="AN23" s="7"/>
      <c r="AO23" s="7"/>
      <c r="AP23" s="7"/>
      <c r="AQ23" s="7"/>
    </row>
    <row r="24" spans="1:68" x14ac:dyDescent="0.2">
      <c r="A24" s="60">
        <f t="shared" si="11"/>
        <v>39949</v>
      </c>
      <c r="B24" s="36">
        <v>76.513999999999996</v>
      </c>
      <c r="C24" s="61">
        <f t="shared" si="0"/>
        <v>2</v>
      </c>
      <c r="D24" s="11">
        <f t="shared" ca="1" si="1"/>
        <v>0.04</v>
      </c>
      <c r="E24" s="93" t="str">
        <f t="shared" si="2"/>
        <v>Uncut</v>
      </c>
      <c r="F24" s="94">
        <f t="shared" si="3"/>
        <v>1</v>
      </c>
      <c r="G24" s="15">
        <f t="shared" ca="1" si="7"/>
        <v>0.04</v>
      </c>
      <c r="H24" s="26">
        <v>0</v>
      </c>
      <c r="I24" s="26"/>
      <c r="J24" s="15">
        <f t="shared" ca="1" si="8"/>
        <v>0.12</v>
      </c>
      <c r="K24" s="12">
        <f t="shared" ca="1" si="12"/>
        <v>8.1924577373211918E-2</v>
      </c>
      <c r="L24" s="13"/>
      <c r="M24" s="15">
        <f t="shared" ca="1" si="9"/>
        <v>0</v>
      </c>
      <c r="N24" s="19">
        <f t="shared" si="4"/>
        <v>13.904761904761909</v>
      </c>
      <c r="O24" s="15">
        <f t="shared" si="5"/>
        <v>1.4647619047619056</v>
      </c>
      <c r="P24" s="15">
        <f t="shared" ca="1" si="10"/>
        <v>0.27999999999999997</v>
      </c>
      <c r="Q24" s="15">
        <f t="shared" si="13"/>
        <v>0.37</v>
      </c>
      <c r="R24" s="15">
        <f t="shared" si="14"/>
        <v>0</v>
      </c>
      <c r="S24" s="15">
        <f t="shared" ca="1" si="15"/>
        <v>0.15</v>
      </c>
      <c r="T24" s="7"/>
      <c r="U24" s="251">
        <f t="shared" si="6"/>
        <v>0.5</v>
      </c>
      <c r="Y24" s="7"/>
      <c r="Z24" s="7"/>
      <c r="AA24" s="7"/>
      <c r="AB24" s="7"/>
      <c r="AC24" s="7"/>
      <c r="AD24" s="7"/>
      <c r="AE24" s="7"/>
      <c r="AF24" s="7"/>
      <c r="AG24" s="7"/>
      <c r="AH24" s="7"/>
      <c r="AI24" s="7"/>
      <c r="AJ24" s="7"/>
      <c r="AK24" s="7"/>
      <c r="AL24" s="7"/>
      <c r="AM24" s="7"/>
      <c r="AN24" s="7"/>
      <c r="AO24" s="7"/>
      <c r="AP24" s="7"/>
      <c r="AQ24" s="7"/>
    </row>
    <row r="25" spans="1:68" x14ac:dyDescent="0.2">
      <c r="A25" s="60">
        <f t="shared" si="11"/>
        <v>39950</v>
      </c>
      <c r="B25" s="36">
        <v>71.150000000000006</v>
      </c>
      <c r="C25" s="61">
        <f t="shared" si="0"/>
        <v>3</v>
      </c>
      <c r="D25" s="11">
        <f t="shared" ca="1" si="1"/>
        <v>0.06</v>
      </c>
      <c r="E25" s="93" t="str">
        <f t="shared" si="2"/>
        <v>Uncut</v>
      </c>
      <c r="F25" s="94">
        <f t="shared" si="3"/>
        <v>1</v>
      </c>
      <c r="G25" s="15">
        <f t="shared" ca="1" si="7"/>
        <v>0.06</v>
      </c>
      <c r="H25" s="26">
        <v>0</v>
      </c>
      <c r="I25" s="26"/>
      <c r="J25" s="15">
        <f t="shared" ca="1" si="8"/>
        <v>0.18</v>
      </c>
      <c r="K25" s="12">
        <f t="shared" ca="1" si="12"/>
        <v>0.11344537815126042</v>
      </c>
      <c r="L25" s="13"/>
      <c r="M25" s="15">
        <f t="shared" ca="1" si="9"/>
        <v>0</v>
      </c>
      <c r="N25" s="19">
        <f t="shared" si="4"/>
        <v>14.666666666666671</v>
      </c>
      <c r="O25" s="15">
        <f t="shared" si="5"/>
        <v>1.5866666666666678</v>
      </c>
      <c r="P25" s="15">
        <f t="shared" ca="1" si="10"/>
        <v>0.33999999999999997</v>
      </c>
      <c r="Q25" s="15">
        <f t="shared" si="13"/>
        <v>0.37</v>
      </c>
      <c r="R25" s="15">
        <f t="shared" si="14"/>
        <v>0</v>
      </c>
      <c r="S25" s="15">
        <f t="shared" ca="1" si="15"/>
        <v>0.15</v>
      </c>
      <c r="T25" s="7"/>
      <c r="U25" s="251">
        <f t="shared" si="6"/>
        <v>0.5</v>
      </c>
      <c r="Y25" s="7"/>
      <c r="Z25" s="7"/>
      <c r="AA25" s="7"/>
      <c r="AB25" s="7"/>
      <c r="AC25" s="7"/>
      <c r="AD25" s="7"/>
      <c r="AE25" s="7"/>
      <c r="AF25" s="7"/>
      <c r="AG25" s="7"/>
      <c r="AH25" s="7"/>
      <c r="AI25" s="7"/>
      <c r="AJ25" s="7"/>
      <c r="AK25" s="7"/>
      <c r="AL25" s="7"/>
      <c r="AM25" s="7"/>
      <c r="AN25" s="7"/>
      <c r="AO25" s="7"/>
      <c r="AP25" s="7"/>
      <c r="AQ25" s="7"/>
    </row>
    <row r="26" spans="1:68" x14ac:dyDescent="0.2">
      <c r="A26" s="60">
        <f t="shared" si="11"/>
        <v>39951</v>
      </c>
      <c r="B26" s="36">
        <v>75.739999999999995</v>
      </c>
      <c r="C26" s="61">
        <f t="shared" si="0"/>
        <v>3</v>
      </c>
      <c r="D26" s="11">
        <f t="shared" ca="1" si="1"/>
        <v>0.06</v>
      </c>
      <c r="E26" s="93" t="str">
        <f t="shared" si="2"/>
        <v>Uncut</v>
      </c>
      <c r="F26" s="94">
        <f t="shared" si="3"/>
        <v>1</v>
      </c>
      <c r="G26" s="15">
        <f t="shared" ca="1" si="7"/>
        <v>0.06</v>
      </c>
      <c r="H26" s="26">
        <v>0.05</v>
      </c>
      <c r="I26" s="26"/>
      <c r="J26" s="15">
        <f t="shared" ca="1" si="8"/>
        <v>0.19</v>
      </c>
      <c r="K26" s="12">
        <f t="shared" ca="1" si="12"/>
        <v>0.11120401337792635</v>
      </c>
      <c r="L26" s="13"/>
      <c r="M26" s="15">
        <f t="shared" ca="1" si="9"/>
        <v>0</v>
      </c>
      <c r="N26" s="19">
        <f t="shared" si="4"/>
        <v>15.428571428571434</v>
      </c>
      <c r="O26" s="15">
        <f t="shared" si="5"/>
        <v>1.7085714285714297</v>
      </c>
      <c r="P26" s="15">
        <f t="shared" ca="1" si="10"/>
        <v>0.39999999999999997</v>
      </c>
      <c r="Q26" s="15">
        <f t="shared" si="13"/>
        <v>0.42</v>
      </c>
      <c r="R26" s="15">
        <f t="shared" si="14"/>
        <v>0</v>
      </c>
      <c r="S26" s="15">
        <f t="shared" ca="1" si="15"/>
        <v>0.15</v>
      </c>
      <c r="T26" s="7"/>
      <c r="U26" s="251">
        <f t="shared" si="6"/>
        <v>0.5</v>
      </c>
      <c r="Y26" s="7"/>
      <c r="Z26" s="7"/>
      <c r="AA26" s="7"/>
      <c r="AB26" s="7"/>
      <c r="AC26" s="7"/>
      <c r="AD26" s="7"/>
      <c r="AE26" s="7"/>
      <c r="AF26" s="7"/>
      <c r="AG26" s="7"/>
      <c r="AH26" s="7"/>
      <c r="AI26" s="7"/>
      <c r="AJ26" s="7"/>
      <c r="AK26" s="7"/>
      <c r="AL26" s="7"/>
      <c r="AM26" s="7"/>
      <c r="AN26" s="7"/>
      <c r="AO26" s="7"/>
      <c r="AP26" s="7"/>
      <c r="AQ26" s="7"/>
    </row>
    <row r="27" spans="1:68" x14ac:dyDescent="0.2">
      <c r="A27" s="60">
        <f t="shared" si="11"/>
        <v>39952</v>
      </c>
      <c r="B27" s="36">
        <v>71.834000000000003</v>
      </c>
      <c r="C27" s="61">
        <f t="shared" si="0"/>
        <v>3</v>
      </c>
      <c r="D27" s="11">
        <f t="shared" ca="1" si="1"/>
        <v>0.06</v>
      </c>
      <c r="E27" s="93" t="str">
        <f t="shared" si="2"/>
        <v>Uncut</v>
      </c>
      <c r="F27" s="94">
        <f t="shared" si="3"/>
        <v>1</v>
      </c>
      <c r="G27" s="15">
        <f t="shared" ca="1" si="7"/>
        <v>0.06</v>
      </c>
      <c r="H27" s="26">
        <v>0</v>
      </c>
      <c r="I27" s="26"/>
      <c r="J27" s="15">
        <f t="shared" ca="1" si="8"/>
        <v>0.25</v>
      </c>
      <c r="K27" s="12">
        <f t="shared" ca="1" si="12"/>
        <v>0.13657648283038493</v>
      </c>
      <c r="L27" s="13"/>
      <c r="M27" s="15">
        <f t="shared" ca="1" si="9"/>
        <v>0</v>
      </c>
      <c r="N27" s="19">
        <f t="shared" si="4"/>
        <v>16.190476190476197</v>
      </c>
      <c r="O27" s="15">
        <f t="shared" si="5"/>
        <v>1.8304761904761917</v>
      </c>
      <c r="P27" s="15">
        <f t="shared" ca="1" si="10"/>
        <v>0.45999999999999996</v>
      </c>
      <c r="Q27" s="15">
        <f t="shared" si="13"/>
        <v>0.42</v>
      </c>
      <c r="R27" s="15">
        <f t="shared" si="14"/>
        <v>0</v>
      </c>
      <c r="S27" s="15">
        <f t="shared" ca="1" si="15"/>
        <v>0.15</v>
      </c>
      <c r="T27" s="7"/>
      <c r="U27" s="251">
        <f t="shared" si="6"/>
        <v>0.5</v>
      </c>
      <c r="Y27" s="7"/>
      <c r="Z27" s="7"/>
      <c r="AA27" s="7"/>
      <c r="AB27" s="7"/>
      <c r="AC27" s="7"/>
      <c r="AD27" s="7"/>
      <c r="AE27" s="7"/>
      <c r="AF27" s="7"/>
      <c r="AG27" s="7"/>
      <c r="AH27" s="7"/>
      <c r="AI27" s="7"/>
      <c r="AJ27" s="7"/>
      <c r="AK27" s="7"/>
      <c r="AL27" s="7"/>
      <c r="AM27" s="7"/>
      <c r="AN27" s="7"/>
      <c r="AO27" s="7"/>
      <c r="AP27" s="7"/>
      <c r="AQ27" s="7"/>
    </row>
    <row r="28" spans="1:68" x14ac:dyDescent="0.2">
      <c r="A28" s="60">
        <f t="shared" si="11"/>
        <v>39953</v>
      </c>
      <c r="B28" s="36">
        <v>57.776000000000003</v>
      </c>
      <c r="C28" s="61">
        <f t="shared" si="0"/>
        <v>3</v>
      </c>
      <c r="D28" s="11">
        <f t="shared" ca="1" si="1"/>
        <v>0.03</v>
      </c>
      <c r="E28" s="93" t="str">
        <f t="shared" si="2"/>
        <v>Uncut</v>
      </c>
      <c r="F28" s="94">
        <f t="shared" si="3"/>
        <v>1</v>
      </c>
      <c r="G28" s="15">
        <f t="shared" ca="1" si="7"/>
        <v>0.03</v>
      </c>
      <c r="H28" s="26">
        <v>0</v>
      </c>
      <c r="I28" s="26"/>
      <c r="J28" s="15">
        <f t="shared" ca="1" si="8"/>
        <v>0.28000000000000003</v>
      </c>
      <c r="K28" s="12">
        <f t="shared" ca="1" si="12"/>
        <v>0.14341463414634137</v>
      </c>
      <c r="L28" s="13"/>
      <c r="M28" s="15">
        <f t="shared" ca="1" si="9"/>
        <v>0</v>
      </c>
      <c r="N28" s="19">
        <f t="shared" si="4"/>
        <v>16.95238095238096</v>
      </c>
      <c r="O28" s="15">
        <f t="shared" si="5"/>
        <v>1.9523809523809539</v>
      </c>
      <c r="P28" s="15">
        <f t="shared" ca="1" si="10"/>
        <v>0.49</v>
      </c>
      <c r="Q28" s="15">
        <f t="shared" si="13"/>
        <v>0.42</v>
      </c>
      <c r="R28" s="15">
        <f t="shared" si="14"/>
        <v>0</v>
      </c>
      <c r="S28" s="15">
        <f t="shared" ca="1" si="15"/>
        <v>0.15</v>
      </c>
      <c r="T28" s="7"/>
      <c r="U28" s="251">
        <f t="shared" si="6"/>
        <v>0.5</v>
      </c>
      <c r="Y28" s="7"/>
      <c r="Z28" s="7"/>
      <c r="AA28" s="7"/>
      <c r="AB28" s="7"/>
      <c r="AC28" s="7"/>
      <c r="AD28" s="7"/>
      <c r="AE28" s="7"/>
      <c r="AF28" s="7"/>
      <c r="AG28" s="7"/>
      <c r="AH28" s="7"/>
      <c r="AI28" s="7"/>
      <c r="AJ28" s="7"/>
      <c r="AK28" s="7"/>
      <c r="AL28" s="7"/>
      <c r="AM28" s="7"/>
      <c r="AN28" s="7"/>
      <c r="AO28" s="7"/>
      <c r="AP28" s="7"/>
      <c r="AQ28" s="7"/>
    </row>
    <row r="29" spans="1:68" x14ac:dyDescent="0.2">
      <c r="A29" s="60">
        <f t="shared" si="11"/>
        <v>39954</v>
      </c>
      <c r="B29" s="36">
        <v>60.241999999999997</v>
      </c>
      <c r="C29" s="61">
        <f t="shared" si="0"/>
        <v>3</v>
      </c>
      <c r="D29" s="11">
        <f t="shared" ca="1" si="1"/>
        <v>0.05</v>
      </c>
      <c r="E29" s="93" t="str">
        <f t="shared" si="2"/>
        <v>Uncut</v>
      </c>
      <c r="F29" s="94">
        <f t="shared" si="3"/>
        <v>1</v>
      </c>
      <c r="G29" s="15">
        <f t="shared" ca="1" si="7"/>
        <v>0.05</v>
      </c>
      <c r="H29" s="26">
        <v>0</v>
      </c>
      <c r="I29" s="26"/>
      <c r="J29" s="15">
        <f t="shared" ca="1" si="8"/>
        <v>0.33</v>
      </c>
      <c r="K29" s="12">
        <f t="shared" ca="1" si="12"/>
        <v>0.15909090909090895</v>
      </c>
      <c r="L29" s="13"/>
      <c r="M29" s="15">
        <f t="shared" ca="1" si="9"/>
        <v>0</v>
      </c>
      <c r="N29" s="19">
        <f t="shared" si="4"/>
        <v>17.714285714285722</v>
      </c>
      <c r="O29" s="15">
        <f t="shared" si="5"/>
        <v>2.0742857142857161</v>
      </c>
      <c r="P29" s="15">
        <f t="shared" ca="1" si="10"/>
        <v>0.54</v>
      </c>
      <c r="Q29" s="15">
        <f t="shared" si="13"/>
        <v>0.42</v>
      </c>
      <c r="R29" s="15">
        <f t="shared" si="14"/>
        <v>0</v>
      </c>
      <c r="S29" s="15">
        <f t="shared" ca="1" si="15"/>
        <v>0.15</v>
      </c>
      <c r="T29" s="101"/>
      <c r="U29" s="251">
        <f t="shared" si="6"/>
        <v>0.5</v>
      </c>
      <c r="Y29" s="7"/>
      <c r="Z29" s="7"/>
      <c r="AA29" s="7"/>
      <c r="AB29" s="7"/>
      <c r="AC29" s="7"/>
      <c r="AD29" s="7"/>
      <c r="AE29" s="7"/>
      <c r="AF29" s="7"/>
      <c r="AG29" s="7"/>
      <c r="AH29" s="7"/>
      <c r="AI29" s="7"/>
      <c r="AJ29" s="7"/>
      <c r="AK29" s="7"/>
      <c r="AL29" s="7"/>
      <c r="AM29" s="7"/>
      <c r="AN29" s="7"/>
      <c r="AO29" s="7"/>
      <c r="AP29" s="7"/>
      <c r="AQ29" s="7"/>
    </row>
    <row r="30" spans="1:68" x14ac:dyDescent="0.2">
      <c r="A30" s="60">
        <f t="shared" si="11"/>
        <v>39955</v>
      </c>
      <c r="B30" s="36">
        <v>73.813999999999993</v>
      </c>
      <c r="C30" s="61">
        <f t="shared" si="0"/>
        <v>3</v>
      </c>
      <c r="D30" s="11">
        <f t="shared" ca="1" si="1"/>
        <v>0.06</v>
      </c>
      <c r="E30" s="93" t="str">
        <f t="shared" si="2"/>
        <v>Uncut</v>
      </c>
      <c r="F30" s="94">
        <f t="shared" si="3"/>
        <v>1</v>
      </c>
      <c r="G30" s="15">
        <f t="shared" ca="1" si="7"/>
        <v>0.06</v>
      </c>
      <c r="H30" s="26">
        <v>0</v>
      </c>
      <c r="I30" s="26"/>
      <c r="J30" s="15">
        <f t="shared" ca="1" si="8"/>
        <v>0.39</v>
      </c>
      <c r="K30" s="12">
        <f t="shared" ca="1" si="12"/>
        <v>0.17758022549869892</v>
      </c>
      <c r="L30" s="13"/>
      <c r="M30" s="15">
        <f t="shared" ca="1" si="9"/>
        <v>0</v>
      </c>
      <c r="N30" s="19">
        <f t="shared" si="4"/>
        <v>18.476190476190485</v>
      </c>
      <c r="O30" s="15">
        <f t="shared" si="5"/>
        <v>2.1961904761904778</v>
      </c>
      <c r="P30" s="15">
        <f t="shared" ca="1" si="10"/>
        <v>0.60000000000000009</v>
      </c>
      <c r="Q30" s="15">
        <f t="shared" si="13"/>
        <v>0.42</v>
      </c>
      <c r="R30" s="15">
        <f t="shared" si="14"/>
        <v>0</v>
      </c>
      <c r="S30" s="15">
        <f t="shared" ca="1" si="15"/>
        <v>0.15</v>
      </c>
      <c r="T30" s="101"/>
      <c r="U30" s="251">
        <f t="shared" si="6"/>
        <v>0.5</v>
      </c>
      <c r="Y30" s="7"/>
      <c r="Z30" s="7"/>
      <c r="AA30" s="7"/>
      <c r="AB30" s="7"/>
      <c r="AC30" s="7"/>
      <c r="AD30" s="7"/>
      <c r="AE30" s="7"/>
      <c r="AF30" s="7"/>
      <c r="AG30" s="7"/>
      <c r="AH30" s="7"/>
      <c r="AI30" s="7"/>
      <c r="AJ30" s="7"/>
      <c r="AK30" s="7"/>
      <c r="AL30" s="7"/>
      <c r="AM30" s="7"/>
      <c r="AN30" s="7"/>
      <c r="AO30" s="7"/>
      <c r="AP30" s="7"/>
      <c r="AQ30" s="7"/>
    </row>
    <row r="31" spans="1:68" x14ac:dyDescent="0.2">
      <c r="A31" s="60">
        <f t="shared" si="11"/>
        <v>39956</v>
      </c>
      <c r="B31" s="36">
        <v>89.024000000000001</v>
      </c>
      <c r="C31" s="61">
        <f t="shared" si="0"/>
        <v>3</v>
      </c>
      <c r="D31" s="11">
        <f t="shared" ca="1" si="1"/>
        <v>0.08</v>
      </c>
      <c r="E31" s="93" t="str">
        <f t="shared" si="2"/>
        <v>Uncut</v>
      </c>
      <c r="F31" s="94">
        <f t="shared" si="3"/>
        <v>1</v>
      </c>
      <c r="G31" s="15">
        <f t="shared" ca="1" si="7"/>
        <v>0.08</v>
      </c>
      <c r="H31" s="26">
        <v>0</v>
      </c>
      <c r="I31" s="26"/>
      <c r="J31" s="15">
        <f t="shared" ca="1" si="8"/>
        <v>0.47000000000000003</v>
      </c>
      <c r="K31" s="12">
        <f t="shared" ca="1" si="12"/>
        <v>0.20275267050123238</v>
      </c>
      <c r="L31" s="13"/>
      <c r="M31" s="15">
        <f t="shared" ca="1" si="9"/>
        <v>0</v>
      </c>
      <c r="N31" s="19">
        <f t="shared" si="4"/>
        <v>19.238095238095248</v>
      </c>
      <c r="O31" s="15">
        <f t="shared" si="5"/>
        <v>2.31809523809524</v>
      </c>
      <c r="P31" s="15">
        <f t="shared" ca="1" si="10"/>
        <v>0.68</v>
      </c>
      <c r="Q31" s="15">
        <f t="shared" si="13"/>
        <v>0.42</v>
      </c>
      <c r="R31" s="15">
        <f t="shared" si="14"/>
        <v>0</v>
      </c>
      <c r="S31" s="15">
        <f t="shared" ca="1" si="15"/>
        <v>0.15</v>
      </c>
      <c r="T31" s="101"/>
      <c r="U31" s="251">
        <f t="shared" si="6"/>
        <v>0.5</v>
      </c>
      <c r="Y31" s="7"/>
      <c r="Z31" s="7"/>
      <c r="AA31" s="7"/>
      <c r="AB31" s="7"/>
      <c r="AC31" s="7"/>
      <c r="AD31" s="7"/>
      <c r="AE31" s="7"/>
      <c r="AF31" s="7"/>
      <c r="AG31" s="7"/>
      <c r="AH31" s="7"/>
      <c r="AI31" s="7"/>
      <c r="AJ31" s="7"/>
      <c r="AK31" s="7"/>
      <c r="AL31" s="7"/>
      <c r="AM31" s="7"/>
      <c r="AN31" s="7"/>
      <c r="AO31" s="7"/>
      <c r="AP31" s="7"/>
      <c r="AQ31" s="7"/>
    </row>
    <row r="32" spans="1:68" ht="13.5" thickBot="1" x14ac:dyDescent="0.25">
      <c r="A32" s="60">
        <f t="shared" si="11"/>
        <v>39957</v>
      </c>
      <c r="B32" s="36">
        <v>73.22</v>
      </c>
      <c r="C32" s="61">
        <f t="shared" si="0"/>
        <v>4</v>
      </c>
      <c r="D32" s="11">
        <f t="shared" ca="1" si="1"/>
        <v>0.09</v>
      </c>
      <c r="E32" s="93" t="str">
        <f t="shared" si="2"/>
        <v>Uncut</v>
      </c>
      <c r="F32" s="94">
        <f t="shared" si="3"/>
        <v>1</v>
      </c>
      <c r="G32" s="15">
        <f t="shared" ca="1" si="7"/>
        <v>0.09</v>
      </c>
      <c r="H32" s="26">
        <v>0.18</v>
      </c>
      <c r="I32" s="26"/>
      <c r="J32" s="15">
        <f t="shared" ca="1" si="8"/>
        <v>0.38000000000000006</v>
      </c>
      <c r="K32" s="12">
        <f t="shared" ca="1" si="12"/>
        <v>0.15573770491803265</v>
      </c>
      <c r="L32" s="13"/>
      <c r="M32" s="15">
        <f t="shared" ca="1" si="9"/>
        <v>0</v>
      </c>
      <c r="N32" s="19">
        <f t="shared" si="4"/>
        <v>20.000000000000011</v>
      </c>
      <c r="O32" s="15">
        <f t="shared" si="5"/>
        <v>2.4400000000000026</v>
      </c>
      <c r="P32" s="15">
        <f t="shared" ca="1" si="10"/>
        <v>0.77</v>
      </c>
      <c r="Q32" s="15">
        <f t="shared" si="13"/>
        <v>0.6</v>
      </c>
      <c r="R32" s="15">
        <f t="shared" si="14"/>
        <v>0</v>
      </c>
      <c r="S32" s="15">
        <f t="shared" ca="1" si="15"/>
        <v>0.15</v>
      </c>
      <c r="T32" s="101"/>
      <c r="U32" s="251">
        <f t="shared" si="6"/>
        <v>0.5</v>
      </c>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row>
    <row r="33" spans="1:16357" s="76" customFormat="1" ht="14.25" thickTop="1" thickBot="1" x14ac:dyDescent="0.25">
      <c r="A33" s="60">
        <f t="shared" si="11"/>
        <v>39958</v>
      </c>
      <c r="B33" s="36">
        <v>72.14</v>
      </c>
      <c r="C33" s="114">
        <f t="shared" si="0"/>
        <v>4</v>
      </c>
      <c r="D33" s="11">
        <f t="shared" ca="1" si="1"/>
        <v>0.09</v>
      </c>
      <c r="E33" s="93" t="str">
        <f t="shared" si="2"/>
        <v>Uncut</v>
      </c>
      <c r="F33" s="94">
        <f t="shared" si="3"/>
        <v>1</v>
      </c>
      <c r="G33" s="15">
        <f t="shared" ca="1" si="7"/>
        <v>0.09</v>
      </c>
      <c r="H33" s="26">
        <v>0</v>
      </c>
      <c r="I33" s="26"/>
      <c r="J33" s="15">
        <f t="shared" ca="1" si="8"/>
        <v>0.47000000000000008</v>
      </c>
      <c r="K33" s="12">
        <f t="shared" ca="1" si="12"/>
        <v>0.18130051432770009</v>
      </c>
      <c r="L33" s="13"/>
      <c r="M33" s="15">
        <f t="shared" ca="1" si="9"/>
        <v>0</v>
      </c>
      <c r="N33" s="19">
        <f t="shared" si="4"/>
        <v>20.761904761904773</v>
      </c>
      <c r="O33" s="15">
        <f t="shared" si="5"/>
        <v>2.5923809523809549</v>
      </c>
      <c r="P33" s="15">
        <f t="shared" ca="1" si="10"/>
        <v>0.86</v>
      </c>
      <c r="Q33" s="15">
        <f t="shared" si="13"/>
        <v>0.6</v>
      </c>
      <c r="R33" s="15">
        <f t="shared" si="14"/>
        <v>0</v>
      </c>
      <c r="S33" s="15">
        <f t="shared" ca="1" si="15"/>
        <v>0.15</v>
      </c>
      <c r="T33" s="114"/>
      <c r="U33" s="251">
        <f t="shared" si="6"/>
        <v>0.5</v>
      </c>
      <c r="V33"/>
      <c r="W33"/>
      <c r="X33"/>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c r="AXD33"/>
      <c r="AXE33"/>
      <c r="AXF33"/>
      <c r="AXG33"/>
      <c r="AXH33"/>
      <c r="AXI33"/>
      <c r="AXJ33"/>
      <c r="AXK33"/>
      <c r="AXL33"/>
      <c r="AXM33"/>
      <c r="AXN33"/>
      <c r="AXO33"/>
      <c r="AXP33"/>
      <c r="AXQ33"/>
      <c r="AXR33"/>
      <c r="AXS33"/>
      <c r="AXT33"/>
      <c r="AXU33"/>
      <c r="AXV33"/>
      <c r="AXW33"/>
      <c r="AXX33"/>
      <c r="AXY33"/>
      <c r="AXZ33"/>
      <c r="AYA33"/>
      <c r="AYB33"/>
      <c r="AYC33"/>
      <c r="AYD33"/>
      <c r="AYE33"/>
      <c r="AYF33"/>
      <c r="AYG33"/>
      <c r="AYH33"/>
      <c r="AYI33"/>
      <c r="AYJ33"/>
      <c r="AYK33"/>
      <c r="AYL33"/>
      <c r="AYM33"/>
      <c r="AYN33"/>
      <c r="AYO33"/>
      <c r="AYP33"/>
      <c r="AYQ33"/>
      <c r="AYR33"/>
      <c r="AYS33"/>
      <c r="AYT33"/>
      <c r="AYU33"/>
      <c r="AYV33"/>
      <c r="AYW33"/>
      <c r="AYX33"/>
      <c r="AYY33"/>
      <c r="AYZ33"/>
      <c r="AZA33"/>
      <c r="AZB33"/>
      <c r="AZC33"/>
      <c r="AZD33"/>
      <c r="AZE33"/>
      <c r="AZF33"/>
      <c r="AZG33"/>
      <c r="AZH33"/>
      <c r="AZI33"/>
      <c r="AZJ33"/>
      <c r="AZK33"/>
      <c r="AZL33"/>
      <c r="AZM33"/>
      <c r="AZN33"/>
      <c r="AZO33"/>
      <c r="AZP33"/>
      <c r="AZQ33"/>
      <c r="AZR33"/>
      <c r="AZS33"/>
      <c r="AZT33"/>
      <c r="AZU33"/>
      <c r="AZV33"/>
      <c r="AZW33"/>
      <c r="AZX33"/>
      <c r="AZY33"/>
      <c r="AZZ33"/>
      <c r="BAA33"/>
      <c r="BAB33"/>
      <c r="BAC33"/>
      <c r="BAD33"/>
      <c r="BAE33"/>
      <c r="BAF33"/>
      <c r="BAG33"/>
      <c r="BAH33"/>
      <c r="BAI33"/>
      <c r="BAJ33"/>
      <c r="BAK33"/>
      <c r="BAL33"/>
      <c r="BAM33"/>
      <c r="BAN33"/>
      <c r="BAO33"/>
      <c r="BAP33"/>
      <c r="BAQ33"/>
      <c r="BAR33"/>
      <c r="BAS33"/>
      <c r="BAT33"/>
      <c r="BAU33"/>
      <c r="BAV33"/>
      <c r="BAW33"/>
      <c r="BAX33"/>
      <c r="BAY33"/>
      <c r="BAZ33"/>
      <c r="BBA33"/>
      <c r="BBB33"/>
      <c r="BBC33"/>
      <c r="BBD33"/>
      <c r="BBE33"/>
      <c r="BBF33"/>
      <c r="BBG33"/>
      <c r="BBH33"/>
      <c r="BBI33"/>
      <c r="BBJ33"/>
      <c r="BBK33"/>
      <c r="BBL33"/>
      <c r="BBM33"/>
      <c r="BBN33"/>
      <c r="BBO33"/>
      <c r="BBP33"/>
      <c r="BBQ33"/>
      <c r="BBR33"/>
      <c r="BBS33"/>
      <c r="BBT33"/>
      <c r="BBU33"/>
      <c r="BBV33"/>
      <c r="BBW33"/>
      <c r="BBX33"/>
      <c r="BBY33"/>
      <c r="BBZ33"/>
      <c r="BCA33"/>
      <c r="BCB33"/>
      <c r="BCC33"/>
      <c r="BCD33"/>
      <c r="BCE33"/>
      <c r="BCF33"/>
      <c r="BCG33"/>
      <c r="BCH33"/>
      <c r="BCI33"/>
      <c r="BCJ33"/>
      <c r="BCK33"/>
      <c r="BCL33"/>
      <c r="BCM33"/>
      <c r="BCN33"/>
      <c r="BCO33"/>
      <c r="BCP33"/>
      <c r="BCQ33"/>
      <c r="BCR33"/>
      <c r="BCS33"/>
      <c r="BCT33"/>
      <c r="BCU33"/>
      <c r="BCV33"/>
      <c r="BCW33"/>
      <c r="BCX33"/>
      <c r="BCY33"/>
      <c r="BCZ33"/>
      <c r="BDA33"/>
      <c r="BDB33"/>
      <c r="BDC33"/>
      <c r="BDD33"/>
      <c r="BDE33"/>
      <c r="BDF33"/>
      <c r="BDG33"/>
      <c r="BDH33"/>
      <c r="BDI33"/>
      <c r="BDJ33"/>
      <c r="BDK33"/>
      <c r="BDL33"/>
      <c r="BDM33"/>
      <c r="BDN33"/>
      <c r="BDO33"/>
      <c r="BDP33"/>
      <c r="BDQ33"/>
      <c r="BDR33"/>
      <c r="BDS33"/>
      <c r="BDT33"/>
      <c r="BDU33"/>
      <c r="BDV33"/>
      <c r="BDW33"/>
      <c r="BDX33"/>
      <c r="BDY33"/>
      <c r="BDZ33"/>
      <c r="BEA33"/>
      <c r="BEB33"/>
      <c r="BEC33"/>
      <c r="BED33"/>
      <c r="BEE33"/>
      <c r="BEF33"/>
      <c r="BEG33"/>
      <c r="BEH33"/>
      <c r="BEI33"/>
      <c r="BEJ33"/>
      <c r="BEK33"/>
      <c r="BEL33"/>
      <c r="BEM33"/>
      <c r="BEN33"/>
      <c r="BEO33"/>
      <c r="BEP33"/>
      <c r="BEQ33"/>
      <c r="BER33"/>
      <c r="BES33"/>
      <c r="BET33"/>
      <c r="BEU33"/>
      <c r="BEV33"/>
      <c r="BEW33"/>
      <c r="BEX33"/>
      <c r="BEY33"/>
      <c r="BEZ33"/>
      <c r="BFA33"/>
      <c r="BFB33"/>
      <c r="BFC33"/>
      <c r="BFD33"/>
      <c r="BFE33"/>
      <c r="BFF33"/>
      <c r="BFG33"/>
      <c r="BFH33"/>
      <c r="BFI33"/>
      <c r="BFJ33"/>
      <c r="BFK33"/>
      <c r="BFL33"/>
      <c r="BFM33"/>
      <c r="BFN33"/>
      <c r="BFO33"/>
      <c r="BFP33"/>
      <c r="BFQ33"/>
      <c r="BFR33"/>
      <c r="BFS33"/>
      <c r="BFT33"/>
      <c r="BFU33"/>
      <c r="BFV33"/>
      <c r="BFW33"/>
      <c r="BFX33"/>
      <c r="BFY33"/>
      <c r="BFZ33"/>
      <c r="BGA33"/>
      <c r="BGB33"/>
      <c r="BGC33"/>
      <c r="BGD33"/>
      <c r="BGE33"/>
      <c r="BGF33"/>
      <c r="BGG33"/>
      <c r="BGH33"/>
      <c r="BGI33"/>
      <c r="BGJ33"/>
      <c r="BGK33"/>
      <c r="BGL33"/>
      <c r="BGM33"/>
      <c r="BGN33"/>
      <c r="BGO33"/>
      <c r="BGP33"/>
      <c r="BGQ33"/>
      <c r="BGR33"/>
      <c r="BGS33"/>
      <c r="BGT33"/>
      <c r="BGU33"/>
      <c r="BGV33"/>
      <c r="BGW33"/>
      <c r="BGX33"/>
      <c r="BGY33"/>
      <c r="BGZ33"/>
      <c r="BHA33"/>
      <c r="BHB33"/>
      <c r="BHC33"/>
      <c r="BHD33"/>
      <c r="BHE33"/>
      <c r="BHF33"/>
      <c r="BHG33"/>
      <c r="BHH33"/>
      <c r="BHI33"/>
      <c r="BHJ33"/>
      <c r="BHK33"/>
      <c r="BHL33"/>
      <c r="BHM33"/>
      <c r="BHN33"/>
      <c r="BHO33"/>
      <c r="BHP33"/>
      <c r="BHQ33"/>
      <c r="BHR33"/>
      <c r="BHS33"/>
      <c r="BHT33"/>
      <c r="BHU33"/>
      <c r="BHV33"/>
      <c r="BHW33"/>
      <c r="BHX33"/>
      <c r="BHY33"/>
      <c r="BHZ33"/>
      <c r="BIA33"/>
      <c r="BIB33"/>
      <c r="BIC33"/>
      <c r="BID33"/>
      <c r="BIE33"/>
      <c r="BIF33"/>
      <c r="BIG33"/>
      <c r="BIH33"/>
      <c r="BII33"/>
      <c r="BIJ33"/>
      <c r="BIK33"/>
      <c r="BIL33"/>
      <c r="BIM33"/>
      <c r="BIN33"/>
      <c r="BIO33"/>
      <c r="BIP33"/>
      <c r="BIQ33"/>
      <c r="BIR33"/>
      <c r="BIS33"/>
      <c r="BIT33"/>
      <c r="BIU33"/>
      <c r="BIV33"/>
      <c r="BIW33"/>
      <c r="BIX33"/>
      <c r="BIY33"/>
      <c r="BIZ33"/>
      <c r="BJA33"/>
      <c r="BJB33"/>
      <c r="BJC33"/>
      <c r="BJD33"/>
      <c r="BJE33"/>
      <c r="BJF33"/>
      <c r="BJG33"/>
      <c r="BJH33"/>
      <c r="BJI33"/>
      <c r="BJJ33"/>
      <c r="BJK33"/>
      <c r="BJL33"/>
      <c r="BJM33"/>
      <c r="BJN33"/>
      <c r="BJO33"/>
      <c r="BJP33"/>
      <c r="BJQ33"/>
      <c r="BJR33"/>
      <c r="BJS33"/>
      <c r="BJT33"/>
      <c r="BJU33"/>
      <c r="BJV33"/>
      <c r="BJW33"/>
      <c r="BJX33"/>
      <c r="BJY33"/>
      <c r="BJZ33"/>
      <c r="BKA33"/>
      <c r="BKB33"/>
      <c r="BKC33"/>
      <c r="BKD33"/>
      <c r="BKE33"/>
      <c r="BKF33"/>
      <c r="BKG33"/>
      <c r="BKH33"/>
      <c r="BKI33"/>
      <c r="BKJ33"/>
      <c r="BKK33"/>
      <c r="BKL33"/>
      <c r="BKM33"/>
      <c r="BKN33"/>
      <c r="BKO33"/>
      <c r="BKP33"/>
      <c r="BKQ33"/>
      <c r="BKR33"/>
      <c r="BKS33"/>
      <c r="BKT33"/>
      <c r="BKU33"/>
      <c r="BKV33"/>
      <c r="BKW33"/>
      <c r="BKX33"/>
      <c r="BKY33"/>
      <c r="BKZ33"/>
      <c r="BLA33"/>
      <c r="BLB33"/>
      <c r="BLC33"/>
      <c r="BLD33"/>
      <c r="BLE33"/>
      <c r="BLF33"/>
      <c r="BLG33"/>
      <c r="BLH33"/>
      <c r="BLI33"/>
      <c r="BLJ33"/>
      <c r="BLK33"/>
      <c r="BLL33"/>
      <c r="BLM33"/>
      <c r="BLN33"/>
      <c r="BLO33"/>
      <c r="BLP33"/>
      <c r="BLQ33"/>
      <c r="BLR33"/>
      <c r="BLS33"/>
      <c r="BLT33"/>
      <c r="BLU33"/>
      <c r="BLV33"/>
      <c r="BLW33"/>
      <c r="BLX33"/>
      <c r="BLY33"/>
      <c r="BLZ33"/>
      <c r="BMA33"/>
      <c r="BMB33"/>
      <c r="BMC33"/>
      <c r="BMD33"/>
      <c r="BME33"/>
      <c r="BMF33"/>
      <c r="BMG33"/>
      <c r="BMH33"/>
      <c r="BMI33"/>
      <c r="BMJ33"/>
      <c r="BMK33"/>
      <c r="BML33"/>
      <c r="BMM33"/>
      <c r="BMN33"/>
      <c r="BMO33"/>
      <c r="BMP33"/>
      <c r="BMQ33"/>
      <c r="BMR33"/>
      <c r="BMS33"/>
      <c r="BMT33"/>
      <c r="BMU33"/>
      <c r="BMV33"/>
      <c r="BMW33"/>
      <c r="BMX33"/>
      <c r="BMY33"/>
      <c r="BMZ33"/>
      <c r="BNA33"/>
      <c r="BNB33"/>
      <c r="BNC33"/>
      <c r="BND33"/>
      <c r="BNE33"/>
      <c r="BNF33"/>
      <c r="BNG33"/>
      <c r="BNH33"/>
      <c r="BNI33"/>
      <c r="BNJ33"/>
      <c r="BNK33"/>
      <c r="BNL33"/>
      <c r="BNM33"/>
      <c r="BNN33"/>
      <c r="BNO33"/>
      <c r="BNP33"/>
      <c r="BNQ33"/>
      <c r="BNR33"/>
      <c r="BNS33"/>
      <c r="BNT33"/>
      <c r="BNU33"/>
      <c r="BNV33"/>
      <c r="BNW33"/>
      <c r="BNX33"/>
      <c r="BNY33"/>
      <c r="BNZ33"/>
      <c r="BOA33"/>
      <c r="BOB33"/>
      <c r="BOC33"/>
      <c r="BOD33"/>
      <c r="BOE33"/>
      <c r="BOF33"/>
      <c r="BOG33"/>
      <c r="BOH33"/>
      <c r="BOI33"/>
      <c r="BOJ33"/>
      <c r="BOK33"/>
      <c r="BOL33"/>
      <c r="BOM33"/>
      <c r="BON33"/>
      <c r="BOO33"/>
      <c r="BOP33"/>
      <c r="BOQ33"/>
      <c r="BOR33"/>
      <c r="BOS33"/>
      <c r="BOT33"/>
      <c r="BOU33"/>
      <c r="BOV33"/>
      <c r="BOW33"/>
      <c r="BOX33"/>
      <c r="BOY33"/>
      <c r="BOZ33"/>
      <c r="BPA33"/>
      <c r="BPB33"/>
      <c r="BPC33"/>
      <c r="BPD33"/>
      <c r="BPE33"/>
      <c r="BPF33"/>
      <c r="BPG33"/>
      <c r="BPH33"/>
      <c r="BPI33"/>
      <c r="BPJ33"/>
      <c r="BPK33"/>
      <c r="BPL33"/>
      <c r="BPM33"/>
      <c r="BPN33"/>
      <c r="BPO33"/>
      <c r="BPP33"/>
      <c r="BPQ33"/>
      <c r="BPR33"/>
      <c r="BPS33"/>
      <c r="BPT33"/>
      <c r="BPU33"/>
      <c r="BPV33"/>
      <c r="BPW33"/>
      <c r="BPX33"/>
      <c r="BPY33"/>
      <c r="BPZ33"/>
      <c r="BQA33"/>
      <c r="BQB33"/>
      <c r="BQC33"/>
      <c r="BQD33"/>
      <c r="BQE33"/>
      <c r="BQF33"/>
      <c r="BQG33"/>
      <c r="BQH33"/>
      <c r="BQI33"/>
      <c r="BQJ33"/>
      <c r="BQK33"/>
      <c r="BQL33"/>
      <c r="BQM33"/>
      <c r="BQN33"/>
      <c r="BQO33"/>
      <c r="BQP33"/>
      <c r="BQQ33"/>
      <c r="BQR33"/>
      <c r="BQS33"/>
      <c r="BQT33"/>
      <c r="BQU33"/>
      <c r="BQV33"/>
      <c r="BQW33"/>
      <c r="BQX33"/>
      <c r="BQY33"/>
      <c r="BQZ33"/>
      <c r="BRA33"/>
      <c r="BRB33"/>
      <c r="BRC33"/>
      <c r="BRD33"/>
      <c r="BRE33"/>
      <c r="BRF33"/>
      <c r="BRG33"/>
      <c r="BRH33"/>
      <c r="BRI33"/>
      <c r="BRJ33"/>
      <c r="BRK33"/>
      <c r="BRL33"/>
      <c r="BRM33"/>
      <c r="BRN33"/>
      <c r="BRO33"/>
      <c r="BRP33"/>
      <c r="BRQ33"/>
      <c r="BRR33"/>
      <c r="BRS33"/>
      <c r="BRT33"/>
      <c r="BRU33"/>
      <c r="BRV33"/>
      <c r="BRW33"/>
      <c r="BRX33"/>
      <c r="BRY33"/>
      <c r="BRZ33"/>
      <c r="BSA33"/>
      <c r="BSB33"/>
      <c r="BSC33"/>
      <c r="BSD33"/>
      <c r="BSE33"/>
      <c r="BSF33"/>
      <c r="BSG33"/>
      <c r="BSH33"/>
      <c r="BSI33"/>
      <c r="BSJ33"/>
      <c r="BSK33"/>
      <c r="BSL33"/>
      <c r="BSM33"/>
      <c r="BSN33"/>
      <c r="BSO33"/>
      <c r="BSP33"/>
      <c r="BSQ33"/>
      <c r="BSR33"/>
      <c r="BSS33"/>
      <c r="BST33"/>
      <c r="BSU33"/>
      <c r="BSV33"/>
      <c r="BSW33"/>
      <c r="BSX33"/>
      <c r="BSY33"/>
      <c r="BSZ33"/>
      <c r="BTA33"/>
      <c r="BTB33"/>
      <c r="BTC33"/>
      <c r="BTD33"/>
      <c r="BTE33"/>
      <c r="BTF33"/>
      <c r="BTG33"/>
      <c r="BTH33"/>
      <c r="BTI33"/>
      <c r="BTJ33"/>
      <c r="BTK33"/>
      <c r="BTL33"/>
      <c r="BTM33"/>
      <c r="BTN33"/>
      <c r="BTO33"/>
      <c r="BTP33"/>
      <c r="BTQ33"/>
      <c r="BTR33"/>
      <c r="BTS33"/>
      <c r="BTT33"/>
      <c r="BTU33"/>
      <c r="BTV33"/>
      <c r="BTW33"/>
      <c r="BTX33"/>
      <c r="BTY33"/>
      <c r="BTZ33"/>
      <c r="BUA33"/>
      <c r="BUB33"/>
      <c r="BUC33"/>
      <c r="BUD33"/>
      <c r="BUE33"/>
      <c r="BUF33"/>
      <c r="BUG33"/>
      <c r="BUH33"/>
      <c r="BUI33"/>
      <c r="BUJ33"/>
      <c r="BUK33"/>
      <c r="BUL33"/>
      <c r="BUM33"/>
      <c r="BUN33"/>
      <c r="BUO33"/>
      <c r="BUP33"/>
      <c r="BUQ33"/>
      <c r="BUR33"/>
      <c r="BUS33"/>
      <c r="BUT33"/>
      <c r="BUU33"/>
      <c r="BUV33"/>
      <c r="BUW33"/>
      <c r="BUX33"/>
      <c r="BUY33"/>
      <c r="BUZ33"/>
      <c r="BVA33"/>
      <c r="BVB33"/>
      <c r="BVC33"/>
      <c r="BVD33"/>
      <c r="BVE33"/>
      <c r="BVF33"/>
      <c r="BVG33"/>
      <c r="BVH33"/>
      <c r="BVI33"/>
      <c r="BVJ33"/>
      <c r="BVK33"/>
      <c r="BVL33"/>
      <c r="BVM33"/>
      <c r="BVN33"/>
      <c r="BVO33"/>
      <c r="BVP33"/>
      <c r="BVQ33"/>
      <c r="BVR33"/>
      <c r="BVS33"/>
      <c r="BVT33"/>
      <c r="BVU33"/>
      <c r="BVV33"/>
      <c r="BVW33"/>
      <c r="BVX33"/>
      <c r="BVY33"/>
      <c r="BVZ33"/>
      <c r="BWA33"/>
      <c r="BWB33"/>
      <c r="BWC33"/>
      <c r="BWD33"/>
      <c r="BWE33"/>
      <c r="BWF33"/>
      <c r="BWG33"/>
      <c r="BWH33"/>
      <c r="BWI33"/>
      <c r="BWJ33"/>
      <c r="BWK33"/>
      <c r="BWL33"/>
      <c r="BWM33"/>
      <c r="BWN33"/>
      <c r="BWO33"/>
      <c r="BWP33"/>
      <c r="BWQ33"/>
      <c r="BWR33"/>
      <c r="BWS33"/>
      <c r="BWT33"/>
      <c r="BWU33"/>
      <c r="BWV33"/>
      <c r="BWW33"/>
      <c r="BWX33"/>
      <c r="BWY33"/>
      <c r="BWZ33"/>
      <c r="BXA33"/>
      <c r="BXB33"/>
      <c r="BXC33"/>
      <c r="BXD33"/>
      <c r="BXE33"/>
      <c r="BXF33"/>
      <c r="BXG33"/>
      <c r="BXH33"/>
      <c r="BXI33"/>
      <c r="BXJ33"/>
      <c r="BXK33"/>
      <c r="BXL33"/>
      <c r="BXM33"/>
      <c r="BXN33"/>
      <c r="BXO33"/>
      <c r="BXP33"/>
      <c r="BXQ33"/>
      <c r="BXR33"/>
      <c r="BXS33"/>
      <c r="BXT33"/>
      <c r="BXU33"/>
      <c r="BXV33"/>
      <c r="BXW33"/>
      <c r="BXX33"/>
      <c r="BXY33"/>
      <c r="BXZ33"/>
      <c r="BYA33"/>
      <c r="BYB33"/>
      <c r="BYC33"/>
      <c r="BYD33"/>
      <c r="BYE33"/>
      <c r="BYF33"/>
      <c r="BYG33"/>
      <c r="BYH33"/>
      <c r="BYI33"/>
      <c r="BYJ33"/>
      <c r="BYK33"/>
      <c r="BYL33"/>
      <c r="BYM33"/>
      <c r="BYN33"/>
      <c r="BYO33"/>
      <c r="BYP33"/>
      <c r="BYQ33"/>
      <c r="BYR33"/>
      <c r="BYS33"/>
      <c r="BYT33"/>
      <c r="BYU33"/>
      <c r="BYV33"/>
      <c r="BYW33"/>
      <c r="BYX33"/>
      <c r="BYY33"/>
      <c r="BYZ33"/>
      <c r="BZA33"/>
      <c r="BZB33"/>
      <c r="BZC33"/>
      <c r="BZD33"/>
      <c r="BZE33"/>
      <c r="BZF33"/>
      <c r="BZG33"/>
      <c r="BZH33"/>
      <c r="BZI33"/>
      <c r="BZJ33"/>
      <c r="BZK33"/>
      <c r="BZL33"/>
      <c r="BZM33"/>
      <c r="BZN33"/>
      <c r="BZO33"/>
      <c r="BZP33"/>
      <c r="BZQ33"/>
      <c r="BZR33"/>
      <c r="BZS33"/>
      <c r="BZT33"/>
      <c r="BZU33"/>
      <c r="BZV33"/>
      <c r="BZW33"/>
      <c r="BZX33"/>
      <c r="BZY33"/>
      <c r="BZZ33"/>
      <c r="CAA33"/>
      <c r="CAB33"/>
      <c r="CAC33"/>
      <c r="CAD33"/>
      <c r="CAE33"/>
      <c r="CAF33"/>
      <c r="CAG33"/>
      <c r="CAH33"/>
      <c r="CAI33"/>
      <c r="CAJ33"/>
      <c r="CAK33"/>
      <c r="CAL33"/>
      <c r="CAM33"/>
      <c r="CAN33"/>
      <c r="CAO33"/>
      <c r="CAP33"/>
      <c r="CAQ33"/>
      <c r="CAR33"/>
      <c r="CAS33"/>
      <c r="CAT33"/>
      <c r="CAU33"/>
      <c r="CAV33"/>
      <c r="CAW33"/>
      <c r="CAX33"/>
      <c r="CAY33"/>
      <c r="CAZ33"/>
      <c r="CBA33"/>
      <c r="CBB33"/>
      <c r="CBC33"/>
      <c r="CBD33"/>
      <c r="CBE33"/>
      <c r="CBF33"/>
      <c r="CBG33"/>
      <c r="CBH33"/>
      <c r="CBI33"/>
      <c r="CBJ33"/>
      <c r="CBK33"/>
      <c r="CBL33"/>
      <c r="CBM33"/>
      <c r="CBN33"/>
      <c r="CBO33"/>
      <c r="CBP33"/>
      <c r="CBQ33"/>
      <c r="CBR33"/>
      <c r="CBS33"/>
      <c r="CBT33"/>
      <c r="CBU33"/>
      <c r="CBV33"/>
      <c r="CBW33"/>
      <c r="CBX33"/>
      <c r="CBY33"/>
      <c r="CBZ33"/>
      <c r="CCA33"/>
      <c r="CCB33"/>
      <c r="CCC33"/>
      <c r="CCD33"/>
      <c r="CCE33"/>
      <c r="CCF33"/>
      <c r="CCG33"/>
      <c r="CCH33"/>
      <c r="CCI33"/>
      <c r="CCJ33"/>
      <c r="CCK33"/>
      <c r="CCL33"/>
      <c r="CCM33"/>
      <c r="CCN33"/>
      <c r="CCO33"/>
      <c r="CCP33"/>
      <c r="CCQ33"/>
      <c r="CCR33"/>
      <c r="CCS33"/>
      <c r="CCT33"/>
      <c r="CCU33"/>
      <c r="CCV33"/>
      <c r="CCW33"/>
      <c r="CCX33"/>
      <c r="CCY33"/>
      <c r="CCZ33"/>
      <c r="CDA33"/>
      <c r="CDB33"/>
      <c r="CDC33"/>
      <c r="CDD33"/>
      <c r="CDE33"/>
      <c r="CDF33"/>
      <c r="CDG33"/>
      <c r="CDH33"/>
      <c r="CDI33"/>
      <c r="CDJ33"/>
      <c r="CDK33"/>
      <c r="CDL33"/>
      <c r="CDM33"/>
      <c r="CDN33"/>
      <c r="CDO33"/>
      <c r="CDP33"/>
      <c r="CDQ33"/>
      <c r="CDR33"/>
      <c r="CDS33"/>
      <c r="CDT33"/>
      <c r="CDU33"/>
      <c r="CDV33"/>
      <c r="CDW33"/>
      <c r="CDX33"/>
      <c r="CDY33"/>
      <c r="CDZ33"/>
      <c r="CEA33"/>
      <c r="CEB33"/>
      <c r="CEC33"/>
      <c r="CED33"/>
      <c r="CEE33"/>
      <c r="CEF33"/>
      <c r="CEG33"/>
      <c r="CEH33"/>
      <c r="CEI33"/>
      <c r="CEJ33"/>
      <c r="CEK33"/>
      <c r="CEL33"/>
      <c r="CEM33"/>
      <c r="CEN33"/>
      <c r="CEO33"/>
      <c r="CEP33"/>
      <c r="CEQ33"/>
      <c r="CER33"/>
      <c r="CES33"/>
      <c r="CET33"/>
      <c r="CEU33"/>
      <c r="CEV33"/>
      <c r="CEW33"/>
      <c r="CEX33"/>
      <c r="CEY33"/>
      <c r="CEZ33"/>
      <c r="CFA33"/>
      <c r="CFB33"/>
      <c r="CFC33"/>
      <c r="CFD33"/>
      <c r="CFE33"/>
      <c r="CFF33"/>
      <c r="CFG33"/>
      <c r="CFH33"/>
      <c r="CFI33"/>
      <c r="CFJ33"/>
      <c r="CFK33"/>
      <c r="CFL33"/>
      <c r="CFM33"/>
      <c r="CFN33"/>
      <c r="CFO33"/>
      <c r="CFP33"/>
      <c r="CFQ33"/>
      <c r="CFR33"/>
      <c r="CFS33"/>
      <c r="CFT33"/>
      <c r="CFU33"/>
      <c r="CFV33"/>
      <c r="CFW33"/>
      <c r="CFX33"/>
      <c r="CFY33"/>
      <c r="CFZ33"/>
      <c r="CGA33"/>
      <c r="CGB33"/>
      <c r="CGC33"/>
      <c r="CGD33"/>
      <c r="CGE33"/>
      <c r="CGF33"/>
      <c r="CGG33"/>
      <c r="CGH33"/>
      <c r="CGI33"/>
      <c r="CGJ33"/>
      <c r="CGK33"/>
      <c r="CGL33"/>
      <c r="CGM33"/>
      <c r="CGN33"/>
      <c r="CGO33"/>
      <c r="CGP33"/>
      <c r="CGQ33"/>
      <c r="CGR33"/>
      <c r="CGS33"/>
      <c r="CGT33"/>
      <c r="CGU33"/>
      <c r="CGV33"/>
      <c r="CGW33"/>
      <c r="CGX33"/>
      <c r="CGY33"/>
      <c r="CGZ33"/>
      <c r="CHA33"/>
      <c r="CHB33"/>
      <c r="CHC33"/>
      <c r="CHD33"/>
      <c r="CHE33"/>
      <c r="CHF33"/>
      <c r="CHG33"/>
      <c r="CHH33"/>
      <c r="CHI33"/>
      <c r="CHJ33"/>
      <c r="CHK33"/>
      <c r="CHL33"/>
      <c r="CHM33"/>
      <c r="CHN33"/>
      <c r="CHO33"/>
      <c r="CHP33"/>
      <c r="CHQ33"/>
      <c r="CHR33"/>
      <c r="CHS33"/>
      <c r="CHT33"/>
      <c r="CHU33"/>
      <c r="CHV33"/>
      <c r="CHW33"/>
      <c r="CHX33"/>
      <c r="CHY33"/>
      <c r="CHZ33"/>
      <c r="CIA33"/>
      <c r="CIB33"/>
      <c r="CIC33"/>
      <c r="CID33"/>
      <c r="CIE33"/>
      <c r="CIF33"/>
      <c r="CIG33"/>
      <c r="CIH33"/>
      <c r="CII33"/>
      <c r="CIJ33"/>
      <c r="CIK33"/>
      <c r="CIL33"/>
      <c r="CIM33"/>
      <c r="CIN33"/>
      <c r="CIO33"/>
      <c r="CIP33"/>
      <c r="CIQ33"/>
      <c r="CIR33"/>
      <c r="CIS33"/>
      <c r="CIT33"/>
      <c r="CIU33"/>
      <c r="CIV33"/>
      <c r="CIW33"/>
      <c r="CIX33"/>
      <c r="CIY33"/>
      <c r="CIZ33"/>
      <c r="CJA33"/>
      <c r="CJB33"/>
      <c r="CJC33"/>
      <c r="CJD33"/>
      <c r="CJE33"/>
      <c r="CJF33"/>
      <c r="CJG33"/>
      <c r="CJH33"/>
      <c r="CJI33"/>
      <c r="CJJ33"/>
      <c r="CJK33"/>
      <c r="CJL33"/>
      <c r="CJM33"/>
      <c r="CJN33"/>
      <c r="CJO33"/>
      <c r="CJP33"/>
      <c r="CJQ33"/>
      <c r="CJR33"/>
      <c r="CJS33"/>
      <c r="CJT33"/>
      <c r="CJU33"/>
      <c r="CJV33"/>
      <c r="CJW33"/>
      <c r="CJX33"/>
      <c r="CJY33"/>
      <c r="CJZ33"/>
      <c r="CKA33"/>
      <c r="CKB33"/>
      <c r="CKC33"/>
      <c r="CKD33"/>
      <c r="CKE33"/>
      <c r="CKF33"/>
      <c r="CKG33"/>
      <c r="CKH33"/>
      <c r="CKI33"/>
      <c r="CKJ33"/>
      <c r="CKK33"/>
      <c r="CKL33"/>
      <c r="CKM33"/>
      <c r="CKN33"/>
      <c r="CKO33"/>
      <c r="CKP33"/>
      <c r="CKQ33"/>
      <c r="CKR33"/>
      <c r="CKS33"/>
      <c r="CKT33"/>
      <c r="CKU33"/>
      <c r="CKV33"/>
      <c r="CKW33"/>
      <c r="CKX33"/>
      <c r="CKY33"/>
      <c r="CKZ33"/>
      <c r="CLA33"/>
      <c r="CLB33"/>
      <c r="CLC33"/>
      <c r="CLD33"/>
      <c r="CLE33"/>
      <c r="CLF33"/>
      <c r="CLG33"/>
      <c r="CLH33"/>
      <c r="CLI33"/>
      <c r="CLJ33"/>
      <c r="CLK33"/>
      <c r="CLL33"/>
      <c r="CLM33"/>
      <c r="CLN33"/>
      <c r="CLO33"/>
      <c r="CLP33"/>
      <c r="CLQ33"/>
      <c r="CLR33"/>
      <c r="CLS33"/>
      <c r="CLT33"/>
      <c r="CLU33"/>
      <c r="CLV33"/>
      <c r="CLW33"/>
      <c r="CLX33"/>
      <c r="CLY33"/>
      <c r="CLZ33"/>
      <c r="CMA33"/>
      <c r="CMB33"/>
      <c r="CMC33"/>
      <c r="CMD33"/>
      <c r="CME33"/>
      <c r="CMF33"/>
      <c r="CMG33"/>
      <c r="CMH33"/>
      <c r="CMI33"/>
      <c r="CMJ33"/>
      <c r="CMK33"/>
      <c r="CML33"/>
      <c r="CMM33"/>
      <c r="CMN33"/>
      <c r="CMO33"/>
      <c r="CMP33"/>
      <c r="CMQ33"/>
      <c r="CMR33"/>
      <c r="CMS33"/>
      <c r="CMT33"/>
      <c r="CMU33"/>
      <c r="CMV33"/>
      <c r="CMW33"/>
      <c r="CMX33"/>
      <c r="CMY33"/>
      <c r="CMZ33"/>
      <c r="CNA33"/>
      <c r="CNB33"/>
      <c r="CNC33"/>
      <c r="CND33"/>
      <c r="CNE33"/>
      <c r="CNF33"/>
      <c r="CNG33"/>
      <c r="CNH33"/>
      <c r="CNI33"/>
      <c r="CNJ33"/>
      <c r="CNK33"/>
      <c r="CNL33"/>
      <c r="CNM33"/>
      <c r="CNN33"/>
      <c r="CNO33"/>
      <c r="CNP33"/>
      <c r="CNQ33"/>
      <c r="CNR33"/>
      <c r="CNS33"/>
      <c r="CNT33"/>
      <c r="CNU33"/>
      <c r="CNV33"/>
      <c r="CNW33"/>
      <c r="CNX33"/>
      <c r="CNY33"/>
      <c r="CNZ33"/>
      <c r="COA33"/>
      <c r="COB33"/>
      <c r="COC33"/>
      <c r="COD33"/>
      <c r="COE33"/>
      <c r="COF33"/>
      <c r="COG33"/>
      <c r="COH33"/>
      <c r="COI33"/>
      <c r="COJ33"/>
      <c r="COK33"/>
      <c r="COL33"/>
      <c r="COM33"/>
      <c r="CON33"/>
      <c r="COO33"/>
      <c r="COP33"/>
      <c r="COQ33"/>
      <c r="COR33"/>
      <c r="COS33"/>
      <c r="COT33"/>
      <c r="COU33"/>
      <c r="COV33"/>
      <c r="COW33"/>
      <c r="COX33"/>
      <c r="COY33"/>
      <c r="COZ33"/>
      <c r="CPA33"/>
      <c r="CPB33"/>
      <c r="CPC33"/>
      <c r="CPD33"/>
      <c r="CPE33"/>
      <c r="CPF33"/>
      <c r="CPG33"/>
      <c r="CPH33"/>
      <c r="CPI33"/>
      <c r="CPJ33"/>
      <c r="CPK33"/>
      <c r="CPL33"/>
      <c r="CPM33"/>
      <c r="CPN33"/>
      <c r="CPO33"/>
      <c r="CPP33"/>
      <c r="CPQ33"/>
      <c r="CPR33"/>
      <c r="CPS33"/>
      <c r="CPT33"/>
      <c r="CPU33"/>
      <c r="CPV33"/>
      <c r="CPW33"/>
      <c r="CPX33"/>
      <c r="CPY33"/>
      <c r="CPZ33"/>
      <c r="CQA33"/>
      <c r="CQB33"/>
      <c r="CQC33"/>
      <c r="CQD33"/>
      <c r="CQE33"/>
      <c r="CQF33"/>
      <c r="CQG33"/>
      <c r="CQH33"/>
      <c r="CQI33"/>
      <c r="CQJ33"/>
      <c r="CQK33"/>
      <c r="CQL33"/>
      <c r="CQM33"/>
      <c r="CQN33"/>
      <c r="CQO33"/>
      <c r="CQP33"/>
      <c r="CQQ33"/>
      <c r="CQR33"/>
      <c r="CQS33"/>
      <c r="CQT33"/>
      <c r="CQU33"/>
      <c r="CQV33"/>
      <c r="CQW33"/>
      <c r="CQX33"/>
      <c r="CQY33"/>
      <c r="CQZ33"/>
      <c r="CRA33"/>
      <c r="CRB33"/>
      <c r="CRC33"/>
      <c r="CRD33"/>
      <c r="CRE33"/>
      <c r="CRF33"/>
      <c r="CRG33"/>
      <c r="CRH33"/>
      <c r="CRI33"/>
      <c r="CRJ33"/>
      <c r="CRK33"/>
      <c r="CRL33"/>
      <c r="CRM33"/>
      <c r="CRN33"/>
      <c r="CRO33"/>
      <c r="CRP33"/>
      <c r="CRQ33"/>
      <c r="CRR33"/>
      <c r="CRS33"/>
      <c r="CRT33"/>
      <c r="CRU33"/>
      <c r="CRV33"/>
      <c r="CRW33"/>
      <c r="CRX33"/>
      <c r="CRY33"/>
      <c r="CRZ33"/>
      <c r="CSA33"/>
      <c r="CSB33"/>
      <c r="CSC33"/>
      <c r="CSD33"/>
      <c r="CSE33"/>
      <c r="CSF33"/>
      <c r="CSG33"/>
      <c r="CSH33"/>
      <c r="CSI33"/>
      <c r="CSJ33"/>
      <c r="CSK33"/>
      <c r="CSL33"/>
      <c r="CSM33"/>
      <c r="CSN33"/>
      <c r="CSO33"/>
      <c r="CSP33"/>
      <c r="CSQ33"/>
      <c r="CSR33"/>
      <c r="CSS33"/>
      <c r="CST33"/>
      <c r="CSU33"/>
      <c r="CSV33"/>
      <c r="CSW33"/>
      <c r="CSX33"/>
      <c r="CSY33"/>
      <c r="CSZ33"/>
      <c r="CTA33"/>
      <c r="CTB33"/>
      <c r="CTC33"/>
      <c r="CTD33"/>
      <c r="CTE33"/>
      <c r="CTF33"/>
      <c r="CTG33"/>
      <c r="CTH33"/>
      <c r="CTI33"/>
      <c r="CTJ33"/>
      <c r="CTK33"/>
      <c r="CTL33"/>
      <c r="CTM33"/>
      <c r="CTN33"/>
      <c r="CTO33"/>
      <c r="CTP33"/>
      <c r="CTQ33"/>
      <c r="CTR33"/>
      <c r="CTS33"/>
      <c r="CTT33"/>
      <c r="CTU33"/>
      <c r="CTV33"/>
      <c r="CTW33"/>
      <c r="CTX33"/>
      <c r="CTY33"/>
      <c r="CTZ33"/>
      <c r="CUA33"/>
      <c r="CUB33"/>
      <c r="CUC33"/>
      <c r="CUD33"/>
      <c r="CUE33"/>
      <c r="CUF33"/>
      <c r="CUG33"/>
      <c r="CUH33"/>
      <c r="CUI33"/>
      <c r="CUJ33"/>
      <c r="CUK33"/>
      <c r="CUL33"/>
      <c r="CUM33"/>
      <c r="CUN33"/>
      <c r="CUO33"/>
      <c r="CUP33"/>
      <c r="CUQ33"/>
      <c r="CUR33"/>
      <c r="CUS33"/>
      <c r="CUT33"/>
      <c r="CUU33"/>
      <c r="CUV33"/>
      <c r="CUW33"/>
      <c r="CUX33"/>
      <c r="CUY33"/>
      <c r="CUZ33"/>
      <c r="CVA33"/>
      <c r="CVB33"/>
      <c r="CVC33"/>
      <c r="CVD33"/>
      <c r="CVE33"/>
      <c r="CVF33"/>
      <c r="CVG33"/>
      <c r="CVH33"/>
      <c r="CVI33"/>
      <c r="CVJ33"/>
      <c r="CVK33"/>
      <c r="CVL33"/>
      <c r="CVM33"/>
      <c r="CVN33"/>
      <c r="CVO33"/>
      <c r="CVP33"/>
      <c r="CVQ33"/>
      <c r="CVR33"/>
      <c r="CVS33"/>
      <c r="CVT33"/>
      <c r="CVU33"/>
      <c r="CVV33"/>
      <c r="CVW33"/>
      <c r="CVX33"/>
      <c r="CVY33"/>
      <c r="CVZ33"/>
      <c r="CWA33"/>
      <c r="CWB33"/>
      <c r="CWC33"/>
      <c r="CWD33"/>
      <c r="CWE33"/>
      <c r="CWF33"/>
      <c r="CWG33"/>
      <c r="CWH33"/>
      <c r="CWI33"/>
      <c r="CWJ33"/>
      <c r="CWK33"/>
      <c r="CWL33"/>
      <c r="CWM33"/>
      <c r="CWN33"/>
      <c r="CWO33"/>
      <c r="CWP33"/>
      <c r="CWQ33"/>
      <c r="CWR33"/>
      <c r="CWS33"/>
      <c r="CWT33"/>
      <c r="CWU33"/>
      <c r="CWV33"/>
      <c r="CWW33"/>
      <c r="CWX33"/>
      <c r="CWY33"/>
      <c r="CWZ33"/>
      <c r="CXA33"/>
      <c r="CXB33"/>
      <c r="CXC33"/>
      <c r="CXD33"/>
      <c r="CXE33"/>
      <c r="CXF33"/>
      <c r="CXG33"/>
      <c r="CXH33"/>
      <c r="CXI33"/>
      <c r="CXJ33"/>
      <c r="CXK33"/>
      <c r="CXL33"/>
      <c r="CXM33"/>
      <c r="CXN33"/>
      <c r="CXO33"/>
      <c r="CXP33"/>
      <c r="CXQ33"/>
      <c r="CXR33"/>
      <c r="CXS33"/>
      <c r="CXT33"/>
      <c r="CXU33"/>
      <c r="CXV33"/>
      <c r="CXW33"/>
      <c r="CXX33"/>
      <c r="CXY33"/>
      <c r="CXZ33"/>
      <c r="CYA33"/>
      <c r="CYB33"/>
      <c r="CYC33"/>
      <c r="CYD33"/>
      <c r="CYE33"/>
      <c r="CYF33"/>
      <c r="CYG33"/>
      <c r="CYH33"/>
      <c r="CYI33"/>
      <c r="CYJ33"/>
      <c r="CYK33"/>
      <c r="CYL33"/>
      <c r="CYM33"/>
      <c r="CYN33"/>
      <c r="CYO33"/>
      <c r="CYP33"/>
      <c r="CYQ33"/>
      <c r="CYR33"/>
      <c r="CYS33"/>
      <c r="CYT33"/>
      <c r="CYU33"/>
      <c r="CYV33"/>
      <c r="CYW33"/>
      <c r="CYX33"/>
      <c r="CYY33"/>
      <c r="CYZ33"/>
      <c r="CZA33"/>
      <c r="CZB33"/>
      <c r="CZC33"/>
      <c r="CZD33"/>
      <c r="CZE33"/>
      <c r="CZF33"/>
      <c r="CZG33"/>
      <c r="CZH33"/>
      <c r="CZI33"/>
      <c r="CZJ33"/>
      <c r="CZK33"/>
      <c r="CZL33"/>
      <c r="CZM33"/>
      <c r="CZN33"/>
      <c r="CZO33"/>
      <c r="CZP33"/>
      <c r="CZQ33"/>
      <c r="CZR33"/>
      <c r="CZS33"/>
      <c r="CZT33"/>
      <c r="CZU33"/>
      <c r="CZV33"/>
      <c r="CZW33"/>
      <c r="CZX33"/>
      <c r="CZY33"/>
      <c r="CZZ33"/>
      <c r="DAA33"/>
      <c r="DAB33"/>
      <c r="DAC33"/>
      <c r="DAD33"/>
      <c r="DAE33"/>
      <c r="DAF33"/>
      <c r="DAG33"/>
      <c r="DAH33"/>
      <c r="DAI33"/>
      <c r="DAJ33"/>
      <c r="DAK33"/>
      <c r="DAL33"/>
      <c r="DAM33"/>
      <c r="DAN33"/>
      <c r="DAO33"/>
      <c r="DAP33"/>
      <c r="DAQ33"/>
      <c r="DAR33"/>
      <c r="DAS33"/>
      <c r="DAT33"/>
      <c r="DAU33"/>
      <c r="DAV33"/>
      <c r="DAW33"/>
      <c r="DAX33"/>
      <c r="DAY33"/>
      <c r="DAZ33"/>
      <c r="DBA33"/>
      <c r="DBB33"/>
      <c r="DBC33"/>
      <c r="DBD33"/>
      <c r="DBE33"/>
      <c r="DBF33"/>
      <c r="DBG33"/>
      <c r="DBH33"/>
      <c r="DBI33"/>
      <c r="DBJ33"/>
      <c r="DBK33"/>
      <c r="DBL33"/>
      <c r="DBM33"/>
      <c r="DBN33"/>
      <c r="DBO33"/>
      <c r="DBP33"/>
      <c r="DBQ33"/>
      <c r="DBR33"/>
      <c r="DBS33"/>
      <c r="DBT33"/>
      <c r="DBU33"/>
      <c r="DBV33"/>
      <c r="DBW33"/>
      <c r="DBX33"/>
      <c r="DBY33"/>
      <c r="DBZ33"/>
      <c r="DCA33"/>
      <c r="DCB33"/>
      <c r="DCC33"/>
      <c r="DCD33"/>
      <c r="DCE33"/>
      <c r="DCF33"/>
      <c r="DCG33"/>
      <c r="DCH33"/>
      <c r="DCI33"/>
      <c r="DCJ33"/>
      <c r="DCK33"/>
      <c r="DCL33"/>
      <c r="DCM33"/>
      <c r="DCN33"/>
      <c r="DCO33"/>
      <c r="DCP33"/>
      <c r="DCQ33"/>
      <c r="DCR33"/>
      <c r="DCS33"/>
      <c r="DCT33"/>
      <c r="DCU33"/>
      <c r="DCV33"/>
      <c r="DCW33"/>
      <c r="DCX33"/>
      <c r="DCY33"/>
      <c r="DCZ33"/>
      <c r="DDA33"/>
      <c r="DDB33"/>
      <c r="DDC33"/>
      <c r="DDD33"/>
      <c r="DDE33"/>
      <c r="DDF33"/>
      <c r="DDG33"/>
      <c r="DDH33"/>
      <c r="DDI33"/>
      <c r="DDJ33"/>
      <c r="DDK33"/>
      <c r="DDL33"/>
      <c r="DDM33"/>
      <c r="DDN33"/>
      <c r="DDO33"/>
      <c r="DDP33"/>
      <c r="DDQ33"/>
      <c r="DDR33"/>
      <c r="DDS33"/>
      <c r="DDT33"/>
      <c r="DDU33"/>
      <c r="DDV33"/>
      <c r="DDW33"/>
      <c r="DDX33"/>
      <c r="DDY33"/>
      <c r="DDZ33"/>
      <c r="DEA33"/>
      <c r="DEB33"/>
      <c r="DEC33"/>
      <c r="DED33"/>
      <c r="DEE33"/>
      <c r="DEF33"/>
      <c r="DEG33"/>
      <c r="DEH33"/>
      <c r="DEI33"/>
      <c r="DEJ33"/>
      <c r="DEK33"/>
      <c r="DEL33"/>
      <c r="DEM33"/>
      <c r="DEN33"/>
      <c r="DEO33"/>
      <c r="DEP33"/>
      <c r="DEQ33"/>
      <c r="DER33"/>
      <c r="DES33"/>
      <c r="DET33"/>
      <c r="DEU33"/>
      <c r="DEV33"/>
      <c r="DEW33"/>
      <c r="DEX33"/>
      <c r="DEY33"/>
      <c r="DEZ33"/>
      <c r="DFA33"/>
      <c r="DFB33"/>
      <c r="DFC33"/>
      <c r="DFD33"/>
      <c r="DFE33"/>
      <c r="DFF33"/>
      <c r="DFG33"/>
      <c r="DFH33"/>
      <c r="DFI33"/>
      <c r="DFJ33"/>
      <c r="DFK33"/>
      <c r="DFL33"/>
      <c r="DFM33"/>
      <c r="DFN33"/>
      <c r="DFO33"/>
      <c r="DFP33"/>
      <c r="DFQ33"/>
      <c r="DFR33"/>
      <c r="DFS33"/>
      <c r="DFT33"/>
      <c r="DFU33"/>
      <c r="DFV33"/>
      <c r="DFW33"/>
      <c r="DFX33"/>
      <c r="DFY33"/>
      <c r="DFZ33"/>
      <c r="DGA33"/>
      <c r="DGB33"/>
      <c r="DGC33"/>
      <c r="DGD33"/>
      <c r="DGE33"/>
      <c r="DGF33"/>
      <c r="DGG33"/>
      <c r="DGH33"/>
      <c r="DGI33"/>
      <c r="DGJ33"/>
      <c r="DGK33"/>
      <c r="DGL33"/>
      <c r="DGM33"/>
      <c r="DGN33"/>
      <c r="DGO33"/>
      <c r="DGP33"/>
      <c r="DGQ33"/>
      <c r="DGR33"/>
      <c r="DGS33"/>
      <c r="DGT33"/>
      <c r="DGU33"/>
      <c r="DGV33"/>
      <c r="DGW33"/>
      <c r="DGX33"/>
      <c r="DGY33"/>
      <c r="DGZ33"/>
      <c r="DHA33"/>
      <c r="DHB33"/>
      <c r="DHC33"/>
      <c r="DHD33"/>
      <c r="DHE33"/>
      <c r="DHF33"/>
      <c r="DHG33"/>
      <c r="DHH33"/>
      <c r="DHI33"/>
      <c r="DHJ33"/>
      <c r="DHK33"/>
      <c r="DHL33"/>
      <c r="DHM33"/>
      <c r="DHN33"/>
      <c r="DHO33"/>
      <c r="DHP33"/>
      <c r="DHQ33"/>
      <c r="DHR33"/>
      <c r="DHS33"/>
      <c r="DHT33"/>
      <c r="DHU33"/>
      <c r="DHV33"/>
      <c r="DHW33"/>
      <c r="DHX33"/>
      <c r="DHY33"/>
      <c r="DHZ33"/>
      <c r="DIA33"/>
      <c r="DIB33"/>
      <c r="DIC33"/>
      <c r="DID33"/>
      <c r="DIE33"/>
      <c r="DIF33"/>
      <c r="DIG33"/>
      <c r="DIH33"/>
      <c r="DII33"/>
      <c r="DIJ33"/>
      <c r="DIK33"/>
      <c r="DIL33"/>
      <c r="DIM33"/>
      <c r="DIN33"/>
      <c r="DIO33"/>
      <c r="DIP33"/>
      <c r="DIQ33"/>
      <c r="DIR33"/>
      <c r="DIS33"/>
      <c r="DIT33"/>
      <c r="DIU33"/>
      <c r="DIV33"/>
      <c r="DIW33"/>
      <c r="DIX33"/>
      <c r="DIY33"/>
      <c r="DIZ33"/>
      <c r="DJA33"/>
      <c r="DJB33"/>
      <c r="DJC33"/>
      <c r="DJD33"/>
      <c r="DJE33"/>
      <c r="DJF33"/>
      <c r="DJG33"/>
      <c r="DJH33"/>
      <c r="DJI33"/>
      <c r="DJJ33"/>
      <c r="DJK33"/>
      <c r="DJL33"/>
      <c r="DJM33"/>
      <c r="DJN33"/>
      <c r="DJO33"/>
      <c r="DJP33"/>
      <c r="DJQ33"/>
      <c r="DJR33"/>
      <c r="DJS33"/>
      <c r="DJT33"/>
      <c r="DJU33"/>
      <c r="DJV33"/>
      <c r="DJW33"/>
      <c r="DJX33"/>
      <c r="DJY33"/>
      <c r="DJZ33"/>
      <c r="DKA33"/>
      <c r="DKB33"/>
      <c r="DKC33"/>
      <c r="DKD33"/>
      <c r="DKE33"/>
      <c r="DKF33"/>
      <c r="DKG33"/>
      <c r="DKH33"/>
      <c r="DKI33"/>
      <c r="DKJ33"/>
      <c r="DKK33"/>
      <c r="DKL33"/>
      <c r="DKM33"/>
      <c r="DKN33"/>
      <c r="DKO33"/>
      <c r="DKP33"/>
      <c r="DKQ33"/>
      <c r="DKR33"/>
      <c r="DKS33"/>
      <c r="DKT33"/>
      <c r="DKU33"/>
      <c r="DKV33"/>
      <c r="DKW33"/>
      <c r="DKX33"/>
      <c r="DKY33"/>
      <c r="DKZ33"/>
      <c r="DLA33"/>
      <c r="DLB33"/>
      <c r="DLC33"/>
      <c r="DLD33"/>
      <c r="DLE33"/>
      <c r="DLF33"/>
      <c r="DLG33"/>
      <c r="DLH33"/>
      <c r="DLI33"/>
      <c r="DLJ33"/>
      <c r="DLK33"/>
      <c r="DLL33"/>
      <c r="DLM33"/>
      <c r="DLN33"/>
      <c r="DLO33"/>
      <c r="DLP33"/>
      <c r="DLQ33"/>
      <c r="DLR33"/>
      <c r="DLS33"/>
      <c r="DLT33"/>
      <c r="DLU33"/>
      <c r="DLV33"/>
      <c r="DLW33"/>
      <c r="DLX33"/>
      <c r="DLY33"/>
      <c r="DLZ33"/>
      <c r="DMA33"/>
      <c r="DMB33"/>
      <c r="DMC33"/>
      <c r="DMD33"/>
      <c r="DME33"/>
      <c r="DMF33"/>
      <c r="DMG33"/>
      <c r="DMH33"/>
      <c r="DMI33"/>
      <c r="DMJ33"/>
      <c r="DMK33"/>
      <c r="DML33"/>
      <c r="DMM33"/>
      <c r="DMN33"/>
      <c r="DMO33"/>
      <c r="DMP33"/>
      <c r="DMQ33"/>
      <c r="DMR33"/>
      <c r="DMS33"/>
      <c r="DMT33"/>
      <c r="DMU33"/>
      <c r="DMV33"/>
      <c r="DMW33"/>
      <c r="DMX33"/>
      <c r="DMY33"/>
      <c r="DMZ33"/>
      <c r="DNA33"/>
      <c r="DNB33"/>
      <c r="DNC33"/>
      <c r="DND33"/>
      <c r="DNE33"/>
      <c r="DNF33"/>
      <c r="DNG33"/>
      <c r="DNH33"/>
      <c r="DNI33"/>
      <c r="DNJ33"/>
      <c r="DNK33"/>
      <c r="DNL33"/>
      <c r="DNM33"/>
      <c r="DNN33"/>
      <c r="DNO33"/>
      <c r="DNP33"/>
      <c r="DNQ33"/>
      <c r="DNR33"/>
      <c r="DNS33"/>
      <c r="DNT33"/>
      <c r="DNU33"/>
      <c r="DNV33"/>
      <c r="DNW33"/>
      <c r="DNX33"/>
      <c r="DNY33"/>
      <c r="DNZ33"/>
      <c r="DOA33"/>
      <c r="DOB33"/>
      <c r="DOC33"/>
      <c r="DOD33"/>
      <c r="DOE33"/>
      <c r="DOF33"/>
      <c r="DOG33"/>
      <c r="DOH33"/>
      <c r="DOI33"/>
      <c r="DOJ33"/>
      <c r="DOK33"/>
      <c r="DOL33"/>
      <c r="DOM33"/>
      <c r="DON33"/>
      <c r="DOO33"/>
      <c r="DOP33"/>
      <c r="DOQ33"/>
      <c r="DOR33"/>
      <c r="DOS33"/>
      <c r="DOT33"/>
      <c r="DOU33"/>
      <c r="DOV33"/>
      <c r="DOW33"/>
      <c r="DOX33"/>
      <c r="DOY33"/>
      <c r="DOZ33"/>
      <c r="DPA33"/>
      <c r="DPB33"/>
      <c r="DPC33"/>
      <c r="DPD33"/>
      <c r="DPE33"/>
      <c r="DPF33"/>
      <c r="DPG33"/>
      <c r="DPH33"/>
      <c r="DPI33"/>
      <c r="DPJ33"/>
      <c r="DPK33"/>
      <c r="DPL33"/>
      <c r="DPM33"/>
      <c r="DPN33"/>
      <c r="DPO33"/>
      <c r="DPP33"/>
      <c r="DPQ33"/>
      <c r="DPR33"/>
      <c r="DPS33"/>
      <c r="DPT33"/>
      <c r="DPU33"/>
      <c r="DPV33"/>
      <c r="DPW33"/>
      <c r="DPX33"/>
      <c r="DPY33"/>
      <c r="DPZ33"/>
      <c r="DQA33"/>
      <c r="DQB33"/>
      <c r="DQC33"/>
      <c r="DQD33"/>
      <c r="DQE33"/>
      <c r="DQF33"/>
      <c r="DQG33"/>
      <c r="DQH33"/>
      <c r="DQI33"/>
      <c r="DQJ33"/>
      <c r="DQK33"/>
      <c r="DQL33"/>
      <c r="DQM33"/>
      <c r="DQN33"/>
      <c r="DQO33"/>
      <c r="DQP33"/>
      <c r="DQQ33"/>
      <c r="DQR33"/>
      <c r="DQS33"/>
      <c r="DQT33"/>
      <c r="DQU33"/>
      <c r="DQV33"/>
      <c r="DQW33"/>
      <c r="DQX33"/>
      <c r="DQY33"/>
      <c r="DQZ33"/>
      <c r="DRA33"/>
      <c r="DRB33"/>
      <c r="DRC33"/>
      <c r="DRD33"/>
      <c r="DRE33"/>
      <c r="DRF33"/>
      <c r="DRG33"/>
      <c r="DRH33"/>
      <c r="DRI33"/>
      <c r="DRJ33"/>
      <c r="DRK33"/>
      <c r="DRL33"/>
      <c r="DRM33"/>
      <c r="DRN33"/>
      <c r="DRO33"/>
      <c r="DRP33"/>
      <c r="DRQ33"/>
      <c r="DRR33"/>
      <c r="DRS33"/>
      <c r="DRT33"/>
      <c r="DRU33"/>
      <c r="DRV33"/>
      <c r="DRW33"/>
      <c r="DRX33"/>
      <c r="DRY33"/>
      <c r="DRZ33"/>
      <c r="DSA33"/>
      <c r="DSB33"/>
      <c r="DSC33"/>
      <c r="DSD33"/>
      <c r="DSE33"/>
      <c r="DSF33"/>
      <c r="DSG33"/>
      <c r="DSH33"/>
      <c r="DSI33"/>
      <c r="DSJ33"/>
      <c r="DSK33"/>
      <c r="DSL33"/>
      <c r="DSM33"/>
      <c r="DSN33"/>
      <c r="DSO33"/>
      <c r="DSP33"/>
      <c r="DSQ33"/>
      <c r="DSR33"/>
      <c r="DSS33"/>
      <c r="DST33"/>
      <c r="DSU33"/>
      <c r="DSV33"/>
      <c r="DSW33"/>
      <c r="DSX33"/>
      <c r="DSY33"/>
      <c r="DSZ33"/>
      <c r="DTA33"/>
      <c r="DTB33"/>
      <c r="DTC33"/>
      <c r="DTD33"/>
      <c r="DTE33"/>
      <c r="DTF33"/>
      <c r="DTG33"/>
      <c r="DTH33"/>
      <c r="DTI33"/>
      <c r="DTJ33"/>
      <c r="DTK33"/>
      <c r="DTL33"/>
      <c r="DTM33"/>
      <c r="DTN33"/>
      <c r="DTO33"/>
      <c r="DTP33"/>
      <c r="DTQ33"/>
      <c r="DTR33"/>
      <c r="DTS33"/>
      <c r="DTT33"/>
      <c r="DTU33"/>
      <c r="DTV33"/>
      <c r="DTW33"/>
      <c r="DTX33"/>
      <c r="DTY33"/>
      <c r="DTZ33"/>
      <c r="DUA33"/>
      <c r="DUB33"/>
      <c r="DUC33"/>
      <c r="DUD33"/>
      <c r="DUE33"/>
      <c r="DUF33"/>
      <c r="DUG33"/>
      <c r="DUH33"/>
      <c r="DUI33"/>
      <c r="DUJ33"/>
      <c r="DUK33"/>
      <c r="DUL33"/>
      <c r="DUM33"/>
      <c r="DUN33"/>
      <c r="DUO33"/>
      <c r="DUP33"/>
      <c r="DUQ33"/>
      <c r="DUR33"/>
      <c r="DUS33"/>
      <c r="DUT33"/>
      <c r="DUU33"/>
      <c r="DUV33"/>
      <c r="DUW33"/>
      <c r="DUX33"/>
      <c r="DUY33"/>
      <c r="DUZ33"/>
      <c r="DVA33"/>
      <c r="DVB33"/>
      <c r="DVC33"/>
      <c r="DVD33"/>
      <c r="DVE33"/>
      <c r="DVF33"/>
      <c r="DVG33"/>
      <c r="DVH33"/>
      <c r="DVI33"/>
      <c r="DVJ33"/>
      <c r="DVK33"/>
      <c r="DVL33"/>
      <c r="DVM33"/>
      <c r="DVN33"/>
      <c r="DVO33"/>
      <c r="DVP33"/>
      <c r="DVQ33"/>
      <c r="DVR33"/>
      <c r="DVS33"/>
      <c r="DVT33"/>
      <c r="DVU33"/>
      <c r="DVV33"/>
      <c r="DVW33"/>
      <c r="DVX33"/>
      <c r="DVY33"/>
      <c r="DVZ33"/>
      <c r="DWA33"/>
      <c r="DWB33"/>
      <c r="DWC33"/>
      <c r="DWD33"/>
      <c r="DWE33"/>
      <c r="DWF33"/>
      <c r="DWG33"/>
      <c r="DWH33"/>
      <c r="DWI33"/>
      <c r="DWJ33"/>
      <c r="DWK33"/>
      <c r="DWL33"/>
      <c r="DWM33"/>
      <c r="DWN33"/>
      <c r="DWO33"/>
      <c r="DWP33"/>
      <c r="DWQ33"/>
      <c r="DWR33"/>
      <c r="DWS33"/>
      <c r="DWT33"/>
      <c r="DWU33"/>
      <c r="DWV33"/>
      <c r="DWW33"/>
      <c r="DWX33"/>
      <c r="DWY33"/>
      <c r="DWZ33"/>
      <c r="DXA33"/>
      <c r="DXB33"/>
      <c r="DXC33"/>
      <c r="DXD33"/>
      <c r="DXE33"/>
      <c r="DXF33"/>
      <c r="DXG33"/>
      <c r="DXH33"/>
      <c r="DXI33"/>
      <c r="DXJ33"/>
      <c r="DXK33"/>
      <c r="DXL33"/>
      <c r="DXM33"/>
      <c r="DXN33"/>
      <c r="DXO33"/>
      <c r="DXP33"/>
      <c r="DXQ33"/>
      <c r="DXR33"/>
      <c r="DXS33"/>
      <c r="DXT33"/>
      <c r="DXU33"/>
      <c r="DXV33"/>
      <c r="DXW33"/>
      <c r="DXX33"/>
      <c r="DXY33"/>
      <c r="DXZ33"/>
      <c r="DYA33"/>
      <c r="DYB33"/>
      <c r="DYC33"/>
      <c r="DYD33"/>
      <c r="DYE33"/>
      <c r="DYF33"/>
      <c r="DYG33"/>
      <c r="DYH33"/>
      <c r="DYI33"/>
      <c r="DYJ33"/>
      <c r="DYK33"/>
      <c r="DYL33"/>
      <c r="DYM33"/>
      <c r="DYN33"/>
      <c r="DYO33"/>
      <c r="DYP33"/>
      <c r="DYQ33"/>
      <c r="DYR33"/>
      <c r="DYS33"/>
      <c r="DYT33"/>
      <c r="DYU33"/>
      <c r="DYV33"/>
      <c r="DYW33"/>
      <c r="DYX33"/>
      <c r="DYY33"/>
      <c r="DYZ33"/>
      <c r="DZA33"/>
      <c r="DZB33"/>
      <c r="DZC33"/>
      <c r="DZD33"/>
      <c r="DZE33"/>
      <c r="DZF33"/>
      <c r="DZG33"/>
      <c r="DZH33"/>
      <c r="DZI33"/>
      <c r="DZJ33"/>
      <c r="DZK33"/>
      <c r="DZL33"/>
      <c r="DZM33"/>
      <c r="DZN33"/>
      <c r="DZO33"/>
      <c r="DZP33"/>
      <c r="DZQ33"/>
      <c r="DZR33"/>
      <c r="DZS33"/>
      <c r="DZT33"/>
      <c r="DZU33"/>
      <c r="DZV33"/>
      <c r="DZW33"/>
      <c r="DZX33"/>
      <c r="DZY33"/>
      <c r="DZZ33"/>
      <c r="EAA33"/>
      <c r="EAB33"/>
      <c r="EAC33"/>
      <c r="EAD33"/>
      <c r="EAE33"/>
      <c r="EAF33"/>
      <c r="EAG33"/>
      <c r="EAH33"/>
      <c r="EAI33"/>
      <c r="EAJ33"/>
      <c r="EAK33"/>
      <c r="EAL33"/>
      <c r="EAM33"/>
      <c r="EAN33"/>
      <c r="EAO33"/>
      <c r="EAP33"/>
      <c r="EAQ33"/>
      <c r="EAR33"/>
      <c r="EAS33"/>
      <c r="EAT33"/>
      <c r="EAU33"/>
      <c r="EAV33"/>
      <c r="EAW33"/>
      <c r="EAX33"/>
      <c r="EAY33"/>
      <c r="EAZ33"/>
      <c r="EBA33"/>
      <c r="EBB33"/>
      <c r="EBC33"/>
      <c r="EBD33"/>
      <c r="EBE33"/>
      <c r="EBF33"/>
      <c r="EBG33"/>
      <c r="EBH33"/>
      <c r="EBI33"/>
      <c r="EBJ33"/>
      <c r="EBK33"/>
      <c r="EBL33"/>
      <c r="EBM33"/>
      <c r="EBN33"/>
      <c r="EBO33"/>
      <c r="EBP33"/>
      <c r="EBQ33"/>
      <c r="EBR33"/>
      <c r="EBS33"/>
      <c r="EBT33"/>
      <c r="EBU33"/>
      <c r="EBV33"/>
      <c r="EBW33"/>
      <c r="EBX33"/>
      <c r="EBY33"/>
      <c r="EBZ33"/>
      <c r="ECA33"/>
      <c r="ECB33"/>
      <c r="ECC33"/>
      <c r="ECD33"/>
      <c r="ECE33"/>
      <c r="ECF33"/>
      <c r="ECG33"/>
      <c r="ECH33"/>
      <c r="ECI33"/>
      <c r="ECJ33"/>
      <c r="ECK33"/>
      <c r="ECL33"/>
      <c r="ECM33"/>
      <c r="ECN33"/>
      <c r="ECO33"/>
      <c r="ECP33"/>
      <c r="ECQ33"/>
      <c r="ECR33"/>
      <c r="ECS33"/>
      <c r="ECT33"/>
      <c r="ECU33"/>
      <c r="ECV33"/>
      <c r="ECW33"/>
      <c r="ECX33"/>
      <c r="ECY33"/>
      <c r="ECZ33"/>
      <c r="EDA33"/>
      <c r="EDB33"/>
      <c r="EDC33"/>
      <c r="EDD33"/>
      <c r="EDE33"/>
      <c r="EDF33"/>
      <c r="EDG33"/>
      <c r="EDH33"/>
      <c r="EDI33"/>
      <c r="EDJ33"/>
      <c r="EDK33"/>
      <c r="EDL33"/>
      <c r="EDM33"/>
      <c r="EDN33"/>
      <c r="EDO33"/>
      <c r="EDP33"/>
      <c r="EDQ33"/>
      <c r="EDR33"/>
      <c r="EDS33"/>
      <c r="EDT33"/>
      <c r="EDU33"/>
      <c r="EDV33"/>
      <c r="EDW33"/>
      <c r="EDX33"/>
      <c r="EDY33"/>
      <c r="EDZ33"/>
      <c r="EEA33"/>
      <c r="EEB33"/>
      <c r="EEC33"/>
      <c r="EED33"/>
      <c r="EEE33"/>
      <c r="EEF33"/>
      <c r="EEG33"/>
      <c r="EEH33"/>
      <c r="EEI33"/>
      <c r="EEJ33"/>
      <c r="EEK33"/>
      <c r="EEL33"/>
      <c r="EEM33"/>
      <c r="EEN33"/>
      <c r="EEO33"/>
      <c r="EEP33"/>
      <c r="EEQ33"/>
      <c r="EER33"/>
      <c r="EES33"/>
      <c r="EET33"/>
      <c r="EEU33"/>
      <c r="EEV33"/>
      <c r="EEW33"/>
      <c r="EEX33"/>
      <c r="EEY33"/>
      <c r="EEZ33"/>
      <c r="EFA33"/>
      <c r="EFB33"/>
      <c r="EFC33"/>
      <c r="EFD33"/>
      <c r="EFE33"/>
      <c r="EFF33"/>
      <c r="EFG33"/>
      <c r="EFH33"/>
      <c r="EFI33"/>
      <c r="EFJ33"/>
      <c r="EFK33"/>
      <c r="EFL33"/>
      <c r="EFM33"/>
      <c r="EFN33"/>
      <c r="EFO33"/>
      <c r="EFP33"/>
      <c r="EFQ33"/>
      <c r="EFR33"/>
      <c r="EFS33"/>
      <c r="EFT33"/>
      <c r="EFU33"/>
      <c r="EFV33"/>
      <c r="EFW33"/>
      <c r="EFX33"/>
      <c r="EFY33"/>
      <c r="EFZ33"/>
      <c r="EGA33"/>
      <c r="EGB33"/>
      <c r="EGC33"/>
      <c r="EGD33"/>
      <c r="EGE33"/>
      <c r="EGF33"/>
      <c r="EGG33"/>
      <c r="EGH33"/>
      <c r="EGI33"/>
      <c r="EGJ33"/>
      <c r="EGK33"/>
      <c r="EGL33"/>
      <c r="EGM33"/>
      <c r="EGN33"/>
      <c r="EGO33"/>
      <c r="EGP33"/>
      <c r="EGQ33"/>
      <c r="EGR33"/>
      <c r="EGS33"/>
      <c r="EGT33"/>
      <c r="EGU33"/>
      <c r="EGV33"/>
      <c r="EGW33"/>
      <c r="EGX33"/>
      <c r="EGY33"/>
      <c r="EGZ33"/>
      <c r="EHA33"/>
      <c r="EHB33"/>
      <c r="EHC33"/>
      <c r="EHD33"/>
      <c r="EHE33"/>
      <c r="EHF33"/>
      <c r="EHG33"/>
      <c r="EHH33"/>
      <c r="EHI33"/>
      <c r="EHJ33"/>
      <c r="EHK33"/>
      <c r="EHL33"/>
      <c r="EHM33"/>
      <c r="EHN33"/>
      <c r="EHO33"/>
      <c r="EHP33"/>
      <c r="EHQ33"/>
      <c r="EHR33"/>
      <c r="EHS33"/>
      <c r="EHT33"/>
      <c r="EHU33"/>
      <c r="EHV33"/>
      <c r="EHW33"/>
      <c r="EHX33"/>
      <c r="EHY33"/>
      <c r="EHZ33"/>
      <c r="EIA33"/>
      <c r="EIB33"/>
      <c r="EIC33"/>
      <c r="EID33"/>
      <c r="EIE33"/>
      <c r="EIF33"/>
      <c r="EIG33"/>
      <c r="EIH33"/>
      <c r="EII33"/>
      <c r="EIJ33"/>
      <c r="EIK33"/>
      <c r="EIL33"/>
      <c r="EIM33"/>
      <c r="EIN33"/>
      <c r="EIO33"/>
      <c r="EIP33"/>
      <c r="EIQ33"/>
      <c r="EIR33"/>
      <c r="EIS33"/>
      <c r="EIT33"/>
      <c r="EIU33"/>
      <c r="EIV33"/>
      <c r="EIW33"/>
      <c r="EIX33"/>
      <c r="EIY33"/>
      <c r="EIZ33"/>
      <c r="EJA33"/>
      <c r="EJB33"/>
      <c r="EJC33"/>
      <c r="EJD33"/>
      <c r="EJE33"/>
      <c r="EJF33"/>
      <c r="EJG33"/>
      <c r="EJH33"/>
      <c r="EJI33"/>
      <c r="EJJ33"/>
      <c r="EJK33"/>
      <c r="EJL33"/>
      <c r="EJM33"/>
      <c r="EJN33"/>
      <c r="EJO33"/>
      <c r="EJP33"/>
      <c r="EJQ33"/>
      <c r="EJR33"/>
      <c r="EJS33"/>
      <c r="EJT33"/>
      <c r="EJU33"/>
      <c r="EJV33"/>
      <c r="EJW33"/>
      <c r="EJX33"/>
      <c r="EJY33"/>
      <c r="EJZ33"/>
      <c r="EKA33"/>
      <c r="EKB33"/>
      <c r="EKC33"/>
      <c r="EKD33"/>
      <c r="EKE33"/>
      <c r="EKF33"/>
      <c r="EKG33"/>
      <c r="EKH33"/>
      <c r="EKI33"/>
      <c r="EKJ33"/>
      <c r="EKK33"/>
      <c r="EKL33"/>
      <c r="EKM33"/>
      <c r="EKN33"/>
      <c r="EKO33"/>
      <c r="EKP33"/>
      <c r="EKQ33"/>
      <c r="EKR33"/>
      <c r="EKS33"/>
      <c r="EKT33"/>
      <c r="EKU33"/>
      <c r="EKV33"/>
      <c r="EKW33"/>
      <c r="EKX33"/>
      <c r="EKY33"/>
      <c r="EKZ33"/>
      <c r="ELA33"/>
      <c r="ELB33"/>
      <c r="ELC33"/>
      <c r="ELD33"/>
      <c r="ELE33"/>
      <c r="ELF33"/>
      <c r="ELG33"/>
      <c r="ELH33"/>
      <c r="ELI33"/>
      <c r="ELJ33"/>
      <c r="ELK33"/>
      <c r="ELL33"/>
      <c r="ELM33"/>
      <c r="ELN33"/>
      <c r="ELO33"/>
      <c r="ELP33"/>
      <c r="ELQ33"/>
      <c r="ELR33"/>
      <c r="ELS33"/>
      <c r="ELT33"/>
      <c r="ELU33"/>
      <c r="ELV33"/>
      <c r="ELW33"/>
      <c r="ELX33"/>
      <c r="ELY33"/>
      <c r="ELZ33"/>
      <c r="EMA33"/>
      <c r="EMB33"/>
      <c r="EMC33"/>
      <c r="EMD33"/>
      <c r="EME33"/>
      <c r="EMF33"/>
      <c r="EMG33"/>
      <c r="EMH33"/>
      <c r="EMI33"/>
      <c r="EMJ33"/>
      <c r="EMK33"/>
      <c r="EML33"/>
      <c r="EMM33"/>
      <c r="EMN33"/>
      <c r="EMO33"/>
      <c r="EMP33"/>
      <c r="EMQ33"/>
      <c r="EMR33"/>
      <c r="EMS33"/>
      <c r="EMT33"/>
      <c r="EMU33"/>
      <c r="EMV33"/>
      <c r="EMW33"/>
      <c r="EMX33"/>
      <c r="EMY33"/>
      <c r="EMZ33"/>
      <c r="ENA33"/>
      <c r="ENB33"/>
      <c r="ENC33"/>
      <c r="END33"/>
      <c r="ENE33"/>
      <c r="ENF33"/>
      <c r="ENG33"/>
      <c r="ENH33"/>
      <c r="ENI33"/>
      <c r="ENJ33"/>
      <c r="ENK33"/>
      <c r="ENL33"/>
      <c r="ENM33"/>
      <c r="ENN33"/>
      <c r="ENO33"/>
      <c r="ENP33"/>
      <c r="ENQ33"/>
      <c r="ENR33"/>
      <c r="ENS33"/>
      <c r="ENT33"/>
      <c r="ENU33"/>
      <c r="ENV33"/>
      <c r="ENW33"/>
      <c r="ENX33"/>
      <c r="ENY33"/>
      <c r="ENZ33"/>
      <c r="EOA33"/>
      <c r="EOB33"/>
      <c r="EOC33"/>
      <c r="EOD33"/>
      <c r="EOE33"/>
      <c r="EOF33"/>
      <c r="EOG33"/>
      <c r="EOH33"/>
      <c r="EOI33"/>
      <c r="EOJ33"/>
      <c r="EOK33"/>
      <c r="EOL33"/>
      <c r="EOM33"/>
      <c r="EON33"/>
      <c r="EOO33"/>
      <c r="EOP33"/>
      <c r="EOQ33"/>
      <c r="EOR33"/>
      <c r="EOS33"/>
      <c r="EOT33"/>
      <c r="EOU33"/>
      <c r="EOV33"/>
      <c r="EOW33"/>
      <c r="EOX33"/>
      <c r="EOY33"/>
      <c r="EOZ33"/>
      <c r="EPA33"/>
      <c r="EPB33"/>
      <c r="EPC33"/>
      <c r="EPD33"/>
      <c r="EPE33"/>
      <c r="EPF33"/>
      <c r="EPG33"/>
      <c r="EPH33"/>
      <c r="EPI33"/>
      <c r="EPJ33"/>
      <c r="EPK33"/>
      <c r="EPL33"/>
      <c r="EPM33"/>
      <c r="EPN33"/>
      <c r="EPO33"/>
      <c r="EPP33"/>
      <c r="EPQ33"/>
      <c r="EPR33"/>
      <c r="EPS33"/>
      <c r="EPT33"/>
      <c r="EPU33"/>
      <c r="EPV33"/>
      <c r="EPW33"/>
      <c r="EPX33"/>
      <c r="EPY33"/>
      <c r="EPZ33"/>
      <c r="EQA33"/>
      <c r="EQB33"/>
      <c r="EQC33"/>
      <c r="EQD33"/>
      <c r="EQE33"/>
      <c r="EQF33"/>
      <c r="EQG33"/>
      <c r="EQH33"/>
      <c r="EQI33"/>
      <c r="EQJ33"/>
      <c r="EQK33"/>
      <c r="EQL33"/>
      <c r="EQM33"/>
      <c r="EQN33"/>
      <c r="EQO33"/>
      <c r="EQP33"/>
      <c r="EQQ33"/>
      <c r="EQR33"/>
      <c r="EQS33"/>
      <c r="EQT33"/>
      <c r="EQU33"/>
      <c r="EQV33"/>
      <c r="EQW33"/>
      <c r="EQX33"/>
      <c r="EQY33"/>
      <c r="EQZ33"/>
      <c r="ERA33"/>
      <c r="ERB33"/>
      <c r="ERC33"/>
      <c r="ERD33"/>
      <c r="ERE33"/>
      <c r="ERF33"/>
      <c r="ERG33"/>
      <c r="ERH33"/>
      <c r="ERI33"/>
      <c r="ERJ33"/>
      <c r="ERK33"/>
      <c r="ERL33"/>
      <c r="ERM33"/>
      <c r="ERN33"/>
      <c r="ERO33"/>
      <c r="ERP33"/>
      <c r="ERQ33"/>
      <c r="ERR33"/>
      <c r="ERS33"/>
      <c r="ERT33"/>
      <c r="ERU33"/>
      <c r="ERV33"/>
      <c r="ERW33"/>
      <c r="ERX33"/>
      <c r="ERY33"/>
      <c r="ERZ33"/>
      <c r="ESA33"/>
      <c r="ESB33"/>
      <c r="ESC33"/>
      <c r="ESD33"/>
      <c r="ESE33"/>
      <c r="ESF33"/>
      <c r="ESG33"/>
      <c r="ESH33"/>
      <c r="ESI33"/>
      <c r="ESJ33"/>
      <c r="ESK33"/>
      <c r="ESL33"/>
      <c r="ESM33"/>
      <c r="ESN33"/>
      <c r="ESO33"/>
      <c r="ESP33"/>
      <c r="ESQ33"/>
      <c r="ESR33"/>
      <c r="ESS33"/>
      <c r="EST33"/>
      <c r="ESU33"/>
      <c r="ESV33"/>
      <c r="ESW33"/>
      <c r="ESX33"/>
      <c r="ESY33"/>
      <c r="ESZ33"/>
      <c r="ETA33"/>
      <c r="ETB33"/>
      <c r="ETC33"/>
      <c r="ETD33"/>
      <c r="ETE33"/>
      <c r="ETF33"/>
      <c r="ETG33"/>
      <c r="ETH33"/>
      <c r="ETI33"/>
      <c r="ETJ33"/>
      <c r="ETK33"/>
      <c r="ETL33"/>
      <c r="ETM33"/>
      <c r="ETN33"/>
      <c r="ETO33"/>
      <c r="ETP33"/>
      <c r="ETQ33"/>
      <c r="ETR33"/>
      <c r="ETS33"/>
      <c r="ETT33"/>
      <c r="ETU33"/>
      <c r="ETV33"/>
      <c r="ETW33"/>
      <c r="ETX33"/>
      <c r="ETY33"/>
      <c r="ETZ33"/>
      <c r="EUA33"/>
      <c r="EUB33"/>
      <c r="EUC33"/>
      <c r="EUD33"/>
      <c r="EUE33"/>
      <c r="EUF33"/>
      <c r="EUG33"/>
      <c r="EUH33"/>
      <c r="EUI33"/>
      <c r="EUJ33"/>
      <c r="EUK33"/>
      <c r="EUL33"/>
      <c r="EUM33"/>
      <c r="EUN33"/>
      <c r="EUO33"/>
      <c r="EUP33"/>
      <c r="EUQ33"/>
      <c r="EUR33"/>
      <c r="EUS33"/>
      <c r="EUT33"/>
      <c r="EUU33"/>
      <c r="EUV33"/>
      <c r="EUW33"/>
      <c r="EUX33"/>
      <c r="EUY33"/>
      <c r="EUZ33"/>
      <c r="EVA33"/>
      <c r="EVB33"/>
      <c r="EVC33"/>
      <c r="EVD33"/>
      <c r="EVE33"/>
      <c r="EVF33"/>
      <c r="EVG33"/>
      <c r="EVH33"/>
      <c r="EVI33"/>
      <c r="EVJ33"/>
      <c r="EVK33"/>
      <c r="EVL33"/>
      <c r="EVM33"/>
      <c r="EVN33"/>
      <c r="EVO33"/>
      <c r="EVP33"/>
      <c r="EVQ33"/>
      <c r="EVR33"/>
      <c r="EVS33"/>
      <c r="EVT33"/>
      <c r="EVU33"/>
      <c r="EVV33"/>
      <c r="EVW33"/>
      <c r="EVX33"/>
      <c r="EVY33"/>
      <c r="EVZ33"/>
      <c r="EWA33"/>
      <c r="EWB33"/>
      <c r="EWC33"/>
      <c r="EWD33"/>
      <c r="EWE33"/>
      <c r="EWF33"/>
      <c r="EWG33"/>
      <c r="EWH33"/>
      <c r="EWI33"/>
      <c r="EWJ33"/>
      <c r="EWK33"/>
      <c r="EWL33"/>
      <c r="EWM33"/>
      <c r="EWN33"/>
      <c r="EWO33"/>
      <c r="EWP33"/>
      <c r="EWQ33"/>
      <c r="EWR33"/>
      <c r="EWS33"/>
      <c r="EWT33"/>
      <c r="EWU33"/>
      <c r="EWV33"/>
      <c r="EWW33"/>
      <c r="EWX33"/>
      <c r="EWY33"/>
      <c r="EWZ33"/>
      <c r="EXA33"/>
      <c r="EXB33"/>
      <c r="EXC33"/>
      <c r="EXD33"/>
      <c r="EXE33"/>
      <c r="EXF33"/>
      <c r="EXG33"/>
      <c r="EXH33"/>
      <c r="EXI33"/>
      <c r="EXJ33"/>
      <c r="EXK33"/>
      <c r="EXL33"/>
      <c r="EXM33"/>
      <c r="EXN33"/>
      <c r="EXO33"/>
      <c r="EXP33"/>
      <c r="EXQ33"/>
      <c r="EXR33"/>
      <c r="EXS33"/>
      <c r="EXT33"/>
      <c r="EXU33"/>
      <c r="EXV33"/>
      <c r="EXW33"/>
      <c r="EXX33"/>
      <c r="EXY33"/>
      <c r="EXZ33"/>
      <c r="EYA33"/>
      <c r="EYB33"/>
      <c r="EYC33"/>
      <c r="EYD33"/>
      <c r="EYE33"/>
      <c r="EYF33"/>
      <c r="EYG33"/>
      <c r="EYH33"/>
      <c r="EYI33"/>
      <c r="EYJ33"/>
      <c r="EYK33"/>
      <c r="EYL33"/>
      <c r="EYM33"/>
      <c r="EYN33"/>
      <c r="EYO33"/>
      <c r="EYP33"/>
      <c r="EYQ33"/>
      <c r="EYR33"/>
      <c r="EYS33"/>
      <c r="EYT33"/>
      <c r="EYU33"/>
      <c r="EYV33"/>
      <c r="EYW33"/>
      <c r="EYX33"/>
      <c r="EYY33"/>
      <c r="EYZ33"/>
      <c r="EZA33"/>
      <c r="EZB33"/>
      <c r="EZC33"/>
      <c r="EZD33"/>
      <c r="EZE33"/>
      <c r="EZF33"/>
      <c r="EZG33"/>
      <c r="EZH33"/>
      <c r="EZI33"/>
      <c r="EZJ33"/>
      <c r="EZK33"/>
      <c r="EZL33"/>
      <c r="EZM33"/>
      <c r="EZN33"/>
      <c r="EZO33"/>
      <c r="EZP33"/>
      <c r="EZQ33"/>
      <c r="EZR33"/>
      <c r="EZS33"/>
      <c r="EZT33"/>
      <c r="EZU33"/>
      <c r="EZV33"/>
      <c r="EZW33"/>
      <c r="EZX33"/>
      <c r="EZY33"/>
      <c r="EZZ33"/>
      <c r="FAA33"/>
      <c r="FAB33"/>
      <c r="FAC33"/>
      <c r="FAD33"/>
      <c r="FAE33"/>
      <c r="FAF33"/>
      <c r="FAG33"/>
      <c r="FAH33"/>
      <c r="FAI33"/>
      <c r="FAJ33"/>
      <c r="FAK33"/>
      <c r="FAL33"/>
      <c r="FAM33"/>
      <c r="FAN33"/>
      <c r="FAO33"/>
      <c r="FAP33"/>
      <c r="FAQ33"/>
      <c r="FAR33"/>
      <c r="FAS33"/>
      <c r="FAT33"/>
      <c r="FAU33"/>
      <c r="FAV33"/>
      <c r="FAW33"/>
      <c r="FAX33"/>
      <c r="FAY33"/>
      <c r="FAZ33"/>
      <c r="FBA33"/>
      <c r="FBB33"/>
      <c r="FBC33"/>
      <c r="FBD33"/>
      <c r="FBE33"/>
      <c r="FBF33"/>
      <c r="FBG33"/>
      <c r="FBH33"/>
      <c r="FBI33"/>
      <c r="FBJ33"/>
      <c r="FBK33"/>
      <c r="FBL33"/>
      <c r="FBM33"/>
      <c r="FBN33"/>
      <c r="FBO33"/>
      <c r="FBP33"/>
      <c r="FBQ33"/>
      <c r="FBR33"/>
      <c r="FBS33"/>
      <c r="FBT33"/>
      <c r="FBU33"/>
      <c r="FBV33"/>
      <c r="FBW33"/>
      <c r="FBX33"/>
      <c r="FBY33"/>
      <c r="FBZ33"/>
      <c r="FCA33"/>
      <c r="FCB33"/>
      <c r="FCC33"/>
      <c r="FCD33"/>
      <c r="FCE33"/>
      <c r="FCF33"/>
      <c r="FCG33"/>
      <c r="FCH33"/>
      <c r="FCI33"/>
      <c r="FCJ33"/>
      <c r="FCK33"/>
      <c r="FCL33"/>
      <c r="FCM33"/>
      <c r="FCN33"/>
      <c r="FCO33"/>
      <c r="FCP33"/>
      <c r="FCQ33"/>
      <c r="FCR33"/>
      <c r="FCS33"/>
      <c r="FCT33"/>
      <c r="FCU33"/>
      <c r="FCV33"/>
      <c r="FCW33"/>
      <c r="FCX33"/>
      <c r="FCY33"/>
      <c r="FCZ33"/>
      <c r="FDA33"/>
      <c r="FDB33"/>
      <c r="FDC33"/>
      <c r="FDD33"/>
      <c r="FDE33"/>
      <c r="FDF33"/>
      <c r="FDG33"/>
      <c r="FDH33"/>
      <c r="FDI33"/>
      <c r="FDJ33"/>
      <c r="FDK33"/>
      <c r="FDL33"/>
      <c r="FDM33"/>
      <c r="FDN33"/>
      <c r="FDO33"/>
      <c r="FDP33"/>
      <c r="FDQ33"/>
      <c r="FDR33"/>
      <c r="FDS33"/>
      <c r="FDT33"/>
      <c r="FDU33"/>
      <c r="FDV33"/>
      <c r="FDW33"/>
      <c r="FDX33"/>
      <c r="FDY33"/>
      <c r="FDZ33"/>
      <c r="FEA33"/>
      <c r="FEB33"/>
      <c r="FEC33"/>
      <c r="FED33"/>
      <c r="FEE33"/>
      <c r="FEF33"/>
      <c r="FEG33"/>
      <c r="FEH33"/>
      <c r="FEI33"/>
      <c r="FEJ33"/>
      <c r="FEK33"/>
      <c r="FEL33"/>
      <c r="FEM33"/>
      <c r="FEN33"/>
      <c r="FEO33"/>
      <c r="FEP33"/>
      <c r="FEQ33"/>
      <c r="FER33"/>
      <c r="FES33"/>
      <c r="FET33"/>
      <c r="FEU33"/>
      <c r="FEV33"/>
      <c r="FEW33"/>
      <c r="FEX33"/>
      <c r="FEY33"/>
      <c r="FEZ33"/>
      <c r="FFA33"/>
      <c r="FFB33"/>
      <c r="FFC33"/>
      <c r="FFD33"/>
      <c r="FFE33"/>
      <c r="FFF33"/>
      <c r="FFG33"/>
      <c r="FFH33"/>
      <c r="FFI33"/>
      <c r="FFJ33"/>
      <c r="FFK33"/>
      <c r="FFL33"/>
      <c r="FFM33"/>
      <c r="FFN33"/>
      <c r="FFO33"/>
      <c r="FFP33"/>
      <c r="FFQ33"/>
      <c r="FFR33"/>
      <c r="FFS33"/>
      <c r="FFT33"/>
      <c r="FFU33"/>
      <c r="FFV33"/>
      <c r="FFW33"/>
      <c r="FFX33"/>
      <c r="FFY33"/>
      <c r="FFZ33"/>
      <c r="FGA33"/>
      <c r="FGB33"/>
      <c r="FGC33"/>
      <c r="FGD33"/>
      <c r="FGE33"/>
      <c r="FGF33"/>
      <c r="FGG33"/>
      <c r="FGH33"/>
      <c r="FGI33"/>
      <c r="FGJ33"/>
      <c r="FGK33"/>
      <c r="FGL33"/>
      <c r="FGM33"/>
      <c r="FGN33"/>
      <c r="FGO33"/>
      <c r="FGP33"/>
      <c r="FGQ33"/>
      <c r="FGR33"/>
      <c r="FGS33"/>
      <c r="FGT33"/>
      <c r="FGU33"/>
      <c r="FGV33"/>
      <c r="FGW33"/>
      <c r="FGX33"/>
      <c r="FGY33"/>
      <c r="FGZ33"/>
      <c r="FHA33"/>
      <c r="FHB33"/>
      <c r="FHC33"/>
      <c r="FHD33"/>
      <c r="FHE33"/>
      <c r="FHF33"/>
      <c r="FHG33"/>
      <c r="FHH33"/>
      <c r="FHI33"/>
      <c r="FHJ33"/>
      <c r="FHK33"/>
      <c r="FHL33"/>
      <c r="FHM33"/>
      <c r="FHN33"/>
      <c r="FHO33"/>
      <c r="FHP33"/>
      <c r="FHQ33"/>
      <c r="FHR33"/>
      <c r="FHS33"/>
      <c r="FHT33"/>
      <c r="FHU33"/>
      <c r="FHV33"/>
      <c r="FHW33"/>
      <c r="FHX33"/>
      <c r="FHY33"/>
      <c r="FHZ33"/>
      <c r="FIA33"/>
      <c r="FIB33"/>
      <c r="FIC33"/>
      <c r="FID33"/>
      <c r="FIE33"/>
      <c r="FIF33"/>
      <c r="FIG33"/>
      <c r="FIH33"/>
      <c r="FII33"/>
      <c r="FIJ33"/>
      <c r="FIK33"/>
      <c r="FIL33"/>
      <c r="FIM33"/>
      <c r="FIN33"/>
      <c r="FIO33"/>
      <c r="FIP33"/>
      <c r="FIQ33"/>
      <c r="FIR33"/>
      <c r="FIS33"/>
      <c r="FIT33"/>
      <c r="FIU33"/>
      <c r="FIV33"/>
      <c r="FIW33"/>
      <c r="FIX33"/>
      <c r="FIY33"/>
      <c r="FIZ33"/>
      <c r="FJA33"/>
      <c r="FJB33"/>
      <c r="FJC33"/>
      <c r="FJD33"/>
      <c r="FJE33"/>
      <c r="FJF33"/>
      <c r="FJG33"/>
      <c r="FJH33"/>
      <c r="FJI33"/>
      <c r="FJJ33"/>
      <c r="FJK33"/>
      <c r="FJL33"/>
      <c r="FJM33"/>
      <c r="FJN33"/>
      <c r="FJO33"/>
      <c r="FJP33"/>
      <c r="FJQ33"/>
      <c r="FJR33"/>
      <c r="FJS33"/>
      <c r="FJT33"/>
      <c r="FJU33"/>
      <c r="FJV33"/>
      <c r="FJW33"/>
      <c r="FJX33"/>
      <c r="FJY33"/>
      <c r="FJZ33"/>
      <c r="FKA33"/>
      <c r="FKB33"/>
      <c r="FKC33"/>
      <c r="FKD33"/>
      <c r="FKE33"/>
      <c r="FKF33"/>
      <c r="FKG33"/>
      <c r="FKH33"/>
      <c r="FKI33"/>
      <c r="FKJ33"/>
      <c r="FKK33"/>
      <c r="FKL33"/>
      <c r="FKM33"/>
      <c r="FKN33"/>
      <c r="FKO33"/>
      <c r="FKP33"/>
      <c r="FKQ33"/>
      <c r="FKR33"/>
      <c r="FKS33"/>
      <c r="FKT33"/>
      <c r="FKU33"/>
      <c r="FKV33"/>
      <c r="FKW33"/>
      <c r="FKX33"/>
      <c r="FKY33"/>
      <c r="FKZ33"/>
      <c r="FLA33"/>
      <c r="FLB33"/>
      <c r="FLC33"/>
      <c r="FLD33"/>
      <c r="FLE33"/>
      <c r="FLF33"/>
      <c r="FLG33"/>
      <c r="FLH33"/>
      <c r="FLI33"/>
      <c r="FLJ33"/>
      <c r="FLK33"/>
      <c r="FLL33"/>
      <c r="FLM33"/>
      <c r="FLN33"/>
      <c r="FLO33"/>
      <c r="FLP33"/>
      <c r="FLQ33"/>
      <c r="FLR33"/>
      <c r="FLS33"/>
      <c r="FLT33"/>
      <c r="FLU33"/>
      <c r="FLV33"/>
      <c r="FLW33"/>
      <c r="FLX33"/>
      <c r="FLY33"/>
      <c r="FLZ33"/>
      <c r="FMA33"/>
      <c r="FMB33"/>
      <c r="FMC33"/>
      <c r="FMD33"/>
      <c r="FME33"/>
      <c r="FMF33"/>
      <c r="FMG33"/>
      <c r="FMH33"/>
      <c r="FMI33"/>
      <c r="FMJ33"/>
      <c r="FMK33"/>
      <c r="FML33"/>
      <c r="FMM33"/>
      <c r="FMN33"/>
      <c r="FMO33"/>
      <c r="FMP33"/>
      <c r="FMQ33"/>
      <c r="FMR33"/>
      <c r="FMS33"/>
      <c r="FMT33"/>
      <c r="FMU33"/>
      <c r="FMV33"/>
      <c r="FMW33"/>
      <c r="FMX33"/>
      <c r="FMY33"/>
      <c r="FMZ33"/>
      <c r="FNA33"/>
      <c r="FNB33"/>
      <c r="FNC33"/>
      <c r="FND33"/>
      <c r="FNE33"/>
      <c r="FNF33"/>
      <c r="FNG33"/>
      <c r="FNH33"/>
      <c r="FNI33"/>
      <c r="FNJ33"/>
      <c r="FNK33"/>
      <c r="FNL33"/>
      <c r="FNM33"/>
      <c r="FNN33"/>
      <c r="FNO33"/>
      <c r="FNP33"/>
      <c r="FNQ33"/>
      <c r="FNR33"/>
      <c r="FNS33"/>
      <c r="FNT33"/>
      <c r="FNU33"/>
      <c r="FNV33"/>
      <c r="FNW33"/>
      <c r="FNX33"/>
      <c r="FNY33"/>
      <c r="FNZ33"/>
      <c r="FOA33"/>
      <c r="FOB33"/>
      <c r="FOC33"/>
      <c r="FOD33"/>
      <c r="FOE33"/>
      <c r="FOF33"/>
      <c r="FOG33"/>
      <c r="FOH33"/>
      <c r="FOI33"/>
      <c r="FOJ33"/>
      <c r="FOK33"/>
      <c r="FOL33"/>
      <c r="FOM33"/>
      <c r="FON33"/>
      <c r="FOO33"/>
      <c r="FOP33"/>
      <c r="FOQ33"/>
      <c r="FOR33"/>
      <c r="FOS33"/>
      <c r="FOT33"/>
      <c r="FOU33"/>
      <c r="FOV33"/>
      <c r="FOW33"/>
      <c r="FOX33"/>
      <c r="FOY33"/>
      <c r="FOZ33"/>
      <c r="FPA33"/>
      <c r="FPB33"/>
      <c r="FPC33"/>
      <c r="FPD33"/>
      <c r="FPE33"/>
      <c r="FPF33"/>
      <c r="FPG33"/>
      <c r="FPH33"/>
      <c r="FPI33"/>
      <c r="FPJ33"/>
      <c r="FPK33"/>
      <c r="FPL33"/>
      <c r="FPM33"/>
      <c r="FPN33"/>
      <c r="FPO33"/>
      <c r="FPP33"/>
      <c r="FPQ33"/>
      <c r="FPR33"/>
      <c r="FPS33"/>
      <c r="FPT33"/>
      <c r="FPU33"/>
      <c r="FPV33"/>
      <c r="FPW33"/>
      <c r="FPX33"/>
      <c r="FPY33"/>
      <c r="FPZ33"/>
      <c r="FQA33"/>
      <c r="FQB33"/>
      <c r="FQC33"/>
      <c r="FQD33"/>
      <c r="FQE33"/>
      <c r="FQF33"/>
      <c r="FQG33"/>
      <c r="FQH33"/>
      <c r="FQI33"/>
      <c r="FQJ33"/>
      <c r="FQK33"/>
      <c r="FQL33"/>
      <c r="FQM33"/>
      <c r="FQN33"/>
      <c r="FQO33"/>
      <c r="FQP33"/>
      <c r="FQQ33"/>
      <c r="FQR33"/>
      <c r="FQS33"/>
      <c r="FQT33"/>
      <c r="FQU33"/>
      <c r="FQV33"/>
      <c r="FQW33"/>
      <c r="FQX33"/>
      <c r="FQY33"/>
      <c r="FQZ33"/>
      <c r="FRA33"/>
      <c r="FRB33"/>
      <c r="FRC33"/>
      <c r="FRD33"/>
      <c r="FRE33"/>
      <c r="FRF33"/>
      <c r="FRG33"/>
      <c r="FRH33"/>
      <c r="FRI33"/>
      <c r="FRJ33"/>
      <c r="FRK33"/>
      <c r="FRL33"/>
      <c r="FRM33"/>
      <c r="FRN33"/>
      <c r="FRO33"/>
      <c r="FRP33"/>
      <c r="FRQ33"/>
      <c r="FRR33"/>
      <c r="FRS33"/>
      <c r="FRT33"/>
      <c r="FRU33"/>
      <c r="FRV33"/>
      <c r="FRW33"/>
      <c r="FRX33"/>
      <c r="FRY33"/>
      <c r="FRZ33"/>
      <c r="FSA33"/>
      <c r="FSB33"/>
      <c r="FSC33"/>
      <c r="FSD33"/>
      <c r="FSE33"/>
      <c r="FSF33"/>
      <c r="FSG33"/>
      <c r="FSH33"/>
      <c r="FSI33"/>
      <c r="FSJ33"/>
      <c r="FSK33"/>
      <c r="FSL33"/>
      <c r="FSM33"/>
      <c r="FSN33"/>
      <c r="FSO33"/>
      <c r="FSP33"/>
      <c r="FSQ33"/>
      <c r="FSR33"/>
      <c r="FSS33"/>
      <c r="FST33"/>
      <c r="FSU33"/>
      <c r="FSV33"/>
      <c r="FSW33"/>
      <c r="FSX33"/>
      <c r="FSY33"/>
      <c r="FSZ33"/>
      <c r="FTA33"/>
      <c r="FTB33"/>
      <c r="FTC33"/>
      <c r="FTD33"/>
      <c r="FTE33"/>
      <c r="FTF33"/>
      <c r="FTG33"/>
      <c r="FTH33"/>
      <c r="FTI33"/>
      <c r="FTJ33"/>
      <c r="FTK33"/>
      <c r="FTL33"/>
      <c r="FTM33"/>
      <c r="FTN33"/>
      <c r="FTO33"/>
      <c r="FTP33"/>
      <c r="FTQ33"/>
      <c r="FTR33"/>
      <c r="FTS33"/>
      <c r="FTT33"/>
      <c r="FTU33"/>
      <c r="FTV33"/>
      <c r="FTW33"/>
      <c r="FTX33"/>
      <c r="FTY33"/>
      <c r="FTZ33"/>
      <c r="FUA33"/>
      <c r="FUB33"/>
      <c r="FUC33"/>
      <c r="FUD33"/>
      <c r="FUE33"/>
      <c r="FUF33"/>
      <c r="FUG33"/>
      <c r="FUH33"/>
      <c r="FUI33"/>
      <c r="FUJ33"/>
      <c r="FUK33"/>
      <c r="FUL33"/>
      <c r="FUM33"/>
      <c r="FUN33"/>
      <c r="FUO33"/>
      <c r="FUP33"/>
      <c r="FUQ33"/>
      <c r="FUR33"/>
      <c r="FUS33"/>
      <c r="FUT33"/>
      <c r="FUU33"/>
      <c r="FUV33"/>
      <c r="FUW33"/>
      <c r="FUX33"/>
      <c r="FUY33"/>
      <c r="FUZ33"/>
      <c r="FVA33"/>
      <c r="FVB33"/>
      <c r="FVC33"/>
      <c r="FVD33"/>
      <c r="FVE33"/>
      <c r="FVF33"/>
      <c r="FVG33"/>
      <c r="FVH33"/>
      <c r="FVI33"/>
      <c r="FVJ33"/>
      <c r="FVK33"/>
      <c r="FVL33"/>
      <c r="FVM33"/>
      <c r="FVN33"/>
      <c r="FVO33"/>
      <c r="FVP33"/>
      <c r="FVQ33"/>
      <c r="FVR33"/>
      <c r="FVS33"/>
      <c r="FVT33"/>
      <c r="FVU33"/>
      <c r="FVV33"/>
      <c r="FVW33"/>
      <c r="FVX33"/>
      <c r="FVY33"/>
      <c r="FVZ33"/>
      <c r="FWA33"/>
      <c r="FWB33"/>
      <c r="FWC33"/>
      <c r="FWD33"/>
      <c r="FWE33"/>
      <c r="FWF33"/>
      <c r="FWG33"/>
      <c r="FWH33"/>
      <c r="FWI33"/>
      <c r="FWJ33"/>
      <c r="FWK33"/>
      <c r="FWL33"/>
      <c r="FWM33"/>
      <c r="FWN33"/>
      <c r="FWO33"/>
      <c r="FWP33"/>
      <c r="FWQ33"/>
      <c r="FWR33"/>
      <c r="FWS33"/>
      <c r="FWT33"/>
      <c r="FWU33"/>
      <c r="FWV33"/>
      <c r="FWW33"/>
      <c r="FWX33"/>
      <c r="FWY33"/>
      <c r="FWZ33"/>
      <c r="FXA33"/>
      <c r="FXB33"/>
      <c r="FXC33"/>
      <c r="FXD33"/>
      <c r="FXE33"/>
      <c r="FXF33"/>
      <c r="FXG33"/>
      <c r="FXH33"/>
      <c r="FXI33"/>
      <c r="FXJ33"/>
      <c r="FXK33"/>
      <c r="FXL33"/>
      <c r="FXM33"/>
      <c r="FXN33"/>
      <c r="FXO33"/>
      <c r="FXP33"/>
      <c r="FXQ33"/>
      <c r="FXR33"/>
      <c r="FXS33"/>
      <c r="FXT33"/>
      <c r="FXU33"/>
      <c r="FXV33"/>
      <c r="FXW33"/>
      <c r="FXX33"/>
      <c r="FXY33"/>
      <c r="FXZ33"/>
      <c r="FYA33"/>
      <c r="FYB33"/>
      <c r="FYC33"/>
      <c r="FYD33"/>
      <c r="FYE33"/>
      <c r="FYF33"/>
      <c r="FYG33"/>
      <c r="FYH33"/>
      <c r="FYI33"/>
      <c r="FYJ33"/>
      <c r="FYK33"/>
      <c r="FYL33"/>
      <c r="FYM33"/>
      <c r="FYN33"/>
      <c r="FYO33"/>
      <c r="FYP33"/>
      <c r="FYQ33"/>
      <c r="FYR33"/>
      <c r="FYS33"/>
      <c r="FYT33"/>
      <c r="FYU33"/>
      <c r="FYV33"/>
      <c r="FYW33"/>
      <c r="FYX33"/>
      <c r="FYY33"/>
      <c r="FYZ33"/>
      <c r="FZA33"/>
      <c r="FZB33"/>
      <c r="FZC33"/>
      <c r="FZD33"/>
      <c r="FZE33"/>
      <c r="FZF33"/>
      <c r="FZG33"/>
      <c r="FZH33"/>
      <c r="FZI33"/>
      <c r="FZJ33"/>
      <c r="FZK33"/>
      <c r="FZL33"/>
      <c r="FZM33"/>
      <c r="FZN33"/>
      <c r="FZO33"/>
      <c r="FZP33"/>
      <c r="FZQ33"/>
      <c r="FZR33"/>
      <c r="FZS33"/>
      <c r="FZT33"/>
      <c r="FZU33"/>
      <c r="FZV33"/>
      <c r="FZW33"/>
      <c r="FZX33"/>
      <c r="FZY33"/>
      <c r="FZZ33"/>
      <c r="GAA33"/>
      <c r="GAB33"/>
      <c r="GAC33"/>
      <c r="GAD33"/>
      <c r="GAE33"/>
      <c r="GAF33"/>
      <c r="GAG33"/>
      <c r="GAH33"/>
      <c r="GAI33"/>
      <c r="GAJ33"/>
      <c r="GAK33"/>
      <c r="GAL33"/>
      <c r="GAM33"/>
      <c r="GAN33"/>
      <c r="GAO33"/>
      <c r="GAP33"/>
      <c r="GAQ33"/>
      <c r="GAR33"/>
      <c r="GAS33"/>
      <c r="GAT33"/>
      <c r="GAU33"/>
      <c r="GAV33"/>
      <c r="GAW33"/>
      <c r="GAX33"/>
      <c r="GAY33"/>
      <c r="GAZ33"/>
      <c r="GBA33"/>
      <c r="GBB33"/>
      <c r="GBC33"/>
      <c r="GBD33"/>
      <c r="GBE33"/>
      <c r="GBF33"/>
      <c r="GBG33"/>
      <c r="GBH33"/>
      <c r="GBI33"/>
      <c r="GBJ33"/>
      <c r="GBK33"/>
      <c r="GBL33"/>
      <c r="GBM33"/>
      <c r="GBN33"/>
      <c r="GBO33"/>
      <c r="GBP33"/>
      <c r="GBQ33"/>
      <c r="GBR33"/>
      <c r="GBS33"/>
      <c r="GBT33"/>
      <c r="GBU33"/>
      <c r="GBV33"/>
      <c r="GBW33"/>
      <c r="GBX33"/>
      <c r="GBY33"/>
      <c r="GBZ33"/>
      <c r="GCA33"/>
      <c r="GCB33"/>
      <c r="GCC33"/>
      <c r="GCD33"/>
      <c r="GCE33"/>
      <c r="GCF33"/>
      <c r="GCG33"/>
      <c r="GCH33"/>
      <c r="GCI33"/>
      <c r="GCJ33"/>
      <c r="GCK33"/>
      <c r="GCL33"/>
      <c r="GCM33"/>
      <c r="GCN33"/>
      <c r="GCO33"/>
      <c r="GCP33"/>
      <c r="GCQ33"/>
      <c r="GCR33"/>
      <c r="GCS33"/>
      <c r="GCT33"/>
      <c r="GCU33"/>
      <c r="GCV33"/>
      <c r="GCW33"/>
      <c r="GCX33"/>
      <c r="GCY33"/>
      <c r="GCZ33"/>
      <c r="GDA33"/>
      <c r="GDB33"/>
      <c r="GDC33"/>
      <c r="GDD33"/>
      <c r="GDE33"/>
      <c r="GDF33"/>
      <c r="GDG33"/>
      <c r="GDH33"/>
      <c r="GDI33"/>
      <c r="GDJ33"/>
      <c r="GDK33"/>
      <c r="GDL33"/>
      <c r="GDM33"/>
      <c r="GDN33"/>
      <c r="GDO33"/>
      <c r="GDP33"/>
      <c r="GDQ33"/>
      <c r="GDR33"/>
      <c r="GDS33"/>
      <c r="GDT33"/>
      <c r="GDU33"/>
      <c r="GDV33"/>
      <c r="GDW33"/>
      <c r="GDX33"/>
      <c r="GDY33"/>
      <c r="GDZ33"/>
      <c r="GEA33"/>
      <c r="GEB33"/>
      <c r="GEC33"/>
      <c r="GED33"/>
      <c r="GEE33"/>
      <c r="GEF33"/>
      <c r="GEG33"/>
      <c r="GEH33"/>
      <c r="GEI33"/>
      <c r="GEJ33"/>
      <c r="GEK33"/>
      <c r="GEL33"/>
      <c r="GEM33"/>
      <c r="GEN33"/>
      <c r="GEO33"/>
      <c r="GEP33"/>
      <c r="GEQ33"/>
      <c r="GER33"/>
      <c r="GES33"/>
      <c r="GET33"/>
      <c r="GEU33"/>
      <c r="GEV33"/>
      <c r="GEW33"/>
      <c r="GEX33"/>
      <c r="GEY33"/>
      <c r="GEZ33"/>
      <c r="GFA33"/>
      <c r="GFB33"/>
      <c r="GFC33"/>
      <c r="GFD33"/>
      <c r="GFE33"/>
      <c r="GFF33"/>
      <c r="GFG33"/>
      <c r="GFH33"/>
      <c r="GFI33"/>
      <c r="GFJ33"/>
      <c r="GFK33"/>
      <c r="GFL33"/>
      <c r="GFM33"/>
      <c r="GFN33"/>
      <c r="GFO33"/>
      <c r="GFP33"/>
      <c r="GFQ33"/>
      <c r="GFR33"/>
      <c r="GFS33"/>
      <c r="GFT33"/>
      <c r="GFU33"/>
      <c r="GFV33"/>
      <c r="GFW33"/>
      <c r="GFX33"/>
      <c r="GFY33"/>
      <c r="GFZ33"/>
      <c r="GGA33"/>
      <c r="GGB33"/>
      <c r="GGC33"/>
      <c r="GGD33"/>
      <c r="GGE33"/>
      <c r="GGF33"/>
      <c r="GGG33"/>
      <c r="GGH33"/>
      <c r="GGI33"/>
      <c r="GGJ33"/>
      <c r="GGK33"/>
      <c r="GGL33"/>
      <c r="GGM33"/>
      <c r="GGN33"/>
      <c r="GGO33"/>
      <c r="GGP33"/>
      <c r="GGQ33"/>
      <c r="GGR33"/>
      <c r="GGS33"/>
      <c r="GGT33"/>
      <c r="GGU33"/>
      <c r="GGV33"/>
      <c r="GGW33"/>
      <c r="GGX33"/>
      <c r="GGY33"/>
      <c r="GGZ33"/>
      <c r="GHA33"/>
      <c r="GHB33"/>
      <c r="GHC33"/>
      <c r="GHD33"/>
      <c r="GHE33"/>
      <c r="GHF33"/>
      <c r="GHG33"/>
      <c r="GHH33"/>
      <c r="GHI33"/>
      <c r="GHJ33"/>
      <c r="GHK33"/>
      <c r="GHL33"/>
      <c r="GHM33"/>
      <c r="GHN33"/>
      <c r="GHO33"/>
      <c r="GHP33"/>
      <c r="GHQ33"/>
      <c r="GHR33"/>
      <c r="GHS33"/>
      <c r="GHT33"/>
      <c r="GHU33"/>
      <c r="GHV33"/>
      <c r="GHW33"/>
      <c r="GHX33"/>
      <c r="GHY33"/>
      <c r="GHZ33"/>
      <c r="GIA33"/>
      <c r="GIB33"/>
      <c r="GIC33"/>
      <c r="GID33"/>
      <c r="GIE33"/>
      <c r="GIF33"/>
      <c r="GIG33"/>
      <c r="GIH33"/>
      <c r="GII33"/>
      <c r="GIJ33"/>
      <c r="GIK33"/>
      <c r="GIL33"/>
      <c r="GIM33"/>
      <c r="GIN33"/>
      <c r="GIO33"/>
      <c r="GIP33"/>
      <c r="GIQ33"/>
      <c r="GIR33"/>
      <c r="GIS33"/>
      <c r="GIT33"/>
      <c r="GIU33"/>
      <c r="GIV33"/>
      <c r="GIW33"/>
      <c r="GIX33"/>
      <c r="GIY33"/>
      <c r="GIZ33"/>
      <c r="GJA33"/>
      <c r="GJB33"/>
      <c r="GJC33"/>
      <c r="GJD33"/>
      <c r="GJE33"/>
      <c r="GJF33"/>
      <c r="GJG33"/>
      <c r="GJH33"/>
      <c r="GJI33"/>
      <c r="GJJ33"/>
      <c r="GJK33"/>
      <c r="GJL33"/>
      <c r="GJM33"/>
      <c r="GJN33"/>
      <c r="GJO33"/>
      <c r="GJP33"/>
      <c r="GJQ33"/>
      <c r="GJR33"/>
      <c r="GJS33"/>
      <c r="GJT33"/>
      <c r="GJU33"/>
      <c r="GJV33"/>
      <c r="GJW33"/>
      <c r="GJX33"/>
      <c r="GJY33"/>
      <c r="GJZ33"/>
      <c r="GKA33"/>
      <c r="GKB33"/>
      <c r="GKC33"/>
      <c r="GKD33"/>
      <c r="GKE33"/>
      <c r="GKF33"/>
      <c r="GKG33"/>
      <c r="GKH33"/>
      <c r="GKI33"/>
      <c r="GKJ33"/>
      <c r="GKK33"/>
      <c r="GKL33"/>
      <c r="GKM33"/>
      <c r="GKN33"/>
      <c r="GKO33"/>
      <c r="GKP33"/>
      <c r="GKQ33"/>
      <c r="GKR33"/>
      <c r="GKS33"/>
      <c r="GKT33"/>
      <c r="GKU33"/>
      <c r="GKV33"/>
      <c r="GKW33"/>
      <c r="GKX33"/>
      <c r="GKY33"/>
      <c r="GKZ33"/>
      <c r="GLA33"/>
      <c r="GLB33"/>
      <c r="GLC33"/>
      <c r="GLD33"/>
      <c r="GLE33"/>
      <c r="GLF33"/>
      <c r="GLG33"/>
      <c r="GLH33"/>
      <c r="GLI33"/>
      <c r="GLJ33"/>
      <c r="GLK33"/>
      <c r="GLL33"/>
      <c r="GLM33"/>
      <c r="GLN33"/>
      <c r="GLO33"/>
      <c r="GLP33"/>
      <c r="GLQ33"/>
      <c r="GLR33"/>
      <c r="GLS33"/>
      <c r="GLT33"/>
      <c r="GLU33"/>
      <c r="GLV33"/>
      <c r="GLW33"/>
      <c r="GLX33"/>
      <c r="GLY33"/>
      <c r="GLZ33"/>
      <c r="GMA33"/>
      <c r="GMB33"/>
      <c r="GMC33"/>
      <c r="GMD33"/>
      <c r="GME33"/>
      <c r="GMF33"/>
      <c r="GMG33"/>
      <c r="GMH33"/>
      <c r="GMI33"/>
      <c r="GMJ33"/>
      <c r="GMK33"/>
      <c r="GML33"/>
      <c r="GMM33"/>
      <c r="GMN33"/>
      <c r="GMO33"/>
      <c r="GMP33"/>
      <c r="GMQ33"/>
      <c r="GMR33"/>
      <c r="GMS33"/>
      <c r="GMT33"/>
      <c r="GMU33"/>
      <c r="GMV33"/>
      <c r="GMW33"/>
      <c r="GMX33"/>
      <c r="GMY33"/>
      <c r="GMZ33"/>
      <c r="GNA33"/>
      <c r="GNB33"/>
      <c r="GNC33"/>
      <c r="GND33"/>
      <c r="GNE33"/>
      <c r="GNF33"/>
      <c r="GNG33"/>
      <c r="GNH33"/>
      <c r="GNI33"/>
      <c r="GNJ33"/>
      <c r="GNK33"/>
      <c r="GNL33"/>
      <c r="GNM33"/>
      <c r="GNN33"/>
      <c r="GNO33"/>
      <c r="GNP33"/>
      <c r="GNQ33"/>
      <c r="GNR33"/>
      <c r="GNS33"/>
      <c r="GNT33"/>
      <c r="GNU33"/>
      <c r="GNV33"/>
      <c r="GNW33"/>
      <c r="GNX33"/>
      <c r="GNY33"/>
      <c r="GNZ33"/>
      <c r="GOA33"/>
      <c r="GOB33"/>
      <c r="GOC33"/>
      <c r="GOD33"/>
      <c r="GOE33"/>
      <c r="GOF33"/>
      <c r="GOG33"/>
      <c r="GOH33"/>
      <c r="GOI33"/>
      <c r="GOJ33"/>
      <c r="GOK33"/>
      <c r="GOL33"/>
      <c r="GOM33"/>
      <c r="GON33"/>
      <c r="GOO33"/>
      <c r="GOP33"/>
      <c r="GOQ33"/>
      <c r="GOR33"/>
      <c r="GOS33"/>
      <c r="GOT33"/>
      <c r="GOU33"/>
      <c r="GOV33"/>
      <c r="GOW33"/>
      <c r="GOX33"/>
      <c r="GOY33"/>
      <c r="GOZ33"/>
      <c r="GPA33"/>
      <c r="GPB33"/>
      <c r="GPC33"/>
      <c r="GPD33"/>
      <c r="GPE33"/>
      <c r="GPF33"/>
      <c r="GPG33"/>
      <c r="GPH33"/>
      <c r="GPI33"/>
      <c r="GPJ33"/>
      <c r="GPK33"/>
      <c r="GPL33"/>
      <c r="GPM33"/>
      <c r="GPN33"/>
      <c r="GPO33"/>
      <c r="GPP33"/>
      <c r="GPQ33"/>
      <c r="GPR33"/>
      <c r="GPS33"/>
      <c r="GPT33"/>
      <c r="GPU33"/>
      <c r="GPV33"/>
      <c r="GPW33"/>
      <c r="GPX33"/>
      <c r="GPY33"/>
      <c r="GPZ33"/>
      <c r="GQA33"/>
      <c r="GQB33"/>
      <c r="GQC33"/>
      <c r="GQD33"/>
      <c r="GQE33"/>
      <c r="GQF33"/>
      <c r="GQG33"/>
      <c r="GQH33"/>
      <c r="GQI33"/>
      <c r="GQJ33"/>
      <c r="GQK33"/>
      <c r="GQL33"/>
      <c r="GQM33"/>
      <c r="GQN33"/>
      <c r="GQO33"/>
      <c r="GQP33"/>
      <c r="GQQ33"/>
      <c r="GQR33"/>
      <c r="GQS33"/>
      <c r="GQT33"/>
      <c r="GQU33"/>
      <c r="GQV33"/>
      <c r="GQW33"/>
      <c r="GQX33"/>
      <c r="GQY33"/>
      <c r="GQZ33"/>
      <c r="GRA33"/>
      <c r="GRB33"/>
      <c r="GRC33"/>
      <c r="GRD33"/>
      <c r="GRE33"/>
      <c r="GRF33"/>
      <c r="GRG33"/>
      <c r="GRH33"/>
      <c r="GRI33"/>
      <c r="GRJ33"/>
      <c r="GRK33"/>
      <c r="GRL33"/>
      <c r="GRM33"/>
      <c r="GRN33"/>
      <c r="GRO33"/>
      <c r="GRP33"/>
      <c r="GRQ33"/>
      <c r="GRR33"/>
      <c r="GRS33"/>
      <c r="GRT33"/>
      <c r="GRU33"/>
      <c r="GRV33"/>
      <c r="GRW33"/>
      <c r="GRX33"/>
      <c r="GRY33"/>
      <c r="GRZ33"/>
      <c r="GSA33"/>
      <c r="GSB33"/>
      <c r="GSC33"/>
      <c r="GSD33"/>
      <c r="GSE33"/>
      <c r="GSF33"/>
      <c r="GSG33"/>
      <c r="GSH33"/>
      <c r="GSI33"/>
      <c r="GSJ33"/>
      <c r="GSK33"/>
      <c r="GSL33"/>
      <c r="GSM33"/>
      <c r="GSN33"/>
      <c r="GSO33"/>
      <c r="GSP33"/>
      <c r="GSQ33"/>
      <c r="GSR33"/>
      <c r="GSS33"/>
      <c r="GST33"/>
      <c r="GSU33"/>
      <c r="GSV33"/>
      <c r="GSW33"/>
      <c r="GSX33"/>
      <c r="GSY33"/>
      <c r="GSZ33"/>
      <c r="GTA33"/>
      <c r="GTB33"/>
      <c r="GTC33"/>
      <c r="GTD33"/>
      <c r="GTE33"/>
      <c r="GTF33"/>
      <c r="GTG33"/>
      <c r="GTH33"/>
      <c r="GTI33"/>
      <c r="GTJ33"/>
      <c r="GTK33"/>
      <c r="GTL33"/>
      <c r="GTM33"/>
      <c r="GTN33"/>
      <c r="GTO33"/>
      <c r="GTP33"/>
      <c r="GTQ33"/>
      <c r="GTR33"/>
      <c r="GTS33"/>
      <c r="GTT33"/>
      <c r="GTU33"/>
      <c r="GTV33"/>
      <c r="GTW33"/>
      <c r="GTX33"/>
      <c r="GTY33"/>
      <c r="GTZ33"/>
      <c r="GUA33"/>
      <c r="GUB33"/>
      <c r="GUC33"/>
      <c r="GUD33"/>
      <c r="GUE33"/>
      <c r="GUF33"/>
      <c r="GUG33"/>
      <c r="GUH33"/>
      <c r="GUI33"/>
      <c r="GUJ33"/>
      <c r="GUK33"/>
      <c r="GUL33"/>
      <c r="GUM33"/>
      <c r="GUN33"/>
      <c r="GUO33"/>
      <c r="GUP33"/>
      <c r="GUQ33"/>
      <c r="GUR33"/>
      <c r="GUS33"/>
      <c r="GUT33"/>
      <c r="GUU33"/>
      <c r="GUV33"/>
      <c r="GUW33"/>
      <c r="GUX33"/>
      <c r="GUY33"/>
      <c r="GUZ33"/>
      <c r="GVA33"/>
      <c r="GVB33"/>
      <c r="GVC33"/>
      <c r="GVD33"/>
      <c r="GVE33"/>
      <c r="GVF33"/>
      <c r="GVG33"/>
      <c r="GVH33"/>
      <c r="GVI33"/>
      <c r="GVJ33"/>
      <c r="GVK33"/>
      <c r="GVL33"/>
      <c r="GVM33"/>
      <c r="GVN33"/>
      <c r="GVO33"/>
      <c r="GVP33"/>
      <c r="GVQ33"/>
      <c r="GVR33"/>
      <c r="GVS33"/>
      <c r="GVT33"/>
      <c r="GVU33"/>
      <c r="GVV33"/>
      <c r="GVW33"/>
      <c r="GVX33"/>
      <c r="GVY33"/>
      <c r="GVZ33"/>
      <c r="GWA33"/>
      <c r="GWB33"/>
      <c r="GWC33"/>
      <c r="GWD33"/>
      <c r="GWE33"/>
      <c r="GWF33"/>
      <c r="GWG33"/>
      <c r="GWH33"/>
      <c r="GWI33"/>
      <c r="GWJ33"/>
      <c r="GWK33"/>
      <c r="GWL33"/>
      <c r="GWM33"/>
      <c r="GWN33"/>
      <c r="GWO33"/>
      <c r="GWP33"/>
      <c r="GWQ33"/>
      <c r="GWR33"/>
      <c r="GWS33"/>
      <c r="GWT33"/>
      <c r="GWU33"/>
      <c r="GWV33"/>
      <c r="GWW33"/>
      <c r="GWX33"/>
      <c r="GWY33"/>
      <c r="GWZ33"/>
      <c r="GXA33"/>
      <c r="GXB33"/>
      <c r="GXC33"/>
      <c r="GXD33"/>
      <c r="GXE33"/>
      <c r="GXF33"/>
      <c r="GXG33"/>
      <c r="GXH33"/>
      <c r="GXI33"/>
      <c r="GXJ33"/>
      <c r="GXK33"/>
      <c r="GXL33"/>
      <c r="GXM33"/>
      <c r="GXN33"/>
      <c r="GXO33"/>
      <c r="GXP33"/>
      <c r="GXQ33"/>
      <c r="GXR33"/>
      <c r="GXS33"/>
      <c r="GXT33"/>
      <c r="GXU33"/>
      <c r="GXV33"/>
      <c r="GXW33"/>
      <c r="GXX33"/>
      <c r="GXY33"/>
      <c r="GXZ33"/>
      <c r="GYA33"/>
      <c r="GYB33"/>
      <c r="GYC33"/>
      <c r="GYD33"/>
      <c r="GYE33"/>
      <c r="GYF33"/>
      <c r="GYG33"/>
      <c r="GYH33"/>
      <c r="GYI33"/>
      <c r="GYJ33"/>
      <c r="GYK33"/>
      <c r="GYL33"/>
      <c r="GYM33"/>
      <c r="GYN33"/>
      <c r="GYO33"/>
      <c r="GYP33"/>
      <c r="GYQ33"/>
      <c r="GYR33"/>
      <c r="GYS33"/>
      <c r="GYT33"/>
      <c r="GYU33"/>
      <c r="GYV33"/>
      <c r="GYW33"/>
      <c r="GYX33"/>
      <c r="GYY33"/>
      <c r="GYZ33"/>
      <c r="GZA33"/>
      <c r="GZB33"/>
      <c r="GZC33"/>
      <c r="GZD33"/>
      <c r="GZE33"/>
      <c r="GZF33"/>
      <c r="GZG33"/>
      <c r="GZH33"/>
      <c r="GZI33"/>
      <c r="GZJ33"/>
      <c r="GZK33"/>
      <c r="GZL33"/>
      <c r="GZM33"/>
      <c r="GZN33"/>
      <c r="GZO33"/>
      <c r="GZP33"/>
      <c r="GZQ33"/>
      <c r="GZR33"/>
      <c r="GZS33"/>
      <c r="GZT33"/>
      <c r="GZU33"/>
      <c r="GZV33"/>
      <c r="GZW33"/>
      <c r="GZX33"/>
      <c r="GZY33"/>
      <c r="GZZ33"/>
      <c r="HAA33"/>
      <c r="HAB33"/>
      <c r="HAC33"/>
      <c r="HAD33"/>
      <c r="HAE33"/>
      <c r="HAF33"/>
      <c r="HAG33"/>
      <c r="HAH33"/>
      <c r="HAI33"/>
      <c r="HAJ33"/>
      <c r="HAK33"/>
      <c r="HAL33"/>
      <c r="HAM33"/>
      <c r="HAN33"/>
      <c r="HAO33"/>
      <c r="HAP33"/>
      <c r="HAQ33"/>
      <c r="HAR33"/>
      <c r="HAS33"/>
      <c r="HAT33"/>
      <c r="HAU33"/>
      <c r="HAV33"/>
      <c r="HAW33"/>
      <c r="HAX33"/>
      <c r="HAY33"/>
      <c r="HAZ33"/>
      <c r="HBA33"/>
      <c r="HBB33"/>
      <c r="HBC33"/>
      <c r="HBD33"/>
      <c r="HBE33"/>
      <c r="HBF33"/>
      <c r="HBG33"/>
      <c r="HBH33"/>
      <c r="HBI33"/>
      <c r="HBJ33"/>
      <c r="HBK33"/>
      <c r="HBL33"/>
      <c r="HBM33"/>
      <c r="HBN33"/>
      <c r="HBO33"/>
      <c r="HBP33"/>
      <c r="HBQ33"/>
      <c r="HBR33"/>
      <c r="HBS33"/>
      <c r="HBT33"/>
      <c r="HBU33"/>
      <c r="HBV33"/>
      <c r="HBW33"/>
      <c r="HBX33"/>
      <c r="HBY33"/>
      <c r="HBZ33"/>
      <c r="HCA33"/>
      <c r="HCB33"/>
      <c r="HCC33"/>
      <c r="HCD33"/>
      <c r="HCE33"/>
      <c r="HCF33"/>
      <c r="HCG33"/>
      <c r="HCH33"/>
      <c r="HCI33"/>
      <c r="HCJ33"/>
      <c r="HCK33"/>
      <c r="HCL33"/>
      <c r="HCM33"/>
      <c r="HCN33"/>
      <c r="HCO33"/>
      <c r="HCP33"/>
      <c r="HCQ33"/>
      <c r="HCR33"/>
      <c r="HCS33"/>
      <c r="HCT33"/>
      <c r="HCU33"/>
      <c r="HCV33"/>
      <c r="HCW33"/>
      <c r="HCX33"/>
      <c r="HCY33"/>
      <c r="HCZ33"/>
      <c r="HDA33"/>
      <c r="HDB33"/>
      <c r="HDC33"/>
      <c r="HDD33"/>
      <c r="HDE33"/>
      <c r="HDF33"/>
      <c r="HDG33"/>
      <c r="HDH33"/>
      <c r="HDI33"/>
      <c r="HDJ33"/>
      <c r="HDK33"/>
      <c r="HDL33"/>
      <c r="HDM33"/>
      <c r="HDN33"/>
      <c r="HDO33"/>
      <c r="HDP33"/>
      <c r="HDQ33"/>
      <c r="HDR33"/>
      <c r="HDS33"/>
      <c r="HDT33"/>
      <c r="HDU33"/>
      <c r="HDV33"/>
      <c r="HDW33"/>
      <c r="HDX33"/>
      <c r="HDY33"/>
      <c r="HDZ33"/>
      <c r="HEA33"/>
      <c r="HEB33"/>
      <c r="HEC33"/>
      <c r="HED33"/>
      <c r="HEE33"/>
      <c r="HEF33"/>
      <c r="HEG33"/>
      <c r="HEH33"/>
      <c r="HEI33"/>
      <c r="HEJ33"/>
      <c r="HEK33"/>
      <c r="HEL33"/>
      <c r="HEM33"/>
      <c r="HEN33"/>
      <c r="HEO33"/>
      <c r="HEP33"/>
      <c r="HEQ33"/>
      <c r="HER33"/>
      <c r="HES33"/>
      <c r="HET33"/>
      <c r="HEU33"/>
      <c r="HEV33"/>
      <c r="HEW33"/>
      <c r="HEX33"/>
      <c r="HEY33"/>
      <c r="HEZ33"/>
      <c r="HFA33"/>
      <c r="HFB33"/>
      <c r="HFC33"/>
      <c r="HFD33"/>
      <c r="HFE33"/>
      <c r="HFF33"/>
      <c r="HFG33"/>
      <c r="HFH33"/>
      <c r="HFI33"/>
      <c r="HFJ33"/>
      <c r="HFK33"/>
      <c r="HFL33"/>
      <c r="HFM33"/>
      <c r="HFN33"/>
      <c r="HFO33"/>
      <c r="HFP33"/>
      <c r="HFQ33"/>
      <c r="HFR33"/>
      <c r="HFS33"/>
      <c r="HFT33"/>
      <c r="HFU33"/>
      <c r="HFV33"/>
      <c r="HFW33"/>
      <c r="HFX33"/>
      <c r="HFY33"/>
      <c r="HFZ33"/>
      <c r="HGA33"/>
      <c r="HGB33"/>
      <c r="HGC33"/>
      <c r="HGD33"/>
      <c r="HGE33"/>
      <c r="HGF33"/>
      <c r="HGG33"/>
      <c r="HGH33"/>
      <c r="HGI33"/>
      <c r="HGJ33"/>
      <c r="HGK33"/>
      <c r="HGL33"/>
      <c r="HGM33"/>
      <c r="HGN33"/>
      <c r="HGO33"/>
      <c r="HGP33"/>
      <c r="HGQ33"/>
      <c r="HGR33"/>
      <c r="HGS33"/>
      <c r="HGT33"/>
      <c r="HGU33"/>
      <c r="HGV33"/>
      <c r="HGW33"/>
      <c r="HGX33"/>
      <c r="HGY33"/>
      <c r="HGZ33"/>
      <c r="HHA33"/>
      <c r="HHB33"/>
      <c r="HHC33"/>
      <c r="HHD33"/>
      <c r="HHE33"/>
      <c r="HHF33"/>
      <c r="HHG33"/>
      <c r="HHH33"/>
      <c r="HHI33"/>
      <c r="HHJ33"/>
      <c r="HHK33"/>
      <c r="HHL33"/>
      <c r="HHM33"/>
      <c r="HHN33"/>
      <c r="HHO33"/>
      <c r="HHP33"/>
      <c r="HHQ33"/>
      <c r="HHR33"/>
      <c r="HHS33"/>
      <c r="HHT33"/>
      <c r="HHU33"/>
      <c r="HHV33"/>
      <c r="HHW33"/>
      <c r="HHX33"/>
      <c r="HHY33"/>
      <c r="HHZ33"/>
      <c r="HIA33"/>
      <c r="HIB33"/>
      <c r="HIC33"/>
      <c r="HID33"/>
      <c r="HIE33"/>
      <c r="HIF33"/>
      <c r="HIG33"/>
      <c r="HIH33"/>
      <c r="HII33"/>
      <c r="HIJ33"/>
      <c r="HIK33"/>
      <c r="HIL33"/>
      <c r="HIM33"/>
      <c r="HIN33"/>
      <c r="HIO33"/>
      <c r="HIP33"/>
      <c r="HIQ33"/>
      <c r="HIR33"/>
      <c r="HIS33"/>
      <c r="HIT33"/>
      <c r="HIU33"/>
      <c r="HIV33"/>
      <c r="HIW33"/>
      <c r="HIX33"/>
      <c r="HIY33"/>
      <c r="HIZ33"/>
      <c r="HJA33"/>
      <c r="HJB33"/>
      <c r="HJC33"/>
      <c r="HJD33"/>
      <c r="HJE33"/>
      <c r="HJF33"/>
      <c r="HJG33"/>
      <c r="HJH33"/>
      <c r="HJI33"/>
      <c r="HJJ33"/>
      <c r="HJK33"/>
      <c r="HJL33"/>
      <c r="HJM33"/>
      <c r="HJN33"/>
      <c r="HJO33"/>
      <c r="HJP33"/>
      <c r="HJQ33"/>
      <c r="HJR33"/>
      <c r="HJS33"/>
      <c r="HJT33"/>
      <c r="HJU33"/>
      <c r="HJV33"/>
      <c r="HJW33"/>
      <c r="HJX33"/>
      <c r="HJY33"/>
      <c r="HJZ33"/>
      <c r="HKA33"/>
      <c r="HKB33"/>
      <c r="HKC33"/>
      <c r="HKD33"/>
      <c r="HKE33"/>
      <c r="HKF33"/>
      <c r="HKG33"/>
      <c r="HKH33"/>
      <c r="HKI33"/>
      <c r="HKJ33"/>
      <c r="HKK33"/>
      <c r="HKL33"/>
      <c r="HKM33"/>
      <c r="HKN33"/>
      <c r="HKO33"/>
      <c r="HKP33"/>
      <c r="HKQ33"/>
      <c r="HKR33"/>
      <c r="HKS33"/>
      <c r="HKT33"/>
      <c r="HKU33"/>
      <c r="HKV33"/>
      <c r="HKW33"/>
      <c r="HKX33"/>
      <c r="HKY33"/>
      <c r="HKZ33"/>
      <c r="HLA33"/>
      <c r="HLB33"/>
      <c r="HLC33"/>
      <c r="HLD33"/>
      <c r="HLE33"/>
      <c r="HLF33"/>
      <c r="HLG33"/>
      <c r="HLH33"/>
      <c r="HLI33"/>
      <c r="HLJ33"/>
      <c r="HLK33"/>
      <c r="HLL33"/>
      <c r="HLM33"/>
      <c r="HLN33"/>
      <c r="HLO33"/>
      <c r="HLP33"/>
      <c r="HLQ33"/>
      <c r="HLR33"/>
      <c r="HLS33"/>
      <c r="HLT33"/>
      <c r="HLU33"/>
      <c r="HLV33"/>
      <c r="HLW33"/>
      <c r="HLX33"/>
      <c r="HLY33"/>
      <c r="HLZ33"/>
      <c r="HMA33"/>
      <c r="HMB33"/>
      <c r="HMC33"/>
      <c r="HMD33"/>
      <c r="HME33"/>
      <c r="HMF33"/>
      <c r="HMG33"/>
      <c r="HMH33"/>
      <c r="HMI33"/>
      <c r="HMJ33"/>
      <c r="HMK33"/>
      <c r="HML33"/>
      <c r="HMM33"/>
      <c r="HMN33"/>
      <c r="HMO33"/>
      <c r="HMP33"/>
      <c r="HMQ33"/>
      <c r="HMR33"/>
      <c r="HMS33"/>
      <c r="HMT33"/>
      <c r="HMU33"/>
      <c r="HMV33"/>
      <c r="HMW33"/>
      <c r="HMX33"/>
      <c r="HMY33"/>
      <c r="HMZ33"/>
      <c r="HNA33"/>
      <c r="HNB33"/>
      <c r="HNC33"/>
      <c r="HND33"/>
      <c r="HNE33"/>
      <c r="HNF33"/>
      <c r="HNG33"/>
      <c r="HNH33"/>
      <c r="HNI33"/>
      <c r="HNJ33"/>
      <c r="HNK33"/>
      <c r="HNL33"/>
      <c r="HNM33"/>
      <c r="HNN33"/>
      <c r="HNO33"/>
      <c r="HNP33"/>
      <c r="HNQ33"/>
      <c r="HNR33"/>
      <c r="HNS33"/>
      <c r="HNT33"/>
      <c r="HNU33"/>
      <c r="HNV33"/>
      <c r="HNW33"/>
      <c r="HNX33"/>
      <c r="HNY33"/>
      <c r="HNZ33"/>
      <c r="HOA33"/>
      <c r="HOB33"/>
      <c r="HOC33"/>
      <c r="HOD33"/>
      <c r="HOE33"/>
      <c r="HOF33"/>
      <c r="HOG33"/>
      <c r="HOH33"/>
      <c r="HOI33"/>
      <c r="HOJ33"/>
      <c r="HOK33"/>
      <c r="HOL33"/>
      <c r="HOM33"/>
      <c r="HON33"/>
      <c r="HOO33"/>
      <c r="HOP33"/>
      <c r="HOQ33"/>
      <c r="HOR33"/>
      <c r="HOS33"/>
      <c r="HOT33"/>
      <c r="HOU33"/>
      <c r="HOV33"/>
      <c r="HOW33"/>
      <c r="HOX33"/>
      <c r="HOY33"/>
      <c r="HOZ33"/>
      <c r="HPA33"/>
      <c r="HPB33"/>
      <c r="HPC33"/>
      <c r="HPD33"/>
      <c r="HPE33"/>
      <c r="HPF33"/>
      <c r="HPG33"/>
      <c r="HPH33"/>
      <c r="HPI33"/>
      <c r="HPJ33"/>
      <c r="HPK33"/>
      <c r="HPL33"/>
      <c r="HPM33"/>
      <c r="HPN33"/>
      <c r="HPO33"/>
      <c r="HPP33"/>
      <c r="HPQ33"/>
      <c r="HPR33"/>
      <c r="HPS33"/>
      <c r="HPT33"/>
      <c r="HPU33"/>
      <c r="HPV33"/>
      <c r="HPW33"/>
      <c r="HPX33"/>
      <c r="HPY33"/>
      <c r="HPZ33"/>
      <c r="HQA33"/>
      <c r="HQB33"/>
      <c r="HQC33"/>
      <c r="HQD33"/>
      <c r="HQE33"/>
      <c r="HQF33"/>
      <c r="HQG33"/>
      <c r="HQH33"/>
      <c r="HQI33"/>
      <c r="HQJ33"/>
      <c r="HQK33"/>
      <c r="HQL33"/>
      <c r="HQM33"/>
      <c r="HQN33"/>
      <c r="HQO33"/>
      <c r="HQP33"/>
      <c r="HQQ33"/>
      <c r="HQR33"/>
      <c r="HQS33"/>
      <c r="HQT33"/>
      <c r="HQU33"/>
      <c r="HQV33"/>
      <c r="HQW33"/>
      <c r="HQX33"/>
      <c r="HQY33"/>
      <c r="HQZ33"/>
      <c r="HRA33"/>
      <c r="HRB33"/>
      <c r="HRC33"/>
      <c r="HRD33"/>
      <c r="HRE33"/>
      <c r="HRF33"/>
      <c r="HRG33"/>
      <c r="HRH33"/>
      <c r="HRI33"/>
      <c r="HRJ33"/>
      <c r="HRK33"/>
      <c r="HRL33"/>
      <c r="HRM33"/>
      <c r="HRN33"/>
      <c r="HRO33"/>
      <c r="HRP33"/>
      <c r="HRQ33"/>
      <c r="HRR33"/>
      <c r="HRS33"/>
      <c r="HRT33"/>
      <c r="HRU33"/>
      <c r="HRV33"/>
      <c r="HRW33"/>
      <c r="HRX33"/>
      <c r="HRY33"/>
      <c r="HRZ33"/>
      <c r="HSA33"/>
      <c r="HSB33"/>
      <c r="HSC33"/>
      <c r="HSD33"/>
      <c r="HSE33"/>
      <c r="HSF33"/>
      <c r="HSG33"/>
      <c r="HSH33"/>
      <c r="HSI33"/>
      <c r="HSJ33"/>
      <c r="HSK33"/>
      <c r="HSL33"/>
      <c r="HSM33"/>
      <c r="HSN33"/>
      <c r="HSO33"/>
      <c r="HSP33"/>
      <c r="HSQ33"/>
      <c r="HSR33"/>
      <c r="HSS33"/>
      <c r="HST33"/>
      <c r="HSU33"/>
      <c r="HSV33"/>
      <c r="HSW33"/>
      <c r="HSX33"/>
      <c r="HSY33"/>
      <c r="HSZ33"/>
      <c r="HTA33"/>
      <c r="HTB33"/>
      <c r="HTC33"/>
      <c r="HTD33"/>
      <c r="HTE33"/>
      <c r="HTF33"/>
      <c r="HTG33"/>
      <c r="HTH33"/>
      <c r="HTI33"/>
      <c r="HTJ33"/>
      <c r="HTK33"/>
      <c r="HTL33"/>
      <c r="HTM33"/>
      <c r="HTN33"/>
      <c r="HTO33"/>
      <c r="HTP33"/>
      <c r="HTQ33"/>
      <c r="HTR33"/>
      <c r="HTS33"/>
      <c r="HTT33"/>
      <c r="HTU33"/>
      <c r="HTV33"/>
      <c r="HTW33"/>
      <c r="HTX33"/>
      <c r="HTY33"/>
      <c r="HTZ33"/>
      <c r="HUA33"/>
      <c r="HUB33"/>
      <c r="HUC33"/>
      <c r="HUD33"/>
      <c r="HUE33"/>
      <c r="HUF33"/>
      <c r="HUG33"/>
      <c r="HUH33"/>
      <c r="HUI33"/>
      <c r="HUJ33"/>
      <c r="HUK33"/>
      <c r="HUL33"/>
      <c r="HUM33"/>
      <c r="HUN33"/>
      <c r="HUO33"/>
      <c r="HUP33"/>
      <c r="HUQ33"/>
      <c r="HUR33"/>
      <c r="HUS33"/>
      <c r="HUT33"/>
      <c r="HUU33"/>
      <c r="HUV33"/>
      <c r="HUW33"/>
      <c r="HUX33"/>
      <c r="HUY33"/>
      <c r="HUZ33"/>
      <c r="HVA33"/>
      <c r="HVB33"/>
      <c r="HVC33"/>
      <c r="HVD33"/>
      <c r="HVE33"/>
      <c r="HVF33"/>
      <c r="HVG33"/>
      <c r="HVH33"/>
      <c r="HVI33"/>
      <c r="HVJ33"/>
      <c r="HVK33"/>
      <c r="HVL33"/>
      <c r="HVM33"/>
      <c r="HVN33"/>
      <c r="HVO33"/>
      <c r="HVP33"/>
      <c r="HVQ33"/>
      <c r="HVR33"/>
      <c r="HVS33"/>
      <c r="HVT33"/>
      <c r="HVU33"/>
      <c r="HVV33"/>
      <c r="HVW33"/>
      <c r="HVX33"/>
      <c r="HVY33"/>
      <c r="HVZ33"/>
      <c r="HWA33"/>
      <c r="HWB33"/>
      <c r="HWC33"/>
      <c r="HWD33"/>
      <c r="HWE33"/>
      <c r="HWF33"/>
      <c r="HWG33"/>
      <c r="HWH33"/>
      <c r="HWI33"/>
      <c r="HWJ33"/>
      <c r="HWK33"/>
      <c r="HWL33"/>
      <c r="HWM33"/>
      <c r="HWN33"/>
      <c r="HWO33"/>
      <c r="HWP33"/>
      <c r="HWQ33"/>
      <c r="HWR33"/>
      <c r="HWS33"/>
      <c r="HWT33"/>
      <c r="HWU33"/>
      <c r="HWV33"/>
      <c r="HWW33"/>
      <c r="HWX33"/>
      <c r="HWY33"/>
      <c r="HWZ33"/>
      <c r="HXA33"/>
      <c r="HXB33"/>
      <c r="HXC33"/>
      <c r="HXD33"/>
      <c r="HXE33"/>
      <c r="HXF33"/>
      <c r="HXG33"/>
      <c r="HXH33"/>
      <c r="HXI33"/>
      <c r="HXJ33"/>
      <c r="HXK33"/>
      <c r="HXL33"/>
      <c r="HXM33"/>
      <c r="HXN33"/>
      <c r="HXO33"/>
      <c r="HXP33"/>
      <c r="HXQ33"/>
      <c r="HXR33"/>
      <c r="HXS33"/>
      <c r="HXT33"/>
      <c r="HXU33"/>
      <c r="HXV33"/>
      <c r="HXW33"/>
      <c r="HXX33"/>
      <c r="HXY33"/>
      <c r="HXZ33"/>
      <c r="HYA33"/>
      <c r="HYB33"/>
      <c r="HYC33"/>
      <c r="HYD33"/>
      <c r="HYE33"/>
      <c r="HYF33"/>
      <c r="HYG33"/>
      <c r="HYH33"/>
      <c r="HYI33"/>
      <c r="HYJ33"/>
      <c r="HYK33"/>
      <c r="HYL33"/>
      <c r="HYM33"/>
      <c r="HYN33"/>
      <c r="HYO33"/>
      <c r="HYP33"/>
      <c r="HYQ33"/>
      <c r="HYR33"/>
      <c r="HYS33"/>
      <c r="HYT33"/>
      <c r="HYU33"/>
      <c r="HYV33"/>
      <c r="HYW33"/>
      <c r="HYX33"/>
      <c r="HYY33"/>
      <c r="HYZ33"/>
      <c r="HZA33"/>
      <c r="HZB33"/>
      <c r="HZC33"/>
      <c r="HZD33"/>
      <c r="HZE33"/>
      <c r="HZF33"/>
      <c r="HZG33"/>
      <c r="HZH33"/>
      <c r="HZI33"/>
      <c r="HZJ33"/>
      <c r="HZK33"/>
      <c r="HZL33"/>
      <c r="HZM33"/>
      <c r="HZN33"/>
      <c r="HZO33"/>
      <c r="HZP33"/>
      <c r="HZQ33"/>
      <c r="HZR33"/>
      <c r="HZS33"/>
      <c r="HZT33"/>
      <c r="HZU33"/>
      <c r="HZV33"/>
      <c r="HZW33"/>
      <c r="HZX33"/>
      <c r="HZY33"/>
      <c r="HZZ33"/>
      <c r="IAA33"/>
      <c r="IAB33"/>
      <c r="IAC33"/>
      <c r="IAD33"/>
      <c r="IAE33"/>
      <c r="IAF33"/>
      <c r="IAG33"/>
      <c r="IAH33"/>
      <c r="IAI33"/>
      <c r="IAJ33"/>
      <c r="IAK33"/>
      <c r="IAL33"/>
      <c r="IAM33"/>
      <c r="IAN33"/>
      <c r="IAO33"/>
      <c r="IAP33"/>
      <c r="IAQ33"/>
      <c r="IAR33"/>
      <c r="IAS33"/>
      <c r="IAT33"/>
      <c r="IAU33"/>
      <c r="IAV33"/>
      <c r="IAW33"/>
      <c r="IAX33"/>
      <c r="IAY33"/>
      <c r="IAZ33"/>
      <c r="IBA33"/>
      <c r="IBB33"/>
      <c r="IBC33"/>
      <c r="IBD33"/>
      <c r="IBE33"/>
      <c r="IBF33"/>
      <c r="IBG33"/>
      <c r="IBH33"/>
      <c r="IBI33"/>
      <c r="IBJ33"/>
      <c r="IBK33"/>
      <c r="IBL33"/>
      <c r="IBM33"/>
      <c r="IBN33"/>
      <c r="IBO33"/>
      <c r="IBP33"/>
      <c r="IBQ33"/>
      <c r="IBR33"/>
      <c r="IBS33"/>
      <c r="IBT33"/>
      <c r="IBU33"/>
      <c r="IBV33"/>
      <c r="IBW33"/>
      <c r="IBX33"/>
      <c r="IBY33"/>
      <c r="IBZ33"/>
      <c r="ICA33"/>
      <c r="ICB33"/>
      <c r="ICC33"/>
      <c r="ICD33"/>
      <c r="ICE33"/>
      <c r="ICF33"/>
      <c r="ICG33"/>
      <c r="ICH33"/>
      <c r="ICI33"/>
      <c r="ICJ33"/>
      <c r="ICK33"/>
      <c r="ICL33"/>
      <c r="ICM33"/>
      <c r="ICN33"/>
      <c r="ICO33"/>
      <c r="ICP33"/>
      <c r="ICQ33"/>
      <c r="ICR33"/>
      <c r="ICS33"/>
      <c r="ICT33"/>
      <c r="ICU33"/>
      <c r="ICV33"/>
      <c r="ICW33"/>
      <c r="ICX33"/>
      <c r="ICY33"/>
      <c r="ICZ33"/>
      <c r="IDA33"/>
      <c r="IDB33"/>
      <c r="IDC33"/>
      <c r="IDD33"/>
      <c r="IDE33"/>
      <c r="IDF33"/>
      <c r="IDG33"/>
      <c r="IDH33"/>
      <c r="IDI33"/>
      <c r="IDJ33"/>
      <c r="IDK33"/>
      <c r="IDL33"/>
      <c r="IDM33"/>
      <c r="IDN33"/>
      <c r="IDO33"/>
      <c r="IDP33"/>
      <c r="IDQ33"/>
      <c r="IDR33"/>
      <c r="IDS33"/>
      <c r="IDT33"/>
      <c r="IDU33"/>
      <c r="IDV33"/>
      <c r="IDW33"/>
      <c r="IDX33"/>
      <c r="IDY33"/>
      <c r="IDZ33"/>
      <c r="IEA33"/>
      <c r="IEB33"/>
      <c r="IEC33"/>
      <c r="IED33"/>
      <c r="IEE33"/>
      <c r="IEF33"/>
      <c r="IEG33"/>
      <c r="IEH33"/>
      <c r="IEI33"/>
      <c r="IEJ33"/>
      <c r="IEK33"/>
      <c r="IEL33"/>
      <c r="IEM33"/>
      <c r="IEN33"/>
      <c r="IEO33"/>
      <c r="IEP33"/>
      <c r="IEQ33"/>
      <c r="IER33"/>
      <c r="IES33"/>
      <c r="IET33"/>
      <c r="IEU33"/>
      <c r="IEV33"/>
      <c r="IEW33"/>
      <c r="IEX33"/>
      <c r="IEY33"/>
      <c r="IEZ33"/>
      <c r="IFA33"/>
      <c r="IFB33"/>
      <c r="IFC33"/>
      <c r="IFD33"/>
      <c r="IFE33"/>
      <c r="IFF33"/>
      <c r="IFG33"/>
      <c r="IFH33"/>
      <c r="IFI33"/>
      <c r="IFJ33"/>
      <c r="IFK33"/>
      <c r="IFL33"/>
      <c r="IFM33"/>
      <c r="IFN33"/>
      <c r="IFO33"/>
      <c r="IFP33"/>
      <c r="IFQ33"/>
      <c r="IFR33"/>
      <c r="IFS33"/>
      <c r="IFT33"/>
      <c r="IFU33"/>
      <c r="IFV33"/>
      <c r="IFW33"/>
      <c r="IFX33"/>
      <c r="IFY33"/>
      <c r="IFZ33"/>
      <c r="IGA33"/>
      <c r="IGB33"/>
      <c r="IGC33"/>
      <c r="IGD33"/>
      <c r="IGE33"/>
      <c r="IGF33"/>
      <c r="IGG33"/>
      <c r="IGH33"/>
      <c r="IGI33"/>
      <c r="IGJ33"/>
      <c r="IGK33"/>
      <c r="IGL33"/>
      <c r="IGM33"/>
      <c r="IGN33"/>
      <c r="IGO33"/>
      <c r="IGP33"/>
      <c r="IGQ33"/>
      <c r="IGR33"/>
      <c r="IGS33"/>
      <c r="IGT33"/>
      <c r="IGU33"/>
      <c r="IGV33"/>
      <c r="IGW33"/>
      <c r="IGX33"/>
      <c r="IGY33"/>
      <c r="IGZ33"/>
      <c r="IHA33"/>
      <c r="IHB33"/>
      <c r="IHC33"/>
      <c r="IHD33"/>
      <c r="IHE33"/>
      <c r="IHF33"/>
      <c r="IHG33"/>
      <c r="IHH33"/>
      <c r="IHI33"/>
      <c r="IHJ33"/>
      <c r="IHK33"/>
      <c r="IHL33"/>
      <c r="IHM33"/>
      <c r="IHN33"/>
      <c r="IHO33"/>
      <c r="IHP33"/>
      <c r="IHQ33"/>
      <c r="IHR33"/>
      <c r="IHS33"/>
      <c r="IHT33"/>
      <c r="IHU33"/>
      <c r="IHV33"/>
      <c r="IHW33"/>
      <c r="IHX33"/>
      <c r="IHY33"/>
      <c r="IHZ33"/>
      <c r="IIA33"/>
      <c r="IIB33"/>
      <c r="IIC33"/>
      <c r="IID33"/>
      <c r="IIE33"/>
      <c r="IIF33"/>
      <c r="IIG33"/>
      <c r="IIH33"/>
      <c r="III33"/>
      <c r="IIJ33"/>
      <c r="IIK33"/>
      <c r="IIL33"/>
      <c r="IIM33"/>
      <c r="IIN33"/>
      <c r="IIO33"/>
      <c r="IIP33"/>
      <c r="IIQ33"/>
      <c r="IIR33"/>
      <c r="IIS33"/>
      <c r="IIT33"/>
      <c r="IIU33"/>
      <c r="IIV33"/>
      <c r="IIW33"/>
      <c r="IIX33"/>
      <c r="IIY33"/>
      <c r="IIZ33"/>
      <c r="IJA33"/>
      <c r="IJB33"/>
      <c r="IJC33"/>
      <c r="IJD33"/>
      <c r="IJE33"/>
      <c r="IJF33"/>
      <c r="IJG33"/>
      <c r="IJH33"/>
      <c r="IJI33"/>
      <c r="IJJ33"/>
      <c r="IJK33"/>
      <c r="IJL33"/>
      <c r="IJM33"/>
      <c r="IJN33"/>
      <c r="IJO33"/>
      <c r="IJP33"/>
      <c r="IJQ33"/>
      <c r="IJR33"/>
      <c r="IJS33"/>
      <c r="IJT33"/>
      <c r="IJU33"/>
      <c r="IJV33"/>
      <c r="IJW33"/>
      <c r="IJX33"/>
      <c r="IJY33"/>
      <c r="IJZ33"/>
      <c r="IKA33"/>
      <c r="IKB33"/>
      <c r="IKC33"/>
      <c r="IKD33"/>
      <c r="IKE33"/>
      <c r="IKF33"/>
      <c r="IKG33"/>
      <c r="IKH33"/>
      <c r="IKI33"/>
      <c r="IKJ33"/>
      <c r="IKK33"/>
      <c r="IKL33"/>
      <c r="IKM33"/>
      <c r="IKN33"/>
      <c r="IKO33"/>
      <c r="IKP33"/>
      <c r="IKQ33"/>
      <c r="IKR33"/>
      <c r="IKS33"/>
      <c r="IKT33"/>
      <c r="IKU33"/>
      <c r="IKV33"/>
      <c r="IKW33"/>
      <c r="IKX33"/>
      <c r="IKY33"/>
      <c r="IKZ33"/>
      <c r="ILA33"/>
      <c r="ILB33"/>
      <c r="ILC33"/>
      <c r="ILD33"/>
      <c r="ILE33"/>
      <c r="ILF33"/>
      <c r="ILG33"/>
      <c r="ILH33"/>
      <c r="ILI33"/>
      <c r="ILJ33"/>
      <c r="ILK33"/>
      <c r="ILL33"/>
      <c r="ILM33"/>
      <c r="ILN33"/>
      <c r="ILO33"/>
      <c r="ILP33"/>
      <c r="ILQ33"/>
      <c r="ILR33"/>
      <c r="ILS33"/>
      <c r="ILT33"/>
      <c r="ILU33"/>
      <c r="ILV33"/>
      <c r="ILW33"/>
      <c r="ILX33"/>
      <c r="ILY33"/>
      <c r="ILZ33"/>
      <c r="IMA33"/>
      <c r="IMB33"/>
      <c r="IMC33"/>
      <c r="IMD33"/>
      <c r="IME33"/>
      <c r="IMF33"/>
      <c r="IMG33"/>
      <c r="IMH33"/>
      <c r="IMI33"/>
      <c r="IMJ33"/>
      <c r="IMK33"/>
      <c r="IML33"/>
      <c r="IMM33"/>
      <c r="IMN33"/>
      <c r="IMO33"/>
      <c r="IMP33"/>
      <c r="IMQ33"/>
      <c r="IMR33"/>
      <c r="IMS33"/>
      <c r="IMT33"/>
      <c r="IMU33"/>
      <c r="IMV33"/>
      <c r="IMW33"/>
      <c r="IMX33"/>
      <c r="IMY33"/>
      <c r="IMZ33"/>
      <c r="INA33"/>
      <c r="INB33"/>
      <c r="INC33"/>
      <c r="IND33"/>
      <c r="INE33"/>
      <c r="INF33"/>
      <c r="ING33"/>
      <c r="INH33"/>
      <c r="INI33"/>
      <c r="INJ33"/>
      <c r="INK33"/>
      <c r="INL33"/>
      <c r="INM33"/>
      <c r="INN33"/>
      <c r="INO33"/>
      <c r="INP33"/>
      <c r="INQ33"/>
      <c r="INR33"/>
      <c r="INS33"/>
      <c r="INT33"/>
      <c r="INU33"/>
      <c r="INV33"/>
      <c r="INW33"/>
      <c r="INX33"/>
      <c r="INY33"/>
      <c r="INZ33"/>
      <c r="IOA33"/>
      <c r="IOB33"/>
      <c r="IOC33"/>
      <c r="IOD33"/>
      <c r="IOE33"/>
      <c r="IOF33"/>
      <c r="IOG33"/>
      <c r="IOH33"/>
      <c r="IOI33"/>
      <c r="IOJ33"/>
      <c r="IOK33"/>
      <c r="IOL33"/>
      <c r="IOM33"/>
      <c r="ION33"/>
      <c r="IOO33"/>
      <c r="IOP33"/>
      <c r="IOQ33"/>
      <c r="IOR33"/>
      <c r="IOS33"/>
      <c r="IOT33"/>
      <c r="IOU33"/>
      <c r="IOV33"/>
      <c r="IOW33"/>
      <c r="IOX33"/>
      <c r="IOY33"/>
      <c r="IOZ33"/>
      <c r="IPA33"/>
      <c r="IPB33"/>
      <c r="IPC33"/>
      <c r="IPD33"/>
      <c r="IPE33"/>
      <c r="IPF33"/>
      <c r="IPG33"/>
      <c r="IPH33"/>
      <c r="IPI33"/>
      <c r="IPJ33"/>
      <c r="IPK33"/>
      <c r="IPL33"/>
      <c r="IPM33"/>
      <c r="IPN33"/>
      <c r="IPO33"/>
      <c r="IPP33"/>
      <c r="IPQ33"/>
      <c r="IPR33"/>
      <c r="IPS33"/>
      <c r="IPT33"/>
      <c r="IPU33"/>
      <c r="IPV33"/>
      <c r="IPW33"/>
      <c r="IPX33"/>
      <c r="IPY33"/>
      <c r="IPZ33"/>
      <c r="IQA33"/>
      <c r="IQB33"/>
      <c r="IQC33"/>
      <c r="IQD33"/>
      <c r="IQE33"/>
      <c r="IQF33"/>
      <c r="IQG33"/>
      <c r="IQH33"/>
      <c r="IQI33"/>
      <c r="IQJ33"/>
      <c r="IQK33"/>
      <c r="IQL33"/>
      <c r="IQM33"/>
      <c r="IQN33"/>
      <c r="IQO33"/>
      <c r="IQP33"/>
      <c r="IQQ33"/>
      <c r="IQR33"/>
      <c r="IQS33"/>
      <c r="IQT33"/>
      <c r="IQU33"/>
      <c r="IQV33"/>
      <c r="IQW33"/>
      <c r="IQX33"/>
      <c r="IQY33"/>
      <c r="IQZ33"/>
      <c r="IRA33"/>
      <c r="IRB33"/>
      <c r="IRC33"/>
      <c r="IRD33"/>
      <c r="IRE33"/>
      <c r="IRF33"/>
      <c r="IRG33"/>
      <c r="IRH33"/>
      <c r="IRI33"/>
      <c r="IRJ33"/>
      <c r="IRK33"/>
      <c r="IRL33"/>
      <c r="IRM33"/>
      <c r="IRN33"/>
      <c r="IRO33"/>
      <c r="IRP33"/>
      <c r="IRQ33"/>
      <c r="IRR33"/>
      <c r="IRS33"/>
      <c r="IRT33"/>
      <c r="IRU33"/>
      <c r="IRV33"/>
      <c r="IRW33"/>
      <c r="IRX33"/>
      <c r="IRY33"/>
      <c r="IRZ33"/>
      <c r="ISA33"/>
      <c r="ISB33"/>
      <c r="ISC33"/>
      <c r="ISD33"/>
      <c r="ISE33"/>
      <c r="ISF33"/>
      <c r="ISG33"/>
      <c r="ISH33"/>
      <c r="ISI33"/>
      <c r="ISJ33"/>
      <c r="ISK33"/>
      <c r="ISL33"/>
      <c r="ISM33"/>
      <c r="ISN33"/>
      <c r="ISO33"/>
      <c r="ISP33"/>
      <c r="ISQ33"/>
      <c r="ISR33"/>
      <c r="ISS33"/>
      <c r="IST33"/>
      <c r="ISU33"/>
      <c r="ISV33"/>
      <c r="ISW33"/>
      <c r="ISX33"/>
      <c r="ISY33"/>
      <c r="ISZ33"/>
      <c r="ITA33"/>
      <c r="ITB33"/>
      <c r="ITC33"/>
      <c r="ITD33"/>
      <c r="ITE33"/>
      <c r="ITF33"/>
      <c r="ITG33"/>
      <c r="ITH33"/>
      <c r="ITI33"/>
      <c r="ITJ33"/>
      <c r="ITK33"/>
      <c r="ITL33"/>
      <c r="ITM33"/>
      <c r="ITN33"/>
      <c r="ITO33"/>
      <c r="ITP33"/>
      <c r="ITQ33"/>
      <c r="ITR33"/>
      <c r="ITS33"/>
      <c r="ITT33"/>
      <c r="ITU33"/>
      <c r="ITV33"/>
      <c r="ITW33"/>
      <c r="ITX33"/>
      <c r="ITY33"/>
      <c r="ITZ33"/>
      <c r="IUA33"/>
      <c r="IUB33"/>
      <c r="IUC33"/>
      <c r="IUD33"/>
      <c r="IUE33"/>
      <c r="IUF33"/>
      <c r="IUG33"/>
      <c r="IUH33"/>
      <c r="IUI33"/>
      <c r="IUJ33"/>
      <c r="IUK33"/>
      <c r="IUL33"/>
      <c r="IUM33"/>
      <c r="IUN33"/>
      <c r="IUO33"/>
      <c r="IUP33"/>
      <c r="IUQ33"/>
      <c r="IUR33"/>
      <c r="IUS33"/>
      <c r="IUT33"/>
      <c r="IUU33"/>
      <c r="IUV33"/>
      <c r="IUW33"/>
      <c r="IUX33"/>
      <c r="IUY33"/>
      <c r="IUZ33"/>
      <c r="IVA33"/>
      <c r="IVB33"/>
      <c r="IVC33"/>
      <c r="IVD33"/>
      <c r="IVE33"/>
      <c r="IVF33"/>
      <c r="IVG33"/>
      <c r="IVH33"/>
      <c r="IVI33"/>
      <c r="IVJ33"/>
      <c r="IVK33"/>
      <c r="IVL33"/>
      <c r="IVM33"/>
      <c r="IVN33"/>
      <c r="IVO33"/>
      <c r="IVP33"/>
      <c r="IVQ33"/>
      <c r="IVR33"/>
      <c r="IVS33"/>
      <c r="IVT33"/>
      <c r="IVU33"/>
      <c r="IVV33"/>
      <c r="IVW33"/>
      <c r="IVX33"/>
      <c r="IVY33"/>
      <c r="IVZ33"/>
      <c r="IWA33"/>
      <c r="IWB33"/>
      <c r="IWC33"/>
      <c r="IWD33"/>
      <c r="IWE33"/>
      <c r="IWF33"/>
      <c r="IWG33"/>
      <c r="IWH33"/>
      <c r="IWI33"/>
      <c r="IWJ33"/>
      <c r="IWK33"/>
      <c r="IWL33"/>
      <c r="IWM33"/>
      <c r="IWN33"/>
      <c r="IWO33"/>
      <c r="IWP33"/>
      <c r="IWQ33"/>
      <c r="IWR33"/>
      <c r="IWS33"/>
      <c r="IWT33"/>
      <c r="IWU33"/>
      <c r="IWV33"/>
      <c r="IWW33"/>
      <c r="IWX33"/>
      <c r="IWY33"/>
      <c r="IWZ33"/>
      <c r="IXA33"/>
      <c r="IXB33"/>
      <c r="IXC33"/>
      <c r="IXD33"/>
      <c r="IXE33"/>
      <c r="IXF33"/>
      <c r="IXG33"/>
      <c r="IXH33"/>
      <c r="IXI33"/>
      <c r="IXJ33"/>
      <c r="IXK33"/>
      <c r="IXL33"/>
      <c r="IXM33"/>
      <c r="IXN33"/>
      <c r="IXO33"/>
      <c r="IXP33"/>
      <c r="IXQ33"/>
      <c r="IXR33"/>
      <c r="IXS33"/>
      <c r="IXT33"/>
      <c r="IXU33"/>
      <c r="IXV33"/>
      <c r="IXW33"/>
      <c r="IXX33"/>
      <c r="IXY33"/>
      <c r="IXZ33"/>
      <c r="IYA33"/>
      <c r="IYB33"/>
      <c r="IYC33"/>
      <c r="IYD33"/>
      <c r="IYE33"/>
      <c r="IYF33"/>
      <c r="IYG33"/>
      <c r="IYH33"/>
      <c r="IYI33"/>
      <c r="IYJ33"/>
      <c r="IYK33"/>
      <c r="IYL33"/>
      <c r="IYM33"/>
      <c r="IYN33"/>
      <c r="IYO33"/>
      <c r="IYP33"/>
      <c r="IYQ33"/>
      <c r="IYR33"/>
      <c r="IYS33"/>
      <c r="IYT33"/>
      <c r="IYU33"/>
      <c r="IYV33"/>
      <c r="IYW33"/>
      <c r="IYX33"/>
      <c r="IYY33"/>
      <c r="IYZ33"/>
      <c r="IZA33"/>
      <c r="IZB33"/>
      <c r="IZC33"/>
      <c r="IZD33"/>
      <c r="IZE33"/>
      <c r="IZF33"/>
      <c r="IZG33"/>
      <c r="IZH33"/>
      <c r="IZI33"/>
      <c r="IZJ33"/>
      <c r="IZK33"/>
      <c r="IZL33"/>
      <c r="IZM33"/>
      <c r="IZN33"/>
      <c r="IZO33"/>
      <c r="IZP33"/>
      <c r="IZQ33"/>
      <c r="IZR33"/>
      <c r="IZS33"/>
      <c r="IZT33"/>
      <c r="IZU33"/>
      <c r="IZV33"/>
      <c r="IZW33"/>
      <c r="IZX33"/>
      <c r="IZY33"/>
      <c r="IZZ33"/>
      <c r="JAA33"/>
      <c r="JAB33"/>
      <c r="JAC33"/>
      <c r="JAD33"/>
      <c r="JAE33"/>
      <c r="JAF33"/>
      <c r="JAG33"/>
      <c r="JAH33"/>
      <c r="JAI33"/>
      <c r="JAJ33"/>
      <c r="JAK33"/>
      <c r="JAL33"/>
      <c r="JAM33"/>
      <c r="JAN33"/>
      <c r="JAO33"/>
      <c r="JAP33"/>
      <c r="JAQ33"/>
      <c r="JAR33"/>
      <c r="JAS33"/>
      <c r="JAT33"/>
      <c r="JAU33"/>
      <c r="JAV33"/>
      <c r="JAW33"/>
      <c r="JAX33"/>
      <c r="JAY33"/>
      <c r="JAZ33"/>
      <c r="JBA33"/>
      <c r="JBB33"/>
      <c r="JBC33"/>
      <c r="JBD33"/>
      <c r="JBE33"/>
      <c r="JBF33"/>
      <c r="JBG33"/>
      <c r="JBH33"/>
      <c r="JBI33"/>
      <c r="JBJ33"/>
      <c r="JBK33"/>
      <c r="JBL33"/>
      <c r="JBM33"/>
      <c r="JBN33"/>
      <c r="JBO33"/>
      <c r="JBP33"/>
      <c r="JBQ33"/>
      <c r="JBR33"/>
      <c r="JBS33"/>
      <c r="JBT33"/>
      <c r="JBU33"/>
      <c r="JBV33"/>
      <c r="JBW33"/>
      <c r="JBX33"/>
      <c r="JBY33"/>
      <c r="JBZ33"/>
      <c r="JCA33"/>
      <c r="JCB33"/>
      <c r="JCC33"/>
      <c r="JCD33"/>
      <c r="JCE33"/>
      <c r="JCF33"/>
      <c r="JCG33"/>
      <c r="JCH33"/>
      <c r="JCI33"/>
      <c r="JCJ33"/>
      <c r="JCK33"/>
      <c r="JCL33"/>
      <c r="JCM33"/>
      <c r="JCN33"/>
      <c r="JCO33"/>
      <c r="JCP33"/>
      <c r="JCQ33"/>
      <c r="JCR33"/>
      <c r="JCS33"/>
      <c r="JCT33"/>
      <c r="JCU33"/>
      <c r="JCV33"/>
      <c r="JCW33"/>
      <c r="JCX33"/>
      <c r="JCY33"/>
      <c r="JCZ33"/>
      <c r="JDA33"/>
      <c r="JDB33"/>
      <c r="JDC33"/>
      <c r="JDD33"/>
      <c r="JDE33"/>
      <c r="JDF33"/>
      <c r="JDG33"/>
      <c r="JDH33"/>
      <c r="JDI33"/>
      <c r="JDJ33"/>
      <c r="JDK33"/>
      <c r="JDL33"/>
      <c r="JDM33"/>
      <c r="JDN33"/>
      <c r="JDO33"/>
      <c r="JDP33"/>
      <c r="JDQ33"/>
      <c r="JDR33"/>
      <c r="JDS33"/>
      <c r="JDT33"/>
      <c r="JDU33"/>
      <c r="JDV33"/>
      <c r="JDW33"/>
      <c r="JDX33"/>
      <c r="JDY33"/>
      <c r="JDZ33"/>
      <c r="JEA33"/>
      <c r="JEB33"/>
      <c r="JEC33"/>
      <c r="JED33"/>
      <c r="JEE33"/>
      <c r="JEF33"/>
      <c r="JEG33"/>
      <c r="JEH33"/>
      <c r="JEI33"/>
      <c r="JEJ33"/>
      <c r="JEK33"/>
      <c r="JEL33"/>
      <c r="JEM33"/>
      <c r="JEN33"/>
      <c r="JEO33"/>
      <c r="JEP33"/>
      <c r="JEQ33"/>
      <c r="JER33"/>
      <c r="JES33"/>
      <c r="JET33"/>
      <c r="JEU33"/>
      <c r="JEV33"/>
      <c r="JEW33"/>
      <c r="JEX33"/>
      <c r="JEY33"/>
      <c r="JEZ33"/>
      <c r="JFA33"/>
      <c r="JFB33"/>
      <c r="JFC33"/>
      <c r="JFD33"/>
      <c r="JFE33"/>
      <c r="JFF33"/>
      <c r="JFG33"/>
      <c r="JFH33"/>
      <c r="JFI33"/>
      <c r="JFJ33"/>
      <c r="JFK33"/>
      <c r="JFL33"/>
      <c r="JFM33"/>
      <c r="JFN33"/>
      <c r="JFO33"/>
      <c r="JFP33"/>
      <c r="JFQ33"/>
      <c r="JFR33"/>
      <c r="JFS33"/>
      <c r="JFT33"/>
      <c r="JFU33"/>
      <c r="JFV33"/>
      <c r="JFW33"/>
      <c r="JFX33"/>
      <c r="JFY33"/>
      <c r="JFZ33"/>
      <c r="JGA33"/>
      <c r="JGB33"/>
      <c r="JGC33"/>
      <c r="JGD33"/>
      <c r="JGE33"/>
      <c r="JGF33"/>
      <c r="JGG33"/>
      <c r="JGH33"/>
      <c r="JGI33"/>
      <c r="JGJ33"/>
      <c r="JGK33"/>
      <c r="JGL33"/>
      <c r="JGM33"/>
      <c r="JGN33"/>
      <c r="JGO33"/>
      <c r="JGP33"/>
      <c r="JGQ33"/>
      <c r="JGR33"/>
      <c r="JGS33"/>
      <c r="JGT33"/>
      <c r="JGU33"/>
      <c r="JGV33"/>
      <c r="JGW33"/>
      <c r="JGX33"/>
      <c r="JGY33"/>
      <c r="JGZ33"/>
      <c r="JHA33"/>
      <c r="JHB33"/>
      <c r="JHC33"/>
      <c r="JHD33"/>
      <c r="JHE33"/>
      <c r="JHF33"/>
      <c r="JHG33"/>
      <c r="JHH33"/>
      <c r="JHI33"/>
      <c r="JHJ33"/>
      <c r="JHK33"/>
      <c r="JHL33"/>
      <c r="JHM33"/>
      <c r="JHN33"/>
      <c r="JHO33"/>
      <c r="JHP33"/>
      <c r="JHQ33"/>
      <c r="JHR33"/>
      <c r="JHS33"/>
      <c r="JHT33"/>
      <c r="JHU33"/>
      <c r="JHV33"/>
      <c r="JHW33"/>
      <c r="JHX33"/>
      <c r="JHY33"/>
      <c r="JHZ33"/>
      <c r="JIA33"/>
      <c r="JIB33"/>
      <c r="JIC33"/>
      <c r="JID33"/>
      <c r="JIE33"/>
      <c r="JIF33"/>
      <c r="JIG33"/>
      <c r="JIH33"/>
      <c r="JII33"/>
      <c r="JIJ33"/>
      <c r="JIK33"/>
      <c r="JIL33"/>
      <c r="JIM33"/>
      <c r="JIN33"/>
      <c r="JIO33"/>
      <c r="JIP33"/>
      <c r="JIQ33"/>
      <c r="JIR33"/>
      <c r="JIS33"/>
      <c r="JIT33"/>
      <c r="JIU33"/>
      <c r="JIV33"/>
      <c r="JIW33"/>
      <c r="JIX33"/>
      <c r="JIY33"/>
      <c r="JIZ33"/>
      <c r="JJA33"/>
      <c r="JJB33"/>
      <c r="JJC33"/>
      <c r="JJD33"/>
      <c r="JJE33"/>
      <c r="JJF33"/>
      <c r="JJG33"/>
      <c r="JJH33"/>
      <c r="JJI33"/>
      <c r="JJJ33"/>
      <c r="JJK33"/>
      <c r="JJL33"/>
      <c r="JJM33"/>
      <c r="JJN33"/>
      <c r="JJO33"/>
      <c r="JJP33"/>
      <c r="JJQ33"/>
      <c r="JJR33"/>
      <c r="JJS33"/>
      <c r="JJT33"/>
      <c r="JJU33"/>
      <c r="JJV33"/>
      <c r="JJW33"/>
      <c r="JJX33"/>
      <c r="JJY33"/>
      <c r="JJZ33"/>
      <c r="JKA33"/>
      <c r="JKB33"/>
      <c r="JKC33"/>
      <c r="JKD33"/>
      <c r="JKE33"/>
      <c r="JKF33"/>
      <c r="JKG33"/>
      <c r="JKH33"/>
      <c r="JKI33"/>
      <c r="JKJ33"/>
      <c r="JKK33"/>
      <c r="JKL33"/>
      <c r="JKM33"/>
      <c r="JKN33"/>
      <c r="JKO33"/>
      <c r="JKP33"/>
      <c r="JKQ33"/>
      <c r="JKR33"/>
      <c r="JKS33"/>
      <c r="JKT33"/>
      <c r="JKU33"/>
      <c r="JKV33"/>
      <c r="JKW33"/>
      <c r="JKX33"/>
      <c r="JKY33"/>
      <c r="JKZ33"/>
      <c r="JLA33"/>
      <c r="JLB33"/>
      <c r="JLC33"/>
      <c r="JLD33"/>
      <c r="JLE33"/>
      <c r="JLF33"/>
      <c r="JLG33"/>
      <c r="JLH33"/>
      <c r="JLI33"/>
      <c r="JLJ33"/>
      <c r="JLK33"/>
      <c r="JLL33"/>
      <c r="JLM33"/>
      <c r="JLN33"/>
      <c r="JLO33"/>
      <c r="JLP33"/>
      <c r="JLQ33"/>
      <c r="JLR33"/>
      <c r="JLS33"/>
      <c r="JLT33"/>
      <c r="JLU33"/>
      <c r="JLV33"/>
      <c r="JLW33"/>
      <c r="JLX33"/>
      <c r="JLY33"/>
      <c r="JLZ33"/>
      <c r="JMA33"/>
      <c r="JMB33"/>
      <c r="JMC33"/>
      <c r="JMD33"/>
      <c r="JME33"/>
      <c r="JMF33"/>
      <c r="JMG33"/>
      <c r="JMH33"/>
      <c r="JMI33"/>
      <c r="JMJ33"/>
      <c r="JMK33"/>
      <c r="JML33"/>
      <c r="JMM33"/>
      <c r="JMN33"/>
      <c r="JMO33"/>
      <c r="JMP33"/>
      <c r="JMQ33"/>
      <c r="JMR33"/>
      <c r="JMS33"/>
      <c r="JMT33"/>
      <c r="JMU33"/>
      <c r="JMV33"/>
      <c r="JMW33"/>
      <c r="JMX33"/>
      <c r="JMY33"/>
      <c r="JMZ33"/>
      <c r="JNA33"/>
      <c r="JNB33"/>
      <c r="JNC33"/>
      <c r="JND33"/>
      <c r="JNE33"/>
      <c r="JNF33"/>
      <c r="JNG33"/>
      <c r="JNH33"/>
      <c r="JNI33"/>
      <c r="JNJ33"/>
      <c r="JNK33"/>
      <c r="JNL33"/>
      <c r="JNM33"/>
      <c r="JNN33"/>
      <c r="JNO33"/>
      <c r="JNP33"/>
      <c r="JNQ33"/>
      <c r="JNR33"/>
      <c r="JNS33"/>
      <c r="JNT33"/>
      <c r="JNU33"/>
      <c r="JNV33"/>
      <c r="JNW33"/>
      <c r="JNX33"/>
      <c r="JNY33"/>
      <c r="JNZ33"/>
      <c r="JOA33"/>
      <c r="JOB33"/>
      <c r="JOC33"/>
      <c r="JOD33"/>
      <c r="JOE33"/>
      <c r="JOF33"/>
      <c r="JOG33"/>
      <c r="JOH33"/>
      <c r="JOI33"/>
      <c r="JOJ33"/>
      <c r="JOK33"/>
      <c r="JOL33"/>
      <c r="JOM33"/>
      <c r="JON33"/>
      <c r="JOO33"/>
      <c r="JOP33"/>
      <c r="JOQ33"/>
      <c r="JOR33"/>
      <c r="JOS33"/>
      <c r="JOT33"/>
      <c r="JOU33"/>
      <c r="JOV33"/>
      <c r="JOW33"/>
      <c r="JOX33"/>
      <c r="JOY33"/>
      <c r="JOZ33"/>
      <c r="JPA33"/>
      <c r="JPB33"/>
      <c r="JPC33"/>
      <c r="JPD33"/>
      <c r="JPE33"/>
      <c r="JPF33"/>
      <c r="JPG33"/>
      <c r="JPH33"/>
      <c r="JPI33"/>
      <c r="JPJ33"/>
      <c r="JPK33"/>
      <c r="JPL33"/>
      <c r="JPM33"/>
      <c r="JPN33"/>
      <c r="JPO33"/>
      <c r="JPP33"/>
      <c r="JPQ33"/>
      <c r="JPR33"/>
      <c r="JPS33"/>
      <c r="JPT33"/>
      <c r="JPU33"/>
      <c r="JPV33"/>
      <c r="JPW33"/>
      <c r="JPX33"/>
      <c r="JPY33"/>
      <c r="JPZ33"/>
      <c r="JQA33"/>
      <c r="JQB33"/>
      <c r="JQC33"/>
      <c r="JQD33"/>
      <c r="JQE33"/>
      <c r="JQF33"/>
      <c r="JQG33"/>
      <c r="JQH33"/>
      <c r="JQI33"/>
      <c r="JQJ33"/>
      <c r="JQK33"/>
      <c r="JQL33"/>
      <c r="JQM33"/>
      <c r="JQN33"/>
      <c r="JQO33"/>
      <c r="JQP33"/>
      <c r="JQQ33"/>
      <c r="JQR33"/>
      <c r="JQS33"/>
      <c r="JQT33"/>
      <c r="JQU33"/>
      <c r="JQV33"/>
      <c r="JQW33"/>
      <c r="JQX33"/>
      <c r="JQY33"/>
      <c r="JQZ33"/>
      <c r="JRA33"/>
      <c r="JRB33"/>
      <c r="JRC33"/>
      <c r="JRD33"/>
      <c r="JRE33"/>
      <c r="JRF33"/>
      <c r="JRG33"/>
      <c r="JRH33"/>
      <c r="JRI33"/>
      <c r="JRJ33"/>
      <c r="JRK33"/>
      <c r="JRL33"/>
      <c r="JRM33"/>
      <c r="JRN33"/>
      <c r="JRO33"/>
      <c r="JRP33"/>
      <c r="JRQ33"/>
      <c r="JRR33"/>
      <c r="JRS33"/>
      <c r="JRT33"/>
      <c r="JRU33"/>
      <c r="JRV33"/>
      <c r="JRW33"/>
      <c r="JRX33"/>
      <c r="JRY33"/>
      <c r="JRZ33"/>
      <c r="JSA33"/>
      <c r="JSB33"/>
      <c r="JSC33"/>
      <c r="JSD33"/>
      <c r="JSE33"/>
      <c r="JSF33"/>
      <c r="JSG33"/>
      <c r="JSH33"/>
      <c r="JSI33"/>
      <c r="JSJ33"/>
      <c r="JSK33"/>
      <c r="JSL33"/>
      <c r="JSM33"/>
      <c r="JSN33"/>
      <c r="JSO33"/>
      <c r="JSP33"/>
      <c r="JSQ33"/>
      <c r="JSR33"/>
      <c r="JSS33"/>
      <c r="JST33"/>
      <c r="JSU33"/>
      <c r="JSV33"/>
      <c r="JSW33"/>
      <c r="JSX33"/>
      <c r="JSY33"/>
      <c r="JSZ33"/>
      <c r="JTA33"/>
      <c r="JTB33"/>
      <c r="JTC33"/>
      <c r="JTD33"/>
      <c r="JTE33"/>
      <c r="JTF33"/>
      <c r="JTG33"/>
      <c r="JTH33"/>
      <c r="JTI33"/>
      <c r="JTJ33"/>
      <c r="JTK33"/>
      <c r="JTL33"/>
      <c r="JTM33"/>
      <c r="JTN33"/>
      <c r="JTO33"/>
      <c r="JTP33"/>
      <c r="JTQ33"/>
      <c r="JTR33"/>
      <c r="JTS33"/>
      <c r="JTT33"/>
      <c r="JTU33"/>
      <c r="JTV33"/>
      <c r="JTW33"/>
      <c r="JTX33"/>
      <c r="JTY33"/>
      <c r="JTZ33"/>
      <c r="JUA33"/>
      <c r="JUB33"/>
      <c r="JUC33"/>
      <c r="JUD33"/>
      <c r="JUE33"/>
      <c r="JUF33"/>
      <c r="JUG33"/>
      <c r="JUH33"/>
      <c r="JUI33"/>
      <c r="JUJ33"/>
      <c r="JUK33"/>
      <c r="JUL33"/>
      <c r="JUM33"/>
      <c r="JUN33"/>
      <c r="JUO33"/>
      <c r="JUP33"/>
      <c r="JUQ33"/>
      <c r="JUR33"/>
      <c r="JUS33"/>
      <c r="JUT33"/>
      <c r="JUU33"/>
      <c r="JUV33"/>
      <c r="JUW33"/>
      <c r="JUX33"/>
      <c r="JUY33"/>
      <c r="JUZ33"/>
      <c r="JVA33"/>
      <c r="JVB33"/>
      <c r="JVC33"/>
      <c r="JVD33"/>
      <c r="JVE33"/>
      <c r="JVF33"/>
      <c r="JVG33"/>
      <c r="JVH33"/>
      <c r="JVI33"/>
      <c r="JVJ33"/>
      <c r="JVK33"/>
      <c r="JVL33"/>
      <c r="JVM33"/>
      <c r="JVN33"/>
      <c r="JVO33"/>
      <c r="JVP33"/>
      <c r="JVQ33"/>
      <c r="JVR33"/>
      <c r="JVS33"/>
      <c r="JVT33"/>
      <c r="JVU33"/>
      <c r="JVV33"/>
      <c r="JVW33"/>
      <c r="JVX33"/>
      <c r="JVY33"/>
      <c r="JVZ33"/>
      <c r="JWA33"/>
      <c r="JWB33"/>
      <c r="JWC33"/>
      <c r="JWD33"/>
      <c r="JWE33"/>
      <c r="JWF33"/>
      <c r="JWG33"/>
      <c r="JWH33"/>
      <c r="JWI33"/>
      <c r="JWJ33"/>
      <c r="JWK33"/>
      <c r="JWL33"/>
      <c r="JWM33"/>
      <c r="JWN33"/>
      <c r="JWO33"/>
      <c r="JWP33"/>
      <c r="JWQ33"/>
      <c r="JWR33"/>
      <c r="JWS33"/>
      <c r="JWT33"/>
      <c r="JWU33"/>
      <c r="JWV33"/>
      <c r="JWW33"/>
      <c r="JWX33"/>
      <c r="JWY33"/>
      <c r="JWZ33"/>
      <c r="JXA33"/>
      <c r="JXB33"/>
      <c r="JXC33"/>
      <c r="JXD33"/>
      <c r="JXE33"/>
      <c r="JXF33"/>
      <c r="JXG33"/>
      <c r="JXH33"/>
      <c r="JXI33"/>
      <c r="JXJ33"/>
      <c r="JXK33"/>
      <c r="JXL33"/>
      <c r="JXM33"/>
      <c r="JXN33"/>
      <c r="JXO33"/>
      <c r="JXP33"/>
      <c r="JXQ33"/>
      <c r="JXR33"/>
      <c r="JXS33"/>
      <c r="JXT33"/>
      <c r="JXU33"/>
      <c r="JXV33"/>
      <c r="JXW33"/>
      <c r="JXX33"/>
      <c r="JXY33"/>
      <c r="JXZ33"/>
      <c r="JYA33"/>
      <c r="JYB33"/>
      <c r="JYC33"/>
      <c r="JYD33"/>
      <c r="JYE33"/>
      <c r="JYF33"/>
      <c r="JYG33"/>
      <c r="JYH33"/>
      <c r="JYI33"/>
      <c r="JYJ33"/>
      <c r="JYK33"/>
      <c r="JYL33"/>
      <c r="JYM33"/>
      <c r="JYN33"/>
      <c r="JYO33"/>
      <c r="JYP33"/>
      <c r="JYQ33"/>
      <c r="JYR33"/>
      <c r="JYS33"/>
      <c r="JYT33"/>
      <c r="JYU33"/>
      <c r="JYV33"/>
      <c r="JYW33"/>
      <c r="JYX33"/>
      <c r="JYY33"/>
      <c r="JYZ33"/>
      <c r="JZA33"/>
      <c r="JZB33"/>
      <c r="JZC33"/>
      <c r="JZD33"/>
      <c r="JZE33"/>
      <c r="JZF33"/>
      <c r="JZG33"/>
      <c r="JZH33"/>
      <c r="JZI33"/>
      <c r="JZJ33"/>
      <c r="JZK33"/>
      <c r="JZL33"/>
      <c r="JZM33"/>
      <c r="JZN33"/>
      <c r="JZO33"/>
      <c r="JZP33"/>
      <c r="JZQ33"/>
      <c r="JZR33"/>
      <c r="JZS33"/>
      <c r="JZT33"/>
      <c r="JZU33"/>
      <c r="JZV33"/>
      <c r="JZW33"/>
      <c r="JZX33"/>
      <c r="JZY33"/>
      <c r="JZZ33"/>
      <c r="KAA33"/>
      <c r="KAB33"/>
      <c r="KAC33"/>
      <c r="KAD33"/>
      <c r="KAE33"/>
      <c r="KAF33"/>
      <c r="KAG33"/>
      <c r="KAH33"/>
      <c r="KAI33"/>
      <c r="KAJ33"/>
      <c r="KAK33"/>
      <c r="KAL33"/>
      <c r="KAM33"/>
      <c r="KAN33"/>
      <c r="KAO33"/>
      <c r="KAP33"/>
      <c r="KAQ33"/>
      <c r="KAR33"/>
      <c r="KAS33"/>
      <c r="KAT33"/>
      <c r="KAU33"/>
      <c r="KAV33"/>
      <c r="KAW33"/>
      <c r="KAX33"/>
      <c r="KAY33"/>
      <c r="KAZ33"/>
      <c r="KBA33"/>
      <c r="KBB33"/>
      <c r="KBC33"/>
      <c r="KBD33"/>
      <c r="KBE33"/>
      <c r="KBF33"/>
      <c r="KBG33"/>
      <c r="KBH33"/>
      <c r="KBI33"/>
      <c r="KBJ33"/>
      <c r="KBK33"/>
      <c r="KBL33"/>
      <c r="KBM33"/>
      <c r="KBN33"/>
      <c r="KBO33"/>
      <c r="KBP33"/>
      <c r="KBQ33"/>
      <c r="KBR33"/>
      <c r="KBS33"/>
      <c r="KBT33"/>
      <c r="KBU33"/>
      <c r="KBV33"/>
      <c r="KBW33"/>
      <c r="KBX33"/>
      <c r="KBY33"/>
      <c r="KBZ33"/>
      <c r="KCA33"/>
      <c r="KCB33"/>
      <c r="KCC33"/>
      <c r="KCD33"/>
      <c r="KCE33"/>
      <c r="KCF33"/>
      <c r="KCG33"/>
      <c r="KCH33"/>
      <c r="KCI33"/>
      <c r="KCJ33"/>
      <c r="KCK33"/>
      <c r="KCL33"/>
      <c r="KCM33"/>
      <c r="KCN33"/>
      <c r="KCO33"/>
      <c r="KCP33"/>
      <c r="KCQ33"/>
      <c r="KCR33"/>
      <c r="KCS33"/>
      <c r="KCT33"/>
      <c r="KCU33"/>
      <c r="KCV33"/>
      <c r="KCW33"/>
      <c r="KCX33"/>
      <c r="KCY33"/>
      <c r="KCZ33"/>
      <c r="KDA33"/>
      <c r="KDB33"/>
      <c r="KDC33"/>
      <c r="KDD33"/>
      <c r="KDE33"/>
      <c r="KDF33"/>
      <c r="KDG33"/>
      <c r="KDH33"/>
      <c r="KDI33"/>
      <c r="KDJ33"/>
      <c r="KDK33"/>
      <c r="KDL33"/>
      <c r="KDM33"/>
      <c r="KDN33"/>
      <c r="KDO33"/>
      <c r="KDP33"/>
      <c r="KDQ33"/>
      <c r="KDR33"/>
      <c r="KDS33"/>
      <c r="KDT33"/>
      <c r="KDU33"/>
      <c r="KDV33"/>
      <c r="KDW33"/>
      <c r="KDX33"/>
      <c r="KDY33"/>
      <c r="KDZ33"/>
      <c r="KEA33"/>
      <c r="KEB33"/>
      <c r="KEC33"/>
      <c r="KED33"/>
      <c r="KEE33"/>
      <c r="KEF33"/>
      <c r="KEG33"/>
      <c r="KEH33"/>
      <c r="KEI33"/>
      <c r="KEJ33"/>
      <c r="KEK33"/>
      <c r="KEL33"/>
      <c r="KEM33"/>
      <c r="KEN33"/>
      <c r="KEO33"/>
      <c r="KEP33"/>
      <c r="KEQ33"/>
      <c r="KER33"/>
      <c r="KES33"/>
      <c r="KET33"/>
      <c r="KEU33"/>
      <c r="KEV33"/>
      <c r="KEW33"/>
      <c r="KEX33"/>
      <c r="KEY33"/>
      <c r="KEZ33"/>
      <c r="KFA33"/>
      <c r="KFB33"/>
      <c r="KFC33"/>
      <c r="KFD33"/>
      <c r="KFE33"/>
      <c r="KFF33"/>
      <c r="KFG33"/>
      <c r="KFH33"/>
      <c r="KFI33"/>
      <c r="KFJ33"/>
      <c r="KFK33"/>
      <c r="KFL33"/>
      <c r="KFM33"/>
      <c r="KFN33"/>
      <c r="KFO33"/>
      <c r="KFP33"/>
      <c r="KFQ33"/>
      <c r="KFR33"/>
      <c r="KFS33"/>
      <c r="KFT33"/>
      <c r="KFU33"/>
      <c r="KFV33"/>
      <c r="KFW33"/>
      <c r="KFX33"/>
      <c r="KFY33"/>
      <c r="KFZ33"/>
      <c r="KGA33"/>
      <c r="KGB33"/>
      <c r="KGC33"/>
      <c r="KGD33"/>
      <c r="KGE33"/>
      <c r="KGF33"/>
      <c r="KGG33"/>
      <c r="KGH33"/>
      <c r="KGI33"/>
      <c r="KGJ33"/>
      <c r="KGK33"/>
      <c r="KGL33"/>
      <c r="KGM33"/>
      <c r="KGN33"/>
      <c r="KGO33"/>
      <c r="KGP33"/>
      <c r="KGQ33"/>
      <c r="KGR33"/>
      <c r="KGS33"/>
      <c r="KGT33"/>
      <c r="KGU33"/>
      <c r="KGV33"/>
      <c r="KGW33"/>
      <c r="KGX33"/>
      <c r="KGY33"/>
      <c r="KGZ33"/>
      <c r="KHA33"/>
      <c r="KHB33"/>
      <c r="KHC33"/>
      <c r="KHD33"/>
      <c r="KHE33"/>
      <c r="KHF33"/>
      <c r="KHG33"/>
      <c r="KHH33"/>
      <c r="KHI33"/>
      <c r="KHJ33"/>
      <c r="KHK33"/>
      <c r="KHL33"/>
      <c r="KHM33"/>
      <c r="KHN33"/>
      <c r="KHO33"/>
      <c r="KHP33"/>
      <c r="KHQ33"/>
      <c r="KHR33"/>
      <c r="KHS33"/>
      <c r="KHT33"/>
      <c r="KHU33"/>
      <c r="KHV33"/>
      <c r="KHW33"/>
      <c r="KHX33"/>
      <c r="KHY33"/>
      <c r="KHZ33"/>
      <c r="KIA33"/>
      <c r="KIB33"/>
      <c r="KIC33"/>
      <c r="KID33"/>
      <c r="KIE33"/>
      <c r="KIF33"/>
      <c r="KIG33"/>
      <c r="KIH33"/>
      <c r="KII33"/>
      <c r="KIJ33"/>
      <c r="KIK33"/>
      <c r="KIL33"/>
      <c r="KIM33"/>
      <c r="KIN33"/>
      <c r="KIO33"/>
      <c r="KIP33"/>
      <c r="KIQ33"/>
      <c r="KIR33"/>
      <c r="KIS33"/>
      <c r="KIT33"/>
      <c r="KIU33"/>
      <c r="KIV33"/>
      <c r="KIW33"/>
      <c r="KIX33"/>
      <c r="KIY33"/>
      <c r="KIZ33"/>
      <c r="KJA33"/>
      <c r="KJB33"/>
      <c r="KJC33"/>
      <c r="KJD33"/>
      <c r="KJE33"/>
      <c r="KJF33"/>
      <c r="KJG33"/>
      <c r="KJH33"/>
      <c r="KJI33"/>
      <c r="KJJ33"/>
      <c r="KJK33"/>
      <c r="KJL33"/>
      <c r="KJM33"/>
      <c r="KJN33"/>
      <c r="KJO33"/>
      <c r="KJP33"/>
      <c r="KJQ33"/>
      <c r="KJR33"/>
      <c r="KJS33"/>
      <c r="KJT33"/>
      <c r="KJU33"/>
      <c r="KJV33"/>
      <c r="KJW33"/>
      <c r="KJX33"/>
      <c r="KJY33"/>
      <c r="KJZ33"/>
      <c r="KKA33"/>
      <c r="KKB33"/>
      <c r="KKC33"/>
      <c r="KKD33"/>
      <c r="KKE33"/>
      <c r="KKF33"/>
      <c r="KKG33"/>
      <c r="KKH33"/>
      <c r="KKI33"/>
      <c r="KKJ33"/>
      <c r="KKK33"/>
      <c r="KKL33"/>
      <c r="KKM33"/>
      <c r="KKN33"/>
      <c r="KKO33"/>
      <c r="KKP33"/>
      <c r="KKQ33"/>
      <c r="KKR33"/>
      <c r="KKS33"/>
      <c r="KKT33"/>
      <c r="KKU33"/>
      <c r="KKV33"/>
      <c r="KKW33"/>
      <c r="KKX33"/>
      <c r="KKY33"/>
      <c r="KKZ33"/>
      <c r="KLA33"/>
      <c r="KLB33"/>
      <c r="KLC33"/>
      <c r="KLD33"/>
      <c r="KLE33"/>
      <c r="KLF33"/>
      <c r="KLG33"/>
      <c r="KLH33"/>
      <c r="KLI33"/>
      <c r="KLJ33"/>
      <c r="KLK33"/>
      <c r="KLL33"/>
      <c r="KLM33"/>
      <c r="KLN33"/>
      <c r="KLO33"/>
      <c r="KLP33"/>
      <c r="KLQ33"/>
      <c r="KLR33"/>
      <c r="KLS33"/>
      <c r="KLT33"/>
      <c r="KLU33"/>
      <c r="KLV33"/>
      <c r="KLW33"/>
      <c r="KLX33"/>
      <c r="KLY33"/>
      <c r="KLZ33"/>
      <c r="KMA33"/>
      <c r="KMB33"/>
      <c r="KMC33"/>
      <c r="KMD33"/>
      <c r="KME33"/>
      <c r="KMF33"/>
      <c r="KMG33"/>
      <c r="KMH33"/>
      <c r="KMI33"/>
      <c r="KMJ33"/>
      <c r="KMK33"/>
      <c r="KML33"/>
      <c r="KMM33"/>
      <c r="KMN33"/>
      <c r="KMO33"/>
      <c r="KMP33"/>
      <c r="KMQ33"/>
      <c r="KMR33"/>
      <c r="KMS33"/>
      <c r="KMT33"/>
      <c r="KMU33"/>
      <c r="KMV33"/>
      <c r="KMW33"/>
      <c r="KMX33"/>
      <c r="KMY33"/>
      <c r="KMZ33"/>
      <c r="KNA33"/>
      <c r="KNB33"/>
      <c r="KNC33"/>
      <c r="KND33"/>
      <c r="KNE33"/>
      <c r="KNF33"/>
      <c r="KNG33"/>
      <c r="KNH33"/>
      <c r="KNI33"/>
      <c r="KNJ33"/>
      <c r="KNK33"/>
      <c r="KNL33"/>
      <c r="KNM33"/>
      <c r="KNN33"/>
      <c r="KNO33"/>
      <c r="KNP33"/>
      <c r="KNQ33"/>
      <c r="KNR33"/>
      <c r="KNS33"/>
      <c r="KNT33"/>
      <c r="KNU33"/>
      <c r="KNV33"/>
      <c r="KNW33"/>
      <c r="KNX33"/>
      <c r="KNY33"/>
      <c r="KNZ33"/>
      <c r="KOA33"/>
      <c r="KOB33"/>
      <c r="KOC33"/>
      <c r="KOD33"/>
      <c r="KOE33"/>
      <c r="KOF33"/>
      <c r="KOG33"/>
      <c r="KOH33"/>
      <c r="KOI33"/>
      <c r="KOJ33"/>
      <c r="KOK33"/>
      <c r="KOL33"/>
      <c r="KOM33"/>
      <c r="KON33"/>
      <c r="KOO33"/>
      <c r="KOP33"/>
      <c r="KOQ33"/>
      <c r="KOR33"/>
      <c r="KOS33"/>
      <c r="KOT33"/>
      <c r="KOU33"/>
      <c r="KOV33"/>
      <c r="KOW33"/>
      <c r="KOX33"/>
      <c r="KOY33"/>
      <c r="KOZ33"/>
      <c r="KPA33"/>
      <c r="KPB33"/>
      <c r="KPC33"/>
      <c r="KPD33"/>
      <c r="KPE33"/>
      <c r="KPF33"/>
      <c r="KPG33"/>
      <c r="KPH33"/>
      <c r="KPI33"/>
      <c r="KPJ33"/>
      <c r="KPK33"/>
      <c r="KPL33"/>
      <c r="KPM33"/>
      <c r="KPN33"/>
      <c r="KPO33"/>
      <c r="KPP33"/>
      <c r="KPQ33"/>
      <c r="KPR33"/>
      <c r="KPS33"/>
      <c r="KPT33"/>
      <c r="KPU33"/>
      <c r="KPV33"/>
      <c r="KPW33"/>
      <c r="KPX33"/>
      <c r="KPY33"/>
      <c r="KPZ33"/>
      <c r="KQA33"/>
      <c r="KQB33"/>
      <c r="KQC33"/>
      <c r="KQD33"/>
      <c r="KQE33"/>
      <c r="KQF33"/>
      <c r="KQG33"/>
      <c r="KQH33"/>
      <c r="KQI33"/>
      <c r="KQJ33"/>
      <c r="KQK33"/>
      <c r="KQL33"/>
      <c r="KQM33"/>
      <c r="KQN33"/>
      <c r="KQO33"/>
      <c r="KQP33"/>
      <c r="KQQ33"/>
      <c r="KQR33"/>
      <c r="KQS33"/>
      <c r="KQT33"/>
      <c r="KQU33"/>
      <c r="KQV33"/>
      <c r="KQW33"/>
      <c r="KQX33"/>
      <c r="KQY33"/>
      <c r="KQZ33"/>
      <c r="KRA33"/>
      <c r="KRB33"/>
      <c r="KRC33"/>
      <c r="KRD33"/>
      <c r="KRE33"/>
      <c r="KRF33"/>
      <c r="KRG33"/>
      <c r="KRH33"/>
      <c r="KRI33"/>
      <c r="KRJ33"/>
      <c r="KRK33"/>
      <c r="KRL33"/>
      <c r="KRM33"/>
      <c r="KRN33"/>
      <c r="KRO33"/>
      <c r="KRP33"/>
      <c r="KRQ33"/>
      <c r="KRR33"/>
      <c r="KRS33"/>
      <c r="KRT33"/>
      <c r="KRU33"/>
      <c r="KRV33"/>
      <c r="KRW33"/>
      <c r="KRX33"/>
      <c r="KRY33"/>
      <c r="KRZ33"/>
      <c r="KSA33"/>
      <c r="KSB33"/>
      <c r="KSC33"/>
      <c r="KSD33"/>
      <c r="KSE33"/>
      <c r="KSF33"/>
      <c r="KSG33"/>
      <c r="KSH33"/>
      <c r="KSI33"/>
      <c r="KSJ33"/>
      <c r="KSK33"/>
      <c r="KSL33"/>
      <c r="KSM33"/>
      <c r="KSN33"/>
      <c r="KSO33"/>
      <c r="KSP33"/>
      <c r="KSQ33"/>
      <c r="KSR33"/>
      <c r="KSS33"/>
      <c r="KST33"/>
      <c r="KSU33"/>
      <c r="KSV33"/>
      <c r="KSW33"/>
      <c r="KSX33"/>
      <c r="KSY33"/>
      <c r="KSZ33"/>
      <c r="KTA33"/>
      <c r="KTB33"/>
      <c r="KTC33"/>
      <c r="KTD33"/>
      <c r="KTE33"/>
      <c r="KTF33"/>
      <c r="KTG33"/>
      <c r="KTH33"/>
      <c r="KTI33"/>
      <c r="KTJ33"/>
      <c r="KTK33"/>
      <c r="KTL33"/>
      <c r="KTM33"/>
      <c r="KTN33"/>
      <c r="KTO33"/>
      <c r="KTP33"/>
      <c r="KTQ33"/>
      <c r="KTR33"/>
      <c r="KTS33"/>
      <c r="KTT33"/>
      <c r="KTU33"/>
      <c r="KTV33"/>
      <c r="KTW33"/>
      <c r="KTX33"/>
      <c r="KTY33"/>
      <c r="KTZ33"/>
      <c r="KUA33"/>
      <c r="KUB33"/>
      <c r="KUC33"/>
      <c r="KUD33"/>
      <c r="KUE33"/>
      <c r="KUF33"/>
      <c r="KUG33"/>
      <c r="KUH33"/>
      <c r="KUI33"/>
      <c r="KUJ33"/>
      <c r="KUK33"/>
      <c r="KUL33"/>
      <c r="KUM33"/>
      <c r="KUN33"/>
      <c r="KUO33"/>
      <c r="KUP33"/>
      <c r="KUQ33"/>
      <c r="KUR33"/>
      <c r="KUS33"/>
      <c r="KUT33"/>
      <c r="KUU33"/>
      <c r="KUV33"/>
      <c r="KUW33"/>
      <c r="KUX33"/>
      <c r="KUY33"/>
      <c r="KUZ33"/>
      <c r="KVA33"/>
      <c r="KVB33"/>
      <c r="KVC33"/>
      <c r="KVD33"/>
      <c r="KVE33"/>
      <c r="KVF33"/>
      <c r="KVG33"/>
      <c r="KVH33"/>
      <c r="KVI33"/>
      <c r="KVJ33"/>
      <c r="KVK33"/>
      <c r="KVL33"/>
      <c r="KVM33"/>
      <c r="KVN33"/>
      <c r="KVO33"/>
      <c r="KVP33"/>
      <c r="KVQ33"/>
      <c r="KVR33"/>
      <c r="KVS33"/>
      <c r="KVT33"/>
      <c r="KVU33"/>
      <c r="KVV33"/>
      <c r="KVW33"/>
      <c r="KVX33"/>
      <c r="KVY33"/>
      <c r="KVZ33"/>
      <c r="KWA33"/>
      <c r="KWB33"/>
      <c r="KWC33"/>
      <c r="KWD33"/>
      <c r="KWE33"/>
      <c r="KWF33"/>
      <c r="KWG33"/>
      <c r="KWH33"/>
      <c r="KWI33"/>
      <c r="KWJ33"/>
      <c r="KWK33"/>
      <c r="KWL33"/>
      <c r="KWM33"/>
      <c r="KWN33"/>
      <c r="KWO33"/>
      <c r="KWP33"/>
      <c r="KWQ33"/>
      <c r="KWR33"/>
      <c r="KWS33"/>
      <c r="KWT33"/>
      <c r="KWU33"/>
      <c r="KWV33"/>
      <c r="KWW33"/>
      <c r="KWX33"/>
      <c r="KWY33"/>
      <c r="KWZ33"/>
      <c r="KXA33"/>
      <c r="KXB33"/>
      <c r="KXC33"/>
      <c r="KXD33"/>
      <c r="KXE33"/>
      <c r="KXF33"/>
      <c r="KXG33"/>
      <c r="KXH33"/>
      <c r="KXI33"/>
      <c r="KXJ33"/>
      <c r="KXK33"/>
      <c r="KXL33"/>
      <c r="KXM33"/>
      <c r="KXN33"/>
      <c r="KXO33"/>
      <c r="KXP33"/>
      <c r="KXQ33"/>
      <c r="KXR33"/>
      <c r="KXS33"/>
      <c r="KXT33"/>
      <c r="KXU33"/>
      <c r="KXV33"/>
      <c r="KXW33"/>
      <c r="KXX33"/>
      <c r="KXY33"/>
      <c r="KXZ33"/>
      <c r="KYA33"/>
      <c r="KYB33"/>
      <c r="KYC33"/>
      <c r="KYD33"/>
      <c r="KYE33"/>
      <c r="KYF33"/>
      <c r="KYG33"/>
      <c r="KYH33"/>
      <c r="KYI33"/>
      <c r="KYJ33"/>
      <c r="KYK33"/>
      <c r="KYL33"/>
      <c r="KYM33"/>
      <c r="KYN33"/>
      <c r="KYO33"/>
      <c r="KYP33"/>
      <c r="KYQ33"/>
      <c r="KYR33"/>
      <c r="KYS33"/>
      <c r="KYT33"/>
      <c r="KYU33"/>
      <c r="KYV33"/>
      <c r="KYW33"/>
      <c r="KYX33"/>
      <c r="KYY33"/>
      <c r="KYZ33"/>
      <c r="KZA33"/>
      <c r="KZB33"/>
      <c r="KZC33"/>
      <c r="KZD33"/>
      <c r="KZE33"/>
      <c r="KZF33"/>
      <c r="KZG33"/>
      <c r="KZH33"/>
      <c r="KZI33"/>
      <c r="KZJ33"/>
      <c r="KZK33"/>
      <c r="KZL33"/>
      <c r="KZM33"/>
      <c r="KZN33"/>
      <c r="KZO33"/>
      <c r="KZP33"/>
      <c r="KZQ33"/>
      <c r="KZR33"/>
      <c r="KZS33"/>
      <c r="KZT33"/>
      <c r="KZU33"/>
      <c r="KZV33"/>
      <c r="KZW33"/>
      <c r="KZX33"/>
      <c r="KZY33"/>
      <c r="KZZ33"/>
      <c r="LAA33"/>
      <c r="LAB33"/>
      <c r="LAC33"/>
      <c r="LAD33"/>
      <c r="LAE33"/>
      <c r="LAF33"/>
      <c r="LAG33"/>
      <c r="LAH33"/>
      <c r="LAI33"/>
      <c r="LAJ33"/>
      <c r="LAK33"/>
      <c r="LAL33"/>
      <c r="LAM33"/>
      <c r="LAN33"/>
      <c r="LAO33"/>
      <c r="LAP33"/>
      <c r="LAQ33"/>
      <c r="LAR33"/>
      <c r="LAS33"/>
      <c r="LAT33"/>
      <c r="LAU33"/>
      <c r="LAV33"/>
      <c r="LAW33"/>
      <c r="LAX33"/>
      <c r="LAY33"/>
      <c r="LAZ33"/>
      <c r="LBA33"/>
      <c r="LBB33"/>
      <c r="LBC33"/>
      <c r="LBD33"/>
      <c r="LBE33"/>
      <c r="LBF33"/>
      <c r="LBG33"/>
      <c r="LBH33"/>
      <c r="LBI33"/>
      <c r="LBJ33"/>
      <c r="LBK33"/>
      <c r="LBL33"/>
      <c r="LBM33"/>
      <c r="LBN33"/>
      <c r="LBO33"/>
      <c r="LBP33"/>
      <c r="LBQ33"/>
      <c r="LBR33"/>
      <c r="LBS33"/>
      <c r="LBT33"/>
      <c r="LBU33"/>
      <c r="LBV33"/>
      <c r="LBW33"/>
      <c r="LBX33"/>
      <c r="LBY33"/>
      <c r="LBZ33"/>
      <c r="LCA33"/>
      <c r="LCB33"/>
      <c r="LCC33"/>
      <c r="LCD33"/>
      <c r="LCE33"/>
      <c r="LCF33"/>
      <c r="LCG33"/>
      <c r="LCH33"/>
      <c r="LCI33"/>
      <c r="LCJ33"/>
      <c r="LCK33"/>
      <c r="LCL33"/>
      <c r="LCM33"/>
      <c r="LCN33"/>
      <c r="LCO33"/>
      <c r="LCP33"/>
      <c r="LCQ33"/>
      <c r="LCR33"/>
      <c r="LCS33"/>
      <c r="LCT33"/>
      <c r="LCU33"/>
      <c r="LCV33"/>
      <c r="LCW33"/>
      <c r="LCX33"/>
      <c r="LCY33"/>
      <c r="LCZ33"/>
      <c r="LDA33"/>
      <c r="LDB33"/>
      <c r="LDC33"/>
      <c r="LDD33"/>
      <c r="LDE33"/>
      <c r="LDF33"/>
      <c r="LDG33"/>
      <c r="LDH33"/>
      <c r="LDI33"/>
      <c r="LDJ33"/>
      <c r="LDK33"/>
      <c r="LDL33"/>
      <c r="LDM33"/>
      <c r="LDN33"/>
      <c r="LDO33"/>
      <c r="LDP33"/>
      <c r="LDQ33"/>
      <c r="LDR33"/>
      <c r="LDS33"/>
      <c r="LDT33"/>
      <c r="LDU33"/>
      <c r="LDV33"/>
      <c r="LDW33"/>
      <c r="LDX33"/>
      <c r="LDY33"/>
      <c r="LDZ33"/>
      <c r="LEA33"/>
      <c r="LEB33"/>
      <c r="LEC33"/>
      <c r="LED33"/>
      <c r="LEE33"/>
      <c r="LEF33"/>
      <c r="LEG33"/>
      <c r="LEH33"/>
      <c r="LEI33"/>
      <c r="LEJ33"/>
      <c r="LEK33"/>
      <c r="LEL33"/>
      <c r="LEM33"/>
      <c r="LEN33"/>
      <c r="LEO33"/>
      <c r="LEP33"/>
      <c r="LEQ33"/>
      <c r="LER33"/>
      <c r="LES33"/>
      <c r="LET33"/>
      <c r="LEU33"/>
      <c r="LEV33"/>
      <c r="LEW33"/>
      <c r="LEX33"/>
      <c r="LEY33"/>
      <c r="LEZ33"/>
      <c r="LFA33"/>
      <c r="LFB33"/>
      <c r="LFC33"/>
      <c r="LFD33"/>
      <c r="LFE33"/>
      <c r="LFF33"/>
      <c r="LFG33"/>
      <c r="LFH33"/>
      <c r="LFI33"/>
      <c r="LFJ33"/>
      <c r="LFK33"/>
      <c r="LFL33"/>
      <c r="LFM33"/>
      <c r="LFN33"/>
      <c r="LFO33"/>
      <c r="LFP33"/>
      <c r="LFQ33"/>
      <c r="LFR33"/>
      <c r="LFS33"/>
      <c r="LFT33"/>
      <c r="LFU33"/>
      <c r="LFV33"/>
      <c r="LFW33"/>
      <c r="LFX33"/>
      <c r="LFY33"/>
      <c r="LFZ33"/>
      <c r="LGA33"/>
      <c r="LGB33"/>
      <c r="LGC33"/>
      <c r="LGD33"/>
      <c r="LGE33"/>
      <c r="LGF33"/>
      <c r="LGG33"/>
      <c r="LGH33"/>
      <c r="LGI33"/>
      <c r="LGJ33"/>
      <c r="LGK33"/>
      <c r="LGL33"/>
      <c r="LGM33"/>
      <c r="LGN33"/>
      <c r="LGO33"/>
      <c r="LGP33"/>
      <c r="LGQ33"/>
      <c r="LGR33"/>
      <c r="LGS33"/>
      <c r="LGT33"/>
      <c r="LGU33"/>
      <c r="LGV33"/>
      <c r="LGW33"/>
      <c r="LGX33"/>
      <c r="LGY33"/>
      <c r="LGZ33"/>
      <c r="LHA33"/>
      <c r="LHB33"/>
      <c r="LHC33"/>
      <c r="LHD33"/>
      <c r="LHE33"/>
      <c r="LHF33"/>
      <c r="LHG33"/>
      <c r="LHH33"/>
      <c r="LHI33"/>
      <c r="LHJ33"/>
      <c r="LHK33"/>
      <c r="LHL33"/>
      <c r="LHM33"/>
      <c r="LHN33"/>
      <c r="LHO33"/>
      <c r="LHP33"/>
      <c r="LHQ33"/>
      <c r="LHR33"/>
      <c r="LHS33"/>
      <c r="LHT33"/>
      <c r="LHU33"/>
      <c r="LHV33"/>
      <c r="LHW33"/>
      <c r="LHX33"/>
      <c r="LHY33"/>
      <c r="LHZ33"/>
      <c r="LIA33"/>
      <c r="LIB33"/>
      <c r="LIC33"/>
      <c r="LID33"/>
      <c r="LIE33"/>
      <c r="LIF33"/>
      <c r="LIG33"/>
      <c r="LIH33"/>
      <c r="LII33"/>
      <c r="LIJ33"/>
      <c r="LIK33"/>
      <c r="LIL33"/>
      <c r="LIM33"/>
      <c r="LIN33"/>
      <c r="LIO33"/>
      <c r="LIP33"/>
      <c r="LIQ33"/>
      <c r="LIR33"/>
      <c r="LIS33"/>
      <c r="LIT33"/>
      <c r="LIU33"/>
      <c r="LIV33"/>
      <c r="LIW33"/>
      <c r="LIX33"/>
      <c r="LIY33"/>
      <c r="LIZ33"/>
      <c r="LJA33"/>
      <c r="LJB33"/>
      <c r="LJC33"/>
      <c r="LJD33"/>
      <c r="LJE33"/>
      <c r="LJF33"/>
      <c r="LJG33"/>
      <c r="LJH33"/>
      <c r="LJI33"/>
      <c r="LJJ33"/>
      <c r="LJK33"/>
      <c r="LJL33"/>
      <c r="LJM33"/>
      <c r="LJN33"/>
      <c r="LJO33"/>
      <c r="LJP33"/>
      <c r="LJQ33"/>
      <c r="LJR33"/>
      <c r="LJS33"/>
      <c r="LJT33"/>
      <c r="LJU33"/>
      <c r="LJV33"/>
      <c r="LJW33"/>
      <c r="LJX33"/>
      <c r="LJY33"/>
      <c r="LJZ33"/>
      <c r="LKA33"/>
      <c r="LKB33"/>
      <c r="LKC33"/>
      <c r="LKD33"/>
      <c r="LKE33"/>
      <c r="LKF33"/>
      <c r="LKG33"/>
      <c r="LKH33"/>
      <c r="LKI33"/>
      <c r="LKJ33"/>
      <c r="LKK33"/>
      <c r="LKL33"/>
      <c r="LKM33"/>
      <c r="LKN33"/>
      <c r="LKO33"/>
      <c r="LKP33"/>
      <c r="LKQ33"/>
      <c r="LKR33"/>
      <c r="LKS33"/>
      <c r="LKT33"/>
      <c r="LKU33"/>
      <c r="LKV33"/>
      <c r="LKW33"/>
      <c r="LKX33"/>
      <c r="LKY33"/>
      <c r="LKZ33"/>
      <c r="LLA33"/>
      <c r="LLB33"/>
      <c r="LLC33"/>
      <c r="LLD33"/>
      <c r="LLE33"/>
      <c r="LLF33"/>
      <c r="LLG33"/>
      <c r="LLH33"/>
      <c r="LLI33"/>
      <c r="LLJ33"/>
      <c r="LLK33"/>
      <c r="LLL33"/>
      <c r="LLM33"/>
      <c r="LLN33"/>
      <c r="LLO33"/>
      <c r="LLP33"/>
      <c r="LLQ33"/>
      <c r="LLR33"/>
      <c r="LLS33"/>
      <c r="LLT33"/>
      <c r="LLU33"/>
      <c r="LLV33"/>
      <c r="LLW33"/>
      <c r="LLX33"/>
      <c r="LLY33"/>
      <c r="LLZ33"/>
      <c r="LMA33"/>
      <c r="LMB33"/>
      <c r="LMC33"/>
      <c r="LMD33"/>
      <c r="LME33"/>
      <c r="LMF33"/>
      <c r="LMG33"/>
      <c r="LMH33"/>
      <c r="LMI33"/>
      <c r="LMJ33"/>
      <c r="LMK33"/>
      <c r="LML33"/>
      <c r="LMM33"/>
      <c r="LMN33"/>
      <c r="LMO33"/>
      <c r="LMP33"/>
      <c r="LMQ33"/>
      <c r="LMR33"/>
      <c r="LMS33"/>
      <c r="LMT33"/>
      <c r="LMU33"/>
      <c r="LMV33"/>
      <c r="LMW33"/>
      <c r="LMX33"/>
      <c r="LMY33"/>
      <c r="LMZ33"/>
      <c r="LNA33"/>
      <c r="LNB33"/>
      <c r="LNC33"/>
      <c r="LND33"/>
      <c r="LNE33"/>
      <c r="LNF33"/>
      <c r="LNG33"/>
      <c r="LNH33"/>
      <c r="LNI33"/>
      <c r="LNJ33"/>
      <c r="LNK33"/>
      <c r="LNL33"/>
      <c r="LNM33"/>
      <c r="LNN33"/>
      <c r="LNO33"/>
      <c r="LNP33"/>
      <c r="LNQ33"/>
      <c r="LNR33"/>
      <c r="LNS33"/>
      <c r="LNT33"/>
      <c r="LNU33"/>
      <c r="LNV33"/>
      <c r="LNW33"/>
      <c r="LNX33"/>
      <c r="LNY33"/>
      <c r="LNZ33"/>
      <c r="LOA33"/>
      <c r="LOB33"/>
      <c r="LOC33"/>
      <c r="LOD33"/>
      <c r="LOE33"/>
      <c r="LOF33"/>
      <c r="LOG33"/>
      <c r="LOH33"/>
      <c r="LOI33"/>
      <c r="LOJ33"/>
      <c r="LOK33"/>
      <c r="LOL33"/>
      <c r="LOM33"/>
      <c r="LON33"/>
      <c r="LOO33"/>
      <c r="LOP33"/>
      <c r="LOQ33"/>
      <c r="LOR33"/>
      <c r="LOS33"/>
      <c r="LOT33"/>
      <c r="LOU33"/>
      <c r="LOV33"/>
      <c r="LOW33"/>
      <c r="LOX33"/>
      <c r="LOY33"/>
      <c r="LOZ33"/>
      <c r="LPA33"/>
      <c r="LPB33"/>
      <c r="LPC33"/>
      <c r="LPD33"/>
      <c r="LPE33"/>
      <c r="LPF33"/>
      <c r="LPG33"/>
      <c r="LPH33"/>
      <c r="LPI33"/>
      <c r="LPJ33"/>
      <c r="LPK33"/>
      <c r="LPL33"/>
      <c r="LPM33"/>
      <c r="LPN33"/>
      <c r="LPO33"/>
      <c r="LPP33"/>
      <c r="LPQ33"/>
      <c r="LPR33"/>
      <c r="LPS33"/>
      <c r="LPT33"/>
      <c r="LPU33"/>
      <c r="LPV33"/>
      <c r="LPW33"/>
      <c r="LPX33"/>
      <c r="LPY33"/>
      <c r="LPZ33"/>
      <c r="LQA33"/>
      <c r="LQB33"/>
      <c r="LQC33"/>
      <c r="LQD33"/>
      <c r="LQE33"/>
      <c r="LQF33"/>
      <c r="LQG33"/>
      <c r="LQH33"/>
      <c r="LQI33"/>
      <c r="LQJ33"/>
      <c r="LQK33"/>
      <c r="LQL33"/>
      <c r="LQM33"/>
      <c r="LQN33"/>
      <c r="LQO33"/>
      <c r="LQP33"/>
      <c r="LQQ33"/>
      <c r="LQR33"/>
      <c r="LQS33"/>
      <c r="LQT33"/>
      <c r="LQU33"/>
      <c r="LQV33"/>
      <c r="LQW33"/>
      <c r="LQX33"/>
      <c r="LQY33"/>
      <c r="LQZ33"/>
      <c r="LRA33"/>
      <c r="LRB33"/>
      <c r="LRC33"/>
      <c r="LRD33"/>
      <c r="LRE33"/>
      <c r="LRF33"/>
      <c r="LRG33"/>
      <c r="LRH33"/>
      <c r="LRI33"/>
      <c r="LRJ33"/>
      <c r="LRK33"/>
      <c r="LRL33"/>
      <c r="LRM33"/>
      <c r="LRN33"/>
      <c r="LRO33"/>
      <c r="LRP33"/>
      <c r="LRQ33"/>
      <c r="LRR33"/>
      <c r="LRS33"/>
      <c r="LRT33"/>
      <c r="LRU33"/>
      <c r="LRV33"/>
      <c r="LRW33"/>
      <c r="LRX33"/>
      <c r="LRY33"/>
      <c r="LRZ33"/>
      <c r="LSA33"/>
      <c r="LSB33"/>
      <c r="LSC33"/>
      <c r="LSD33"/>
      <c r="LSE33"/>
      <c r="LSF33"/>
      <c r="LSG33"/>
      <c r="LSH33"/>
      <c r="LSI33"/>
      <c r="LSJ33"/>
      <c r="LSK33"/>
      <c r="LSL33"/>
      <c r="LSM33"/>
      <c r="LSN33"/>
      <c r="LSO33"/>
      <c r="LSP33"/>
      <c r="LSQ33"/>
      <c r="LSR33"/>
      <c r="LSS33"/>
      <c r="LST33"/>
      <c r="LSU33"/>
      <c r="LSV33"/>
      <c r="LSW33"/>
      <c r="LSX33"/>
      <c r="LSY33"/>
      <c r="LSZ33"/>
      <c r="LTA33"/>
      <c r="LTB33"/>
      <c r="LTC33"/>
      <c r="LTD33"/>
      <c r="LTE33"/>
      <c r="LTF33"/>
      <c r="LTG33"/>
      <c r="LTH33"/>
      <c r="LTI33"/>
      <c r="LTJ33"/>
      <c r="LTK33"/>
      <c r="LTL33"/>
      <c r="LTM33"/>
      <c r="LTN33"/>
      <c r="LTO33"/>
      <c r="LTP33"/>
      <c r="LTQ33"/>
      <c r="LTR33"/>
      <c r="LTS33"/>
      <c r="LTT33"/>
      <c r="LTU33"/>
      <c r="LTV33"/>
      <c r="LTW33"/>
      <c r="LTX33"/>
      <c r="LTY33"/>
      <c r="LTZ33"/>
      <c r="LUA33"/>
      <c r="LUB33"/>
      <c r="LUC33"/>
      <c r="LUD33"/>
      <c r="LUE33"/>
      <c r="LUF33"/>
      <c r="LUG33"/>
      <c r="LUH33"/>
      <c r="LUI33"/>
      <c r="LUJ33"/>
      <c r="LUK33"/>
      <c r="LUL33"/>
      <c r="LUM33"/>
      <c r="LUN33"/>
      <c r="LUO33"/>
      <c r="LUP33"/>
      <c r="LUQ33"/>
      <c r="LUR33"/>
      <c r="LUS33"/>
      <c r="LUT33"/>
      <c r="LUU33"/>
      <c r="LUV33"/>
      <c r="LUW33"/>
      <c r="LUX33"/>
      <c r="LUY33"/>
      <c r="LUZ33"/>
      <c r="LVA33"/>
      <c r="LVB33"/>
      <c r="LVC33"/>
      <c r="LVD33"/>
      <c r="LVE33"/>
      <c r="LVF33"/>
      <c r="LVG33"/>
      <c r="LVH33"/>
      <c r="LVI33"/>
      <c r="LVJ33"/>
      <c r="LVK33"/>
      <c r="LVL33"/>
      <c r="LVM33"/>
      <c r="LVN33"/>
      <c r="LVO33"/>
      <c r="LVP33"/>
      <c r="LVQ33"/>
      <c r="LVR33"/>
      <c r="LVS33"/>
      <c r="LVT33"/>
      <c r="LVU33"/>
      <c r="LVV33"/>
      <c r="LVW33"/>
      <c r="LVX33"/>
      <c r="LVY33"/>
      <c r="LVZ33"/>
      <c r="LWA33"/>
      <c r="LWB33"/>
      <c r="LWC33"/>
      <c r="LWD33"/>
      <c r="LWE33"/>
      <c r="LWF33"/>
      <c r="LWG33"/>
      <c r="LWH33"/>
      <c r="LWI33"/>
      <c r="LWJ33"/>
      <c r="LWK33"/>
      <c r="LWL33"/>
      <c r="LWM33"/>
      <c r="LWN33"/>
      <c r="LWO33"/>
      <c r="LWP33"/>
      <c r="LWQ33"/>
      <c r="LWR33"/>
      <c r="LWS33"/>
      <c r="LWT33"/>
      <c r="LWU33"/>
      <c r="LWV33"/>
      <c r="LWW33"/>
      <c r="LWX33"/>
      <c r="LWY33"/>
      <c r="LWZ33"/>
      <c r="LXA33"/>
      <c r="LXB33"/>
      <c r="LXC33"/>
      <c r="LXD33"/>
      <c r="LXE33"/>
      <c r="LXF33"/>
      <c r="LXG33"/>
      <c r="LXH33"/>
      <c r="LXI33"/>
      <c r="LXJ33"/>
      <c r="LXK33"/>
      <c r="LXL33"/>
      <c r="LXM33"/>
      <c r="LXN33"/>
      <c r="LXO33"/>
      <c r="LXP33"/>
      <c r="LXQ33"/>
      <c r="LXR33"/>
      <c r="LXS33"/>
      <c r="LXT33"/>
      <c r="LXU33"/>
      <c r="LXV33"/>
      <c r="LXW33"/>
      <c r="LXX33"/>
      <c r="LXY33"/>
      <c r="LXZ33"/>
      <c r="LYA33"/>
      <c r="LYB33"/>
      <c r="LYC33"/>
      <c r="LYD33"/>
      <c r="LYE33"/>
      <c r="LYF33"/>
      <c r="LYG33"/>
      <c r="LYH33"/>
      <c r="LYI33"/>
      <c r="LYJ33"/>
      <c r="LYK33"/>
      <c r="LYL33"/>
      <c r="LYM33"/>
      <c r="LYN33"/>
      <c r="LYO33"/>
      <c r="LYP33"/>
      <c r="LYQ33"/>
      <c r="LYR33"/>
      <c r="LYS33"/>
      <c r="LYT33"/>
      <c r="LYU33"/>
      <c r="LYV33"/>
      <c r="LYW33"/>
      <c r="LYX33"/>
      <c r="LYY33"/>
      <c r="LYZ33"/>
      <c r="LZA33"/>
      <c r="LZB33"/>
      <c r="LZC33"/>
      <c r="LZD33"/>
      <c r="LZE33"/>
      <c r="LZF33"/>
      <c r="LZG33"/>
      <c r="LZH33"/>
      <c r="LZI33"/>
      <c r="LZJ33"/>
      <c r="LZK33"/>
      <c r="LZL33"/>
      <c r="LZM33"/>
      <c r="LZN33"/>
      <c r="LZO33"/>
      <c r="LZP33"/>
      <c r="LZQ33"/>
      <c r="LZR33"/>
      <c r="LZS33"/>
      <c r="LZT33"/>
      <c r="LZU33"/>
      <c r="LZV33"/>
      <c r="LZW33"/>
      <c r="LZX33"/>
      <c r="LZY33"/>
      <c r="LZZ33"/>
      <c r="MAA33"/>
      <c r="MAB33"/>
      <c r="MAC33"/>
      <c r="MAD33"/>
      <c r="MAE33"/>
      <c r="MAF33"/>
      <c r="MAG33"/>
      <c r="MAH33"/>
      <c r="MAI33"/>
      <c r="MAJ33"/>
      <c r="MAK33"/>
      <c r="MAL33"/>
      <c r="MAM33"/>
      <c r="MAN33"/>
      <c r="MAO33"/>
      <c r="MAP33"/>
      <c r="MAQ33"/>
      <c r="MAR33"/>
      <c r="MAS33"/>
      <c r="MAT33"/>
      <c r="MAU33"/>
      <c r="MAV33"/>
      <c r="MAW33"/>
      <c r="MAX33"/>
      <c r="MAY33"/>
      <c r="MAZ33"/>
      <c r="MBA33"/>
      <c r="MBB33"/>
      <c r="MBC33"/>
      <c r="MBD33"/>
      <c r="MBE33"/>
      <c r="MBF33"/>
      <c r="MBG33"/>
      <c r="MBH33"/>
      <c r="MBI33"/>
      <c r="MBJ33"/>
      <c r="MBK33"/>
      <c r="MBL33"/>
      <c r="MBM33"/>
      <c r="MBN33"/>
      <c r="MBO33"/>
      <c r="MBP33"/>
      <c r="MBQ33"/>
      <c r="MBR33"/>
      <c r="MBS33"/>
      <c r="MBT33"/>
      <c r="MBU33"/>
      <c r="MBV33"/>
      <c r="MBW33"/>
      <c r="MBX33"/>
      <c r="MBY33"/>
      <c r="MBZ33"/>
      <c r="MCA33"/>
      <c r="MCB33"/>
      <c r="MCC33"/>
      <c r="MCD33"/>
      <c r="MCE33"/>
      <c r="MCF33"/>
      <c r="MCG33"/>
      <c r="MCH33"/>
      <c r="MCI33"/>
      <c r="MCJ33"/>
      <c r="MCK33"/>
      <c r="MCL33"/>
      <c r="MCM33"/>
      <c r="MCN33"/>
      <c r="MCO33"/>
      <c r="MCP33"/>
      <c r="MCQ33"/>
      <c r="MCR33"/>
      <c r="MCS33"/>
      <c r="MCT33"/>
      <c r="MCU33"/>
      <c r="MCV33"/>
      <c r="MCW33"/>
      <c r="MCX33"/>
      <c r="MCY33"/>
      <c r="MCZ33"/>
      <c r="MDA33"/>
      <c r="MDB33"/>
      <c r="MDC33"/>
      <c r="MDD33"/>
      <c r="MDE33"/>
      <c r="MDF33"/>
      <c r="MDG33"/>
      <c r="MDH33"/>
      <c r="MDI33"/>
      <c r="MDJ33"/>
      <c r="MDK33"/>
      <c r="MDL33"/>
      <c r="MDM33"/>
      <c r="MDN33"/>
      <c r="MDO33"/>
      <c r="MDP33"/>
      <c r="MDQ33"/>
      <c r="MDR33"/>
      <c r="MDS33"/>
      <c r="MDT33"/>
      <c r="MDU33"/>
      <c r="MDV33"/>
      <c r="MDW33"/>
      <c r="MDX33"/>
      <c r="MDY33"/>
      <c r="MDZ33"/>
      <c r="MEA33"/>
      <c r="MEB33"/>
      <c r="MEC33"/>
      <c r="MED33"/>
      <c r="MEE33"/>
      <c r="MEF33"/>
      <c r="MEG33"/>
      <c r="MEH33"/>
      <c r="MEI33"/>
      <c r="MEJ33"/>
      <c r="MEK33"/>
      <c r="MEL33"/>
      <c r="MEM33"/>
      <c r="MEN33"/>
      <c r="MEO33"/>
      <c r="MEP33"/>
      <c r="MEQ33"/>
      <c r="MER33"/>
      <c r="MES33"/>
      <c r="MET33"/>
      <c r="MEU33"/>
      <c r="MEV33"/>
      <c r="MEW33"/>
      <c r="MEX33"/>
      <c r="MEY33"/>
      <c r="MEZ33"/>
      <c r="MFA33"/>
      <c r="MFB33"/>
      <c r="MFC33"/>
      <c r="MFD33"/>
      <c r="MFE33"/>
      <c r="MFF33"/>
      <c r="MFG33"/>
      <c r="MFH33"/>
      <c r="MFI33"/>
      <c r="MFJ33"/>
      <c r="MFK33"/>
      <c r="MFL33"/>
      <c r="MFM33"/>
      <c r="MFN33"/>
      <c r="MFO33"/>
      <c r="MFP33"/>
      <c r="MFQ33"/>
      <c r="MFR33"/>
      <c r="MFS33"/>
      <c r="MFT33"/>
      <c r="MFU33"/>
      <c r="MFV33"/>
      <c r="MFW33"/>
      <c r="MFX33"/>
      <c r="MFY33"/>
      <c r="MFZ33"/>
      <c r="MGA33"/>
      <c r="MGB33"/>
      <c r="MGC33"/>
      <c r="MGD33"/>
      <c r="MGE33"/>
      <c r="MGF33"/>
      <c r="MGG33"/>
      <c r="MGH33"/>
      <c r="MGI33"/>
      <c r="MGJ33"/>
      <c r="MGK33"/>
      <c r="MGL33"/>
      <c r="MGM33"/>
      <c r="MGN33"/>
      <c r="MGO33"/>
      <c r="MGP33"/>
      <c r="MGQ33"/>
      <c r="MGR33"/>
      <c r="MGS33"/>
      <c r="MGT33"/>
      <c r="MGU33"/>
      <c r="MGV33"/>
      <c r="MGW33"/>
      <c r="MGX33"/>
      <c r="MGY33"/>
      <c r="MGZ33"/>
      <c r="MHA33"/>
      <c r="MHB33"/>
      <c r="MHC33"/>
      <c r="MHD33"/>
      <c r="MHE33"/>
      <c r="MHF33"/>
      <c r="MHG33"/>
      <c r="MHH33"/>
      <c r="MHI33"/>
      <c r="MHJ33"/>
      <c r="MHK33"/>
      <c r="MHL33"/>
      <c r="MHM33"/>
      <c r="MHN33"/>
      <c r="MHO33"/>
      <c r="MHP33"/>
      <c r="MHQ33"/>
      <c r="MHR33"/>
      <c r="MHS33"/>
      <c r="MHT33"/>
      <c r="MHU33"/>
      <c r="MHV33"/>
      <c r="MHW33"/>
      <c r="MHX33"/>
      <c r="MHY33"/>
      <c r="MHZ33"/>
      <c r="MIA33"/>
      <c r="MIB33"/>
      <c r="MIC33"/>
      <c r="MID33"/>
      <c r="MIE33"/>
      <c r="MIF33"/>
      <c r="MIG33"/>
      <c r="MIH33"/>
      <c r="MII33"/>
      <c r="MIJ33"/>
      <c r="MIK33"/>
      <c r="MIL33"/>
      <c r="MIM33"/>
      <c r="MIN33"/>
      <c r="MIO33"/>
      <c r="MIP33"/>
      <c r="MIQ33"/>
      <c r="MIR33"/>
      <c r="MIS33"/>
      <c r="MIT33"/>
      <c r="MIU33"/>
      <c r="MIV33"/>
      <c r="MIW33"/>
      <c r="MIX33"/>
      <c r="MIY33"/>
      <c r="MIZ33"/>
      <c r="MJA33"/>
      <c r="MJB33"/>
      <c r="MJC33"/>
      <c r="MJD33"/>
      <c r="MJE33"/>
      <c r="MJF33"/>
      <c r="MJG33"/>
      <c r="MJH33"/>
      <c r="MJI33"/>
      <c r="MJJ33"/>
      <c r="MJK33"/>
      <c r="MJL33"/>
      <c r="MJM33"/>
      <c r="MJN33"/>
      <c r="MJO33"/>
      <c r="MJP33"/>
      <c r="MJQ33"/>
      <c r="MJR33"/>
      <c r="MJS33"/>
      <c r="MJT33"/>
      <c r="MJU33"/>
      <c r="MJV33"/>
      <c r="MJW33"/>
      <c r="MJX33"/>
      <c r="MJY33"/>
      <c r="MJZ33"/>
      <c r="MKA33"/>
      <c r="MKB33"/>
      <c r="MKC33"/>
      <c r="MKD33"/>
      <c r="MKE33"/>
      <c r="MKF33"/>
      <c r="MKG33"/>
      <c r="MKH33"/>
      <c r="MKI33"/>
      <c r="MKJ33"/>
      <c r="MKK33"/>
      <c r="MKL33"/>
      <c r="MKM33"/>
      <c r="MKN33"/>
      <c r="MKO33"/>
      <c r="MKP33"/>
      <c r="MKQ33"/>
      <c r="MKR33"/>
      <c r="MKS33"/>
      <c r="MKT33"/>
      <c r="MKU33"/>
      <c r="MKV33"/>
      <c r="MKW33"/>
      <c r="MKX33"/>
      <c r="MKY33"/>
      <c r="MKZ33"/>
      <c r="MLA33"/>
      <c r="MLB33"/>
      <c r="MLC33"/>
      <c r="MLD33"/>
      <c r="MLE33"/>
      <c r="MLF33"/>
      <c r="MLG33"/>
      <c r="MLH33"/>
      <c r="MLI33"/>
      <c r="MLJ33"/>
      <c r="MLK33"/>
      <c r="MLL33"/>
      <c r="MLM33"/>
      <c r="MLN33"/>
      <c r="MLO33"/>
      <c r="MLP33"/>
      <c r="MLQ33"/>
      <c r="MLR33"/>
      <c r="MLS33"/>
      <c r="MLT33"/>
      <c r="MLU33"/>
      <c r="MLV33"/>
      <c r="MLW33"/>
      <c r="MLX33"/>
      <c r="MLY33"/>
      <c r="MLZ33"/>
      <c r="MMA33"/>
      <c r="MMB33"/>
      <c r="MMC33"/>
      <c r="MMD33"/>
      <c r="MME33"/>
      <c r="MMF33"/>
      <c r="MMG33"/>
      <c r="MMH33"/>
      <c r="MMI33"/>
      <c r="MMJ33"/>
      <c r="MMK33"/>
      <c r="MML33"/>
      <c r="MMM33"/>
      <c r="MMN33"/>
      <c r="MMO33"/>
      <c r="MMP33"/>
      <c r="MMQ33"/>
      <c r="MMR33"/>
      <c r="MMS33"/>
      <c r="MMT33"/>
      <c r="MMU33"/>
      <c r="MMV33"/>
      <c r="MMW33"/>
      <c r="MMX33"/>
      <c r="MMY33"/>
      <c r="MMZ33"/>
      <c r="MNA33"/>
      <c r="MNB33"/>
      <c r="MNC33"/>
      <c r="MND33"/>
      <c r="MNE33"/>
      <c r="MNF33"/>
      <c r="MNG33"/>
      <c r="MNH33"/>
      <c r="MNI33"/>
      <c r="MNJ33"/>
      <c r="MNK33"/>
      <c r="MNL33"/>
      <c r="MNM33"/>
      <c r="MNN33"/>
      <c r="MNO33"/>
      <c r="MNP33"/>
      <c r="MNQ33"/>
      <c r="MNR33"/>
      <c r="MNS33"/>
      <c r="MNT33"/>
      <c r="MNU33"/>
      <c r="MNV33"/>
      <c r="MNW33"/>
      <c r="MNX33"/>
      <c r="MNY33"/>
      <c r="MNZ33"/>
      <c r="MOA33"/>
      <c r="MOB33"/>
      <c r="MOC33"/>
      <c r="MOD33"/>
      <c r="MOE33"/>
      <c r="MOF33"/>
      <c r="MOG33"/>
      <c r="MOH33"/>
      <c r="MOI33"/>
      <c r="MOJ33"/>
      <c r="MOK33"/>
      <c r="MOL33"/>
      <c r="MOM33"/>
      <c r="MON33"/>
      <c r="MOO33"/>
      <c r="MOP33"/>
      <c r="MOQ33"/>
      <c r="MOR33"/>
      <c r="MOS33"/>
      <c r="MOT33"/>
      <c r="MOU33"/>
      <c r="MOV33"/>
      <c r="MOW33"/>
      <c r="MOX33"/>
      <c r="MOY33"/>
      <c r="MOZ33"/>
      <c r="MPA33"/>
      <c r="MPB33"/>
      <c r="MPC33"/>
      <c r="MPD33"/>
      <c r="MPE33"/>
      <c r="MPF33"/>
      <c r="MPG33"/>
      <c r="MPH33"/>
      <c r="MPI33"/>
      <c r="MPJ33"/>
      <c r="MPK33"/>
      <c r="MPL33"/>
      <c r="MPM33"/>
      <c r="MPN33"/>
      <c r="MPO33"/>
      <c r="MPP33"/>
      <c r="MPQ33"/>
      <c r="MPR33"/>
      <c r="MPS33"/>
      <c r="MPT33"/>
      <c r="MPU33"/>
      <c r="MPV33"/>
      <c r="MPW33"/>
      <c r="MPX33"/>
      <c r="MPY33"/>
      <c r="MPZ33"/>
      <c r="MQA33"/>
      <c r="MQB33"/>
      <c r="MQC33"/>
      <c r="MQD33"/>
      <c r="MQE33"/>
      <c r="MQF33"/>
      <c r="MQG33"/>
      <c r="MQH33"/>
      <c r="MQI33"/>
      <c r="MQJ33"/>
      <c r="MQK33"/>
      <c r="MQL33"/>
      <c r="MQM33"/>
      <c r="MQN33"/>
      <c r="MQO33"/>
      <c r="MQP33"/>
      <c r="MQQ33"/>
      <c r="MQR33"/>
      <c r="MQS33"/>
      <c r="MQT33"/>
      <c r="MQU33"/>
      <c r="MQV33"/>
      <c r="MQW33"/>
      <c r="MQX33"/>
      <c r="MQY33"/>
      <c r="MQZ33"/>
      <c r="MRA33"/>
      <c r="MRB33"/>
      <c r="MRC33"/>
      <c r="MRD33"/>
      <c r="MRE33"/>
      <c r="MRF33"/>
      <c r="MRG33"/>
      <c r="MRH33"/>
      <c r="MRI33"/>
      <c r="MRJ33"/>
      <c r="MRK33"/>
      <c r="MRL33"/>
      <c r="MRM33"/>
      <c r="MRN33"/>
      <c r="MRO33"/>
      <c r="MRP33"/>
      <c r="MRQ33"/>
      <c r="MRR33"/>
      <c r="MRS33"/>
      <c r="MRT33"/>
      <c r="MRU33"/>
      <c r="MRV33"/>
      <c r="MRW33"/>
      <c r="MRX33"/>
      <c r="MRY33"/>
      <c r="MRZ33"/>
      <c r="MSA33"/>
      <c r="MSB33"/>
      <c r="MSC33"/>
      <c r="MSD33"/>
      <c r="MSE33"/>
      <c r="MSF33"/>
      <c r="MSG33"/>
      <c r="MSH33"/>
      <c r="MSI33"/>
      <c r="MSJ33"/>
      <c r="MSK33"/>
      <c r="MSL33"/>
      <c r="MSM33"/>
      <c r="MSN33"/>
      <c r="MSO33"/>
      <c r="MSP33"/>
      <c r="MSQ33"/>
      <c r="MSR33"/>
      <c r="MSS33"/>
      <c r="MST33"/>
      <c r="MSU33"/>
      <c r="MSV33"/>
      <c r="MSW33"/>
      <c r="MSX33"/>
      <c r="MSY33"/>
      <c r="MSZ33"/>
      <c r="MTA33"/>
      <c r="MTB33"/>
      <c r="MTC33"/>
      <c r="MTD33"/>
      <c r="MTE33"/>
      <c r="MTF33"/>
      <c r="MTG33"/>
      <c r="MTH33"/>
      <c r="MTI33"/>
      <c r="MTJ33"/>
      <c r="MTK33"/>
      <c r="MTL33"/>
      <c r="MTM33"/>
      <c r="MTN33"/>
      <c r="MTO33"/>
      <c r="MTP33"/>
      <c r="MTQ33"/>
      <c r="MTR33"/>
      <c r="MTS33"/>
      <c r="MTT33"/>
      <c r="MTU33"/>
      <c r="MTV33"/>
      <c r="MTW33"/>
      <c r="MTX33"/>
      <c r="MTY33"/>
      <c r="MTZ33"/>
      <c r="MUA33"/>
      <c r="MUB33"/>
      <c r="MUC33"/>
      <c r="MUD33"/>
      <c r="MUE33"/>
      <c r="MUF33"/>
      <c r="MUG33"/>
      <c r="MUH33"/>
      <c r="MUI33"/>
      <c r="MUJ33"/>
      <c r="MUK33"/>
      <c r="MUL33"/>
      <c r="MUM33"/>
      <c r="MUN33"/>
      <c r="MUO33"/>
      <c r="MUP33"/>
      <c r="MUQ33"/>
      <c r="MUR33"/>
      <c r="MUS33"/>
      <c r="MUT33"/>
      <c r="MUU33"/>
      <c r="MUV33"/>
      <c r="MUW33"/>
      <c r="MUX33"/>
      <c r="MUY33"/>
      <c r="MUZ33"/>
      <c r="MVA33"/>
      <c r="MVB33"/>
      <c r="MVC33"/>
      <c r="MVD33"/>
      <c r="MVE33"/>
      <c r="MVF33"/>
      <c r="MVG33"/>
      <c r="MVH33"/>
      <c r="MVI33"/>
      <c r="MVJ33"/>
      <c r="MVK33"/>
      <c r="MVL33"/>
      <c r="MVM33"/>
      <c r="MVN33"/>
      <c r="MVO33"/>
      <c r="MVP33"/>
      <c r="MVQ33"/>
      <c r="MVR33"/>
      <c r="MVS33"/>
      <c r="MVT33"/>
      <c r="MVU33"/>
      <c r="MVV33"/>
      <c r="MVW33"/>
      <c r="MVX33"/>
      <c r="MVY33"/>
      <c r="MVZ33"/>
      <c r="MWA33"/>
      <c r="MWB33"/>
      <c r="MWC33"/>
      <c r="MWD33"/>
      <c r="MWE33"/>
      <c r="MWF33"/>
      <c r="MWG33"/>
      <c r="MWH33"/>
      <c r="MWI33"/>
      <c r="MWJ33"/>
      <c r="MWK33"/>
      <c r="MWL33"/>
      <c r="MWM33"/>
      <c r="MWN33"/>
      <c r="MWO33"/>
      <c r="MWP33"/>
      <c r="MWQ33"/>
      <c r="MWR33"/>
      <c r="MWS33"/>
      <c r="MWT33"/>
      <c r="MWU33"/>
      <c r="MWV33"/>
      <c r="MWW33"/>
      <c r="MWX33"/>
      <c r="MWY33"/>
      <c r="MWZ33"/>
      <c r="MXA33"/>
      <c r="MXB33"/>
      <c r="MXC33"/>
      <c r="MXD33"/>
      <c r="MXE33"/>
      <c r="MXF33"/>
      <c r="MXG33"/>
      <c r="MXH33"/>
      <c r="MXI33"/>
      <c r="MXJ33"/>
      <c r="MXK33"/>
      <c r="MXL33"/>
      <c r="MXM33"/>
      <c r="MXN33"/>
      <c r="MXO33"/>
      <c r="MXP33"/>
      <c r="MXQ33"/>
      <c r="MXR33"/>
      <c r="MXS33"/>
      <c r="MXT33"/>
      <c r="MXU33"/>
      <c r="MXV33"/>
      <c r="MXW33"/>
      <c r="MXX33"/>
      <c r="MXY33"/>
      <c r="MXZ33"/>
      <c r="MYA33"/>
      <c r="MYB33"/>
      <c r="MYC33"/>
      <c r="MYD33"/>
      <c r="MYE33"/>
      <c r="MYF33"/>
      <c r="MYG33"/>
      <c r="MYH33"/>
      <c r="MYI33"/>
      <c r="MYJ33"/>
      <c r="MYK33"/>
      <c r="MYL33"/>
      <c r="MYM33"/>
      <c r="MYN33"/>
      <c r="MYO33"/>
      <c r="MYP33"/>
      <c r="MYQ33"/>
      <c r="MYR33"/>
      <c r="MYS33"/>
      <c r="MYT33"/>
      <c r="MYU33"/>
      <c r="MYV33"/>
      <c r="MYW33"/>
      <c r="MYX33"/>
      <c r="MYY33"/>
      <c r="MYZ33"/>
      <c r="MZA33"/>
      <c r="MZB33"/>
      <c r="MZC33"/>
      <c r="MZD33"/>
      <c r="MZE33"/>
      <c r="MZF33"/>
      <c r="MZG33"/>
      <c r="MZH33"/>
      <c r="MZI33"/>
      <c r="MZJ33"/>
      <c r="MZK33"/>
      <c r="MZL33"/>
      <c r="MZM33"/>
      <c r="MZN33"/>
      <c r="MZO33"/>
      <c r="MZP33"/>
      <c r="MZQ33"/>
      <c r="MZR33"/>
      <c r="MZS33"/>
      <c r="MZT33"/>
      <c r="MZU33"/>
      <c r="MZV33"/>
      <c r="MZW33"/>
      <c r="MZX33"/>
      <c r="MZY33"/>
      <c r="MZZ33"/>
      <c r="NAA33"/>
      <c r="NAB33"/>
      <c r="NAC33"/>
      <c r="NAD33"/>
      <c r="NAE33"/>
      <c r="NAF33"/>
      <c r="NAG33"/>
      <c r="NAH33"/>
      <c r="NAI33"/>
      <c r="NAJ33"/>
      <c r="NAK33"/>
      <c r="NAL33"/>
      <c r="NAM33"/>
      <c r="NAN33"/>
      <c r="NAO33"/>
      <c r="NAP33"/>
      <c r="NAQ33"/>
      <c r="NAR33"/>
      <c r="NAS33"/>
      <c r="NAT33"/>
      <c r="NAU33"/>
      <c r="NAV33"/>
      <c r="NAW33"/>
      <c r="NAX33"/>
      <c r="NAY33"/>
      <c r="NAZ33"/>
      <c r="NBA33"/>
      <c r="NBB33"/>
      <c r="NBC33"/>
      <c r="NBD33"/>
      <c r="NBE33"/>
      <c r="NBF33"/>
      <c r="NBG33"/>
      <c r="NBH33"/>
      <c r="NBI33"/>
      <c r="NBJ33"/>
      <c r="NBK33"/>
      <c r="NBL33"/>
      <c r="NBM33"/>
      <c r="NBN33"/>
      <c r="NBO33"/>
      <c r="NBP33"/>
      <c r="NBQ33"/>
      <c r="NBR33"/>
      <c r="NBS33"/>
      <c r="NBT33"/>
      <c r="NBU33"/>
      <c r="NBV33"/>
      <c r="NBW33"/>
      <c r="NBX33"/>
      <c r="NBY33"/>
      <c r="NBZ33"/>
      <c r="NCA33"/>
      <c r="NCB33"/>
      <c r="NCC33"/>
      <c r="NCD33"/>
      <c r="NCE33"/>
      <c r="NCF33"/>
      <c r="NCG33"/>
      <c r="NCH33"/>
      <c r="NCI33"/>
      <c r="NCJ33"/>
      <c r="NCK33"/>
      <c r="NCL33"/>
      <c r="NCM33"/>
      <c r="NCN33"/>
      <c r="NCO33"/>
      <c r="NCP33"/>
      <c r="NCQ33"/>
      <c r="NCR33"/>
      <c r="NCS33"/>
      <c r="NCT33"/>
      <c r="NCU33"/>
      <c r="NCV33"/>
      <c r="NCW33"/>
      <c r="NCX33"/>
      <c r="NCY33"/>
      <c r="NCZ33"/>
      <c r="NDA33"/>
      <c r="NDB33"/>
      <c r="NDC33"/>
      <c r="NDD33"/>
      <c r="NDE33"/>
      <c r="NDF33"/>
      <c r="NDG33"/>
      <c r="NDH33"/>
      <c r="NDI33"/>
      <c r="NDJ33"/>
      <c r="NDK33"/>
      <c r="NDL33"/>
      <c r="NDM33"/>
      <c r="NDN33"/>
      <c r="NDO33"/>
      <c r="NDP33"/>
      <c r="NDQ33"/>
      <c r="NDR33"/>
      <c r="NDS33"/>
      <c r="NDT33"/>
      <c r="NDU33"/>
      <c r="NDV33"/>
      <c r="NDW33"/>
      <c r="NDX33"/>
      <c r="NDY33"/>
      <c r="NDZ33"/>
      <c r="NEA33"/>
      <c r="NEB33"/>
      <c r="NEC33"/>
      <c r="NED33"/>
      <c r="NEE33"/>
      <c r="NEF33"/>
      <c r="NEG33"/>
      <c r="NEH33"/>
      <c r="NEI33"/>
      <c r="NEJ33"/>
      <c r="NEK33"/>
      <c r="NEL33"/>
      <c r="NEM33"/>
      <c r="NEN33"/>
      <c r="NEO33"/>
      <c r="NEP33"/>
      <c r="NEQ33"/>
      <c r="NER33"/>
      <c r="NES33"/>
      <c r="NET33"/>
      <c r="NEU33"/>
      <c r="NEV33"/>
      <c r="NEW33"/>
      <c r="NEX33"/>
      <c r="NEY33"/>
      <c r="NEZ33"/>
      <c r="NFA33"/>
      <c r="NFB33"/>
      <c r="NFC33"/>
      <c r="NFD33"/>
      <c r="NFE33"/>
      <c r="NFF33"/>
      <c r="NFG33"/>
      <c r="NFH33"/>
      <c r="NFI33"/>
      <c r="NFJ33"/>
      <c r="NFK33"/>
      <c r="NFL33"/>
      <c r="NFM33"/>
      <c r="NFN33"/>
      <c r="NFO33"/>
      <c r="NFP33"/>
      <c r="NFQ33"/>
      <c r="NFR33"/>
      <c r="NFS33"/>
      <c r="NFT33"/>
      <c r="NFU33"/>
      <c r="NFV33"/>
      <c r="NFW33"/>
      <c r="NFX33"/>
      <c r="NFY33"/>
      <c r="NFZ33"/>
      <c r="NGA33"/>
      <c r="NGB33"/>
      <c r="NGC33"/>
      <c r="NGD33"/>
      <c r="NGE33"/>
      <c r="NGF33"/>
      <c r="NGG33"/>
      <c r="NGH33"/>
      <c r="NGI33"/>
      <c r="NGJ33"/>
      <c r="NGK33"/>
      <c r="NGL33"/>
      <c r="NGM33"/>
      <c r="NGN33"/>
      <c r="NGO33"/>
      <c r="NGP33"/>
      <c r="NGQ33"/>
      <c r="NGR33"/>
      <c r="NGS33"/>
      <c r="NGT33"/>
      <c r="NGU33"/>
      <c r="NGV33"/>
      <c r="NGW33"/>
      <c r="NGX33"/>
      <c r="NGY33"/>
      <c r="NGZ33"/>
      <c r="NHA33"/>
      <c r="NHB33"/>
      <c r="NHC33"/>
      <c r="NHD33"/>
      <c r="NHE33"/>
      <c r="NHF33"/>
      <c r="NHG33"/>
      <c r="NHH33"/>
      <c r="NHI33"/>
      <c r="NHJ33"/>
      <c r="NHK33"/>
      <c r="NHL33"/>
      <c r="NHM33"/>
      <c r="NHN33"/>
      <c r="NHO33"/>
      <c r="NHP33"/>
      <c r="NHQ33"/>
      <c r="NHR33"/>
      <c r="NHS33"/>
      <c r="NHT33"/>
      <c r="NHU33"/>
      <c r="NHV33"/>
      <c r="NHW33"/>
      <c r="NHX33"/>
      <c r="NHY33"/>
      <c r="NHZ33"/>
      <c r="NIA33"/>
      <c r="NIB33"/>
      <c r="NIC33"/>
      <c r="NID33"/>
      <c r="NIE33"/>
      <c r="NIF33"/>
      <c r="NIG33"/>
      <c r="NIH33"/>
      <c r="NII33"/>
      <c r="NIJ33"/>
      <c r="NIK33"/>
      <c r="NIL33"/>
      <c r="NIM33"/>
      <c r="NIN33"/>
      <c r="NIO33"/>
      <c r="NIP33"/>
      <c r="NIQ33"/>
      <c r="NIR33"/>
      <c r="NIS33"/>
      <c r="NIT33"/>
      <c r="NIU33"/>
      <c r="NIV33"/>
      <c r="NIW33"/>
      <c r="NIX33"/>
      <c r="NIY33"/>
      <c r="NIZ33"/>
      <c r="NJA33"/>
      <c r="NJB33"/>
      <c r="NJC33"/>
      <c r="NJD33"/>
      <c r="NJE33"/>
      <c r="NJF33"/>
      <c r="NJG33"/>
      <c r="NJH33"/>
      <c r="NJI33"/>
      <c r="NJJ33"/>
      <c r="NJK33"/>
      <c r="NJL33"/>
      <c r="NJM33"/>
      <c r="NJN33"/>
      <c r="NJO33"/>
      <c r="NJP33"/>
      <c r="NJQ33"/>
      <c r="NJR33"/>
      <c r="NJS33"/>
      <c r="NJT33"/>
      <c r="NJU33"/>
      <c r="NJV33"/>
      <c r="NJW33"/>
      <c r="NJX33"/>
      <c r="NJY33"/>
      <c r="NJZ33"/>
      <c r="NKA33"/>
      <c r="NKB33"/>
      <c r="NKC33"/>
      <c r="NKD33"/>
      <c r="NKE33"/>
      <c r="NKF33"/>
      <c r="NKG33"/>
      <c r="NKH33"/>
      <c r="NKI33"/>
      <c r="NKJ33"/>
      <c r="NKK33"/>
      <c r="NKL33"/>
      <c r="NKM33"/>
      <c r="NKN33"/>
      <c r="NKO33"/>
      <c r="NKP33"/>
      <c r="NKQ33"/>
      <c r="NKR33"/>
      <c r="NKS33"/>
      <c r="NKT33"/>
      <c r="NKU33"/>
      <c r="NKV33"/>
      <c r="NKW33"/>
      <c r="NKX33"/>
      <c r="NKY33"/>
      <c r="NKZ33"/>
      <c r="NLA33"/>
      <c r="NLB33"/>
      <c r="NLC33"/>
      <c r="NLD33"/>
      <c r="NLE33"/>
      <c r="NLF33"/>
      <c r="NLG33"/>
      <c r="NLH33"/>
      <c r="NLI33"/>
      <c r="NLJ33"/>
      <c r="NLK33"/>
      <c r="NLL33"/>
      <c r="NLM33"/>
      <c r="NLN33"/>
      <c r="NLO33"/>
      <c r="NLP33"/>
      <c r="NLQ33"/>
      <c r="NLR33"/>
      <c r="NLS33"/>
      <c r="NLT33"/>
      <c r="NLU33"/>
      <c r="NLV33"/>
      <c r="NLW33"/>
      <c r="NLX33"/>
      <c r="NLY33"/>
      <c r="NLZ33"/>
      <c r="NMA33"/>
      <c r="NMB33"/>
      <c r="NMC33"/>
      <c r="NMD33"/>
      <c r="NME33"/>
      <c r="NMF33"/>
      <c r="NMG33"/>
      <c r="NMH33"/>
      <c r="NMI33"/>
      <c r="NMJ33"/>
      <c r="NMK33"/>
      <c r="NML33"/>
      <c r="NMM33"/>
      <c r="NMN33"/>
      <c r="NMO33"/>
      <c r="NMP33"/>
      <c r="NMQ33"/>
      <c r="NMR33"/>
      <c r="NMS33"/>
      <c r="NMT33"/>
      <c r="NMU33"/>
      <c r="NMV33"/>
      <c r="NMW33"/>
      <c r="NMX33"/>
      <c r="NMY33"/>
      <c r="NMZ33"/>
      <c r="NNA33"/>
      <c r="NNB33"/>
      <c r="NNC33"/>
      <c r="NND33"/>
      <c r="NNE33"/>
      <c r="NNF33"/>
      <c r="NNG33"/>
      <c r="NNH33"/>
      <c r="NNI33"/>
      <c r="NNJ33"/>
      <c r="NNK33"/>
      <c r="NNL33"/>
      <c r="NNM33"/>
      <c r="NNN33"/>
      <c r="NNO33"/>
      <c r="NNP33"/>
      <c r="NNQ33"/>
      <c r="NNR33"/>
      <c r="NNS33"/>
      <c r="NNT33"/>
      <c r="NNU33"/>
      <c r="NNV33"/>
      <c r="NNW33"/>
      <c r="NNX33"/>
      <c r="NNY33"/>
      <c r="NNZ33"/>
      <c r="NOA33"/>
      <c r="NOB33"/>
      <c r="NOC33"/>
      <c r="NOD33"/>
      <c r="NOE33"/>
      <c r="NOF33"/>
      <c r="NOG33"/>
      <c r="NOH33"/>
      <c r="NOI33"/>
      <c r="NOJ33"/>
      <c r="NOK33"/>
      <c r="NOL33"/>
      <c r="NOM33"/>
      <c r="NON33"/>
      <c r="NOO33"/>
      <c r="NOP33"/>
      <c r="NOQ33"/>
      <c r="NOR33"/>
      <c r="NOS33"/>
      <c r="NOT33"/>
      <c r="NOU33"/>
      <c r="NOV33"/>
      <c r="NOW33"/>
      <c r="NOX33"/>
      <c r="NOY33"/>
      <c r="NOZ33"/>
      <c r="NPA33"/>
      <c r="NPB33"/>
      <c r="NPC33"/>
      <c r="NPD33"/>
      <c r="NPE33"/>
      <c r="NPF33"/>
      <c r="NPG33"/>
      <c r="NPH33"/>
      <c r="NPI33"/>
      <c r="NPJ33"/>
      <c r="NPK33"/>
      <c r="NPL33"/>
      <c r="NPM33"/>
      <c r="NPN33"/>
      <c r="NPO33"/>
      <c r="NPP33"/>
      <c r="NPQ33"/>
      <c r="NPR33"/>
      <c r="NPS33"/>
      <c r="NPT33"/>
      <c r="NPU33"/>
      <c r="NPV33"/>
      <c r="NPW33"/>
      <c r="NPX33"/>
      <c r="NPY33"/>
      <c r="NPZ33"/>
      <c r="NQA33"/>
      <c r="NQB33"/>
      <c r="NQC33"/>
      <c r="NQD33"/>
      <c r="NQE33"/>
      <c r="NQF33"/>
      <c r="NQG33"/>
      <c r="NQH33"/>
      <c r="NQI33"/>
      <c r="NQJ33"/>
      <c r="NQK33"/>
      <c r="NQL33"/>
      <c r="NQM33"/>
      <c r="NQN33"/>
      <c r="NQO33"/>
      <c r="NQP33"/>
      <c r="NQQ33"/>
      <c r="NQR33"/>
      <c r="NQS33"/>
      <c r="NQT33"/>
      <c r="NQU33"/>
      <c r="NQV33"/>
      <c r="NQW33"/>
      <c r="NQX33"/>
      <c r="NQY33"/>
      <c r="NQZ33"/>
      <c r="NRA33"/>
      <c r="NRB33"/>
      <c r="NRC33"/>
      <c r="NRD33"/>
      <c r="NRE33"/>
      <c r="NRF33"/>
      <c r="NRG33"/>
      <c r="NRH33"/>
      <c r="NRI33"/>
      <c r="NRJ33"/>
      <c r="NRK33"/>
      <c r="NRL33"/>
      <c r="NRM33"/>
      <c r="NRN33"/>
      <c r="NRO33"/>
      <c r="NRP33"/>
      <c r="NRQ33"/>
      <c r="NRR33"/>
      <c r="NRS33"/>
      <c r="NRT33"/>
      <c r="NRU33"/>
      <c r="NRV33"/>
      <c r="NRW33"/>
      <c r="NRX33"/>
      <c r="NRY33"/>
      <c r="NRZ33"/>
      <c r="NSA33"/>
      <c r="NSB33"/>
      <c r="NSC33"/>
      <c r="NSD33"/>
      <c r="NSE33"/>
      <c r="NSF33"/>
      <c r="NSG33"/>
      <c r="NSH33"/>
      <c r="NSI33"/>
      <c r="NSJ33"/>
      <c r="NSK33"/>
      <c r="NSL33"/>
      <c r="NSM33"/>
      <c r="NSN33"/>
      <c r="NSO33"/>
      <c r="NSP33"/>
      <c r="NSQ33"/>
      <c r="NSR33"/>
      <c r="NSS33"/>
      <c r="NST33"/>
      <c r="NSU33"/>
      <c r="NSV33"/>
      <c r="NSW33"/>
      <c r="NSX33"/>
      <c r="NSY33"/>
      <c r="NSZ33"/>
      <c r="NTA33"/>
      <c r="NTB33"/>
      <c r="NTC33"/>
      <c r="NTD33"/>
      <c r="NTE33"/>
      <c r="NTF33"/>
      <c r="NTG33"/>
      <c r="NTH33"/>
      <c r="NTI33"/>
      <c r="NTJ33"/>
      <c r="NTK33"/>
      <c r="NTL33"/>
      <c r="NTM33"/>
      <c r="NTN33"/>
      <c r="NTO33"/>
      <c r="NTP33"/>
      <c r="NTQ33"/>
      <c r="NTR33"/>
      <c r="NTS33"/>
      <c r="NTT33"/>
      <c r="NTU33"/>
      <c r="NTV33"/>
      <c r="NTW33"/>
      <c r="NTX33"/>
      <c r="NTY33"/>
      <c r="NTZ33"/>
      <c r="NUA33"/>
      <c r="NUB33"/>
      <c r="NUC33"/>
      <c r="NUD33"/>
      <c r="NUE33"/>
      <c r="NUF33"/>
      <c r="NUG33"/>
      <c r="NUH33"/>
      <c r="NUI33"/>
      <c r="NUJ33"/>
      <c r="NUK33"/>
      <c r="NUL33"/>
      <c r="NUM33"/>
      <c r="NUN33"/>
      <c r="NUO33"/>
      <c r="NUP33"/>
      <c r="NUQ33"/>
      <c r="NUR33"/>
      <c r="NUS33"/>
      <c r="NUT33"/>
      <c r="NUU33"/>
      <c r="NUV33"/>
      <c r="NUW33"/>
      <c r="NUX33"/>
      <c r="NUY33"/>
      <c r="NUZ33"/>
      <c r="NVA33"/>
      <c r="NVB33"/>
      <c r="NVC33"/>
      <c r="NVD33"/>
      <c r="NVE33"/>
      <c r="NVF33"/>
      <c r="NVG33"/>
      <c r="NVH33"/>
      <c r="NVI33"/>
      <c r="NVJ33"/>
      <c r="NVK33"/>
      <c r="NVL33"/>
      <c r="NVM33"/>
      <c r="NVN33"/>
      <c r="NVO33"/>
      <c r="NVP33"/>
      <c r="NVQ33"/>
      <c r="NVR33"/>
      <c r="NVS33"/>
      <c r="NVT33"/>
      <c r="NVU33"/>
      <c r="NVV33"/>
      <c r="NVW33"/>
      <c r="NVX33"/>
      <c r="NVY33"/>
      <c r="NVZ33"/>
      <c r="NWA33"/>
      <c r="NWB33"/>
      <c r="NWC33"/>
      <c r="NWD33"/>
      <c r="NWE33"/>
      <c r="NWF33"/>
      <c r="NWG33"/>
      <c r="NWH33"/>
      <c r="NWI33"/>
      <c r="NWJ33"/>
      <c r="NWK33"/>
      <c r="NWL33"/>
      <c r="NWM33"/>
      <c r="NWN33"/>
      <c r="NWO33"/>
      <c r="NWP33"/>
      <c r="NWQ33"/>
      <c r="NWR33"/>
      <c r="NWS33"/>
      <c r="NWT33"/>
      <c r="NWU33"/>
      <c r="NWV33"/>
      <c r="NWW33"/>
      <c r="NWX33"/>
      <c r="NWY33"/>
      <c r="NWZ33"/>
      <c r="NXA33"/>
      <c r="NXB33"/>
      <c r="NXC33"/>
      <c r="NXD33"/>
      <c r="NXE33"/>
      <c r="NXF33"/>
      <c r="NXG33"/>
      <c r="NXH33"/>
      <c r="NXI33"/>
      <c r="NXJ33"/>
      <c r="NXK33"/>
      <c r="NXL33"/>
      <c r="NXM33"/>
      <c r="NXN33"/>
      <c r="NXO33"/>
      <c r="NXP33"/>
      <c r="NXQ33"/>
      <c r="NXR33"/>
      <c r="NXS33"/>
      <c r="NXT33"/>
      <c r="NXU33"/>
      <c r="NXV33"/>
      <c r="NXW33"/>
      <c r="NXX33"/>
      <c r="NXY33"/>
      <c r="NXZ33"/>
      <c r="NYA33"/>
      <c r="NYB33"/>
      <c r="NYC33"/>
      <c r="NYD33"/>
      <c r="NYE33"/>
      <c r="NYF33"/>
      <c r="NYG33"/>
      <c r="NYH33"/>
      <c r="NYI33"/>
      <c r="NYJ33"/>
      <c r="NYK33"/>
      <c r="NYL33"/>
      <c r="NYM33"/>
      <c r="NYN33"/>
      <c r="NYO33"/>
      <c r="NYP33"/>
      <c r="NYQ33"/>
      <c r="NYR33"/>
      <c r="NYS33"/>
      <c r="NYT33"/>
      <c r="NYU33"/>
      <c r="NYV33"/>
      <c r="NYW33"/>
      <c r="NYX33"/>
      <c r="NYY33"/>
      <c r="NYZ33"/>
      <c r="NZA33"/>
      <c r="NZB33"/>
      <c r="NZC33"/>
      <c r="NZD33"/>
      <c r="NZE33"/>
      <c r="NZF33"/>
      <c r="NZG33"/>
      <c r="NZH33"/>
      <c r="NZI33"/>
      <c r="NZJ33"/>
      <c r="NZK33"/>
      <c r="NZL33"/>
      <c r="NZM33"/>
      <c r="NZN33"/>
      <c r="NZO33"/>
      <c r="NZP33"/>
      <c r="NZQ33"/>
      <c r="NZR33"/>
      <c r="NZS33"/>
      <c r="NZT33"/>
      <c r="NZU33"/>
      <c r="NZV33"/>
      <c r="NZW33"/>
      <c r="NZX33"/>
      <c r="NZY33"/>
      <c r="NZZ33"/>
      <c r="OAA33"/>
      <c r="OAB33"/>
      <c r="OAC33"/>
      <c r="OAD33"/>
      <c r="OAE33"/>
      <c r="OAF33"/>
      <c r="OAG33"/>
      <c r="OAH33"/>
      <c r="OAI33"/>
      <c r="OAJ33"/>
      <c r="OAK33"/>
      <c r="OAL33"/>
      <c r="OAM33"/>
      <c r="OAN33"/>
      <c r="OAO33"/>
      <c r="OAP33"/>
      <c r="OAQ33"/>
      <c r="OAR33"/>
      <c r="OAS33"/>
      <c r="OAT33"/>
      <c r="OAU33"/>
      <c r="OAV33"/>
      <c r="OAW33"/>
      <c r="OAX33"/>
      <c r="OAY33"/>
      <c r="OAZ33"/>
      <c r="OBA33"/>
      <c r="OBB33"/>
      <c r="OBC33"/>
      <c r="OBD33"/>
      <c r="OBE33"/>
      <c r="OBF33"/>
      <c r="OBG33"/>
      <c r="OBH33"/>
      <c r="OBI33"/>
      <c r="OBJ33"/>
      <c r="OBK33"/>
      <c r="OBL33"/>
      <c r="OBM33"/>
      <c r="OBN33"/>
      <c r="OBO33"/>
      <c r="OBP33"/>
      <c r="OBQ33"/>
      <c r="OBR33"/>
      <c r="OBS33"/>
      <c r="OBT33"/>
      <c r="OBU33"/>
      <c r="OBV33"/>
      <c r="OBW33"/>
      <c r="OBX33"/>
      <c r="OBY33"/>
      <c r="OBZ33"/>
      <c r="OCA33"/>
      <c r="OCB33"/>
      <c r="OCC33"/>
      <c r="OCD33"/>
      <c r="OCE33"/>
      <c r="OCF33"/>
      <c r="OCG33"/>
      <c r="OCH33"/>
      <c r="OCI33"/>
      <c r="OCJ33"/>
      <c r="OCK33"/>
      <c r="OCL33"/>
      <c r="OCM33"/>
      <c r="OCN33"/>
      <c r="OCO33"/>
      <c r="OCP33"/>
      <c r="OCQ33"/>
      <c r="OCR33"/>
      <c r="OCS33"/>
      <c r="OCT33"/>
      <c r="OCU33"/>
      <c r="OCV33"/>
      <c r="OCW33"/>
      <c r="OCX33"/>
      <c r="OCY33"/>
      <c r="OCZ33"/>
      <c r="ODA33"/>
      <c r="ODB33"/>
      <c r="ODC33"/>
      <c r="ODD33"/>
      <c r="ODE33"/>
      <c r="ODF33"/>
      <c r="ODG33"/>
      <c r="ODH33"/>
      <c r="ODI33"/>
      <c r="ODJ33"/>
      <c r="ODK33"/>
      <c r="ODL33"/>
      <c r="ODM33"/>
      <c r="ODN33"/>
      <c r="ODO33"/>
      <c r="ODP33"/>
      <c r="ODQ33"/>
      <c r="ODR33"/>
      <c r="ODS33"/>
      <c r="ODT33"/>
      <c r="ODU33"/>
      <c r="ODV33"/>
      <c r="ODW33"/>
      <c r="ODX33"/>
      <c r="ODY33"/>
      <c r="ODZ33"/>
      <c r="OEA33"/>
      <c r="OEB33"/>
      <c r="OEC33"/>
      <c r="OED33"/>
      <c r="OEE33"/>
      <c r="OEF33"/>
      <c r="OEG33"/>
      <c r="OEH33"/>
      <c r="OEI33"/>
      <c r="OEJ33"/>
      <c r="OEK33"/>
      <c r="OEL33"/>
      <c r="OEM33"/>
      <c r="OEN33"/>
      <c r="OEO33"/>
      <c r="OEP33"/>
      <c r="OEQ33"/>
      <c r="OER33"/>
      <c r="OES33"/>
      <c r="OET33"/>
      <c r="OEU33"/>
      <c r="OEV33"/>
      <c r="OEW33"/>
      <c r="OEX33"/>
      <c r="OEY33"/>
      <c r="OEZ33"/>
      <c r="OFA33"/>
      <c r="OFB33"/>
      <c r="OFC33"/>
      <c r="OFD33"/>
      <c r="OFE33"/>
      <c r="OFF33"/>
      <c r="OFG33"/>
      <c r="OFH33"/>
      <c r="OFI33"/>
      <c r="OFJ33"/>
      <c r="OFK33"/>
      <c r="OFL33"/>
      <c r="OFM33"/>
      <c r="OFN33"/>
      <c r="OFO33"/>
      <c r="OFP33"/>
      <c r="OFQ33"/>
      <c r="OFR33"/>
      <c r="OFS33"/>
      <c r="OFT33"/>
      <c r="OFU33"/>
      <c r="OFV33"/>
      <c r="OFW33"/>
      <c r="OFX33"/>
      <c r="OFY33"/>
      <c r="OFZ33"/>
      <c r="OGA33"/>
      <c r="OGB33"/>
      <c r="OGC33"/>
      <c r="OGD33"/>
      <c r="OGE33"/>
      <c r="OGF33"/>
      <c r="OGG33"/>
      <c r="OGH33"/>
      <c r="OGI33"/>
      <c r="OGJ33"/>
      <c r="OGK33"/>
      <c r="OGL33"/>
      <c r="OGM33"/>
      <c r="OGN33"/>
      <c r="OGO33"/>
      <c r="OGP33"/>
      <c r="OGQ33"/>
      <c r="OGR33"/>
      <c r="OGS33"/>
      <c r="OGT33"/>
      <c r="OGU33"/>
      <c r="OGV33"/>
      <c r="OGW33"/>
      <c r="OGX33"/>
      <c r="OGY33"/>
      <c r="OGZ33"/>
      <c r="OHA33"/>
      <c r="OHB33"/>
      <c r="OHC33"/>
      <c r="OHD33"/>
      <c r="OHE33"/>
      <c r="OHF33"/>
      <c r="OHG33"/>
      <c r="OHH33"/>
      <c r="OHI33"/>
      <c r="OHJ33"/>
      <c r="OHK33"/>
      <c r="OHL33"/>
      <c r="OHM33"/>
      <c r="OHN33"/>
      <c r="OHO33"/>
      <c r="OHP33"/>
      <c r="OHQ33"/>
      <c r="OHR33"/>
      <c r="OHS33"/>
      <c r="OHT33"/>
      <c r="OHU33"/>
      <c r="OHV33"/>
      <c r="OHW33"/>
      <c r="OHX33"/>
      <c r="OHY33"/>
      <c r="OHZ33"/>
      <c r="OIA33"/>
      <c r="OIB33"/>
      <c r="OIC33"/>
      <c r="OID33"/>
      <c r="OIE33"/>
      <c r="OIF33"/>
      <c r="OIG33"/>
      <c r="OIH33"/>
      <c r="OII33"/>
      <c r="OIJ33"/>
      <c r="OIK33"/>
      <c r="OIL33"/>
      <c r="OIM33"/>
      <c r="OIN33"/>
      <c r="OIO33"/>
      <c r="OIP33"/>
      <c r="OIQ33"/>
      <c r="OIR33"/>
      <c r="OIS33"/>
      <c r="OIT33"/>
      <c r="OIU33"/>
      <c r="OIV33"/>
      <c r="OIW33"/>
      <c r="OIX33"/>
      <c r="OIY33"/>
      <c r="OIZ33"/>
      <c r="OJA33"/>
      <c r="OJB33"/>
      <c r="OJC33"/>
      <c r="OJD33"/>
      <c r="OJE33"/>
      <c r="OJF33"/>
      <c r="OJG33"/>
      <c r="OJH33"/>
      <c r="OJI33"/>
      <c r="OJJ33"/>
      <c r="OJK33"/>
      <c r="OJL33"/>
      <c r="OJM33"/>
      <c r="OJN33"/>
      <c r="OJO33"/>
      <c r="OJP33"/>
      <c r="OJQ33"/>
      <c r="OJR33"/>
      <c r="OJS33"/>
      <c r="OJT33"/>
      <c r="OJU33"/>
      <c r="OJV33"/>
      <c r="OJW33"/>
      <c r="OJX33"/>
      <c r="OJY33"/>
      <c r="OJZ33"/>
      <c r="OKA33"/>
      <c r="OKB33"/>
      <c r="OKC33"/>
      <c r="OKD33"/>
      <c r="OKE33"/>
      <c r="OKF33"/>
      <c r="OKG33"/>
      <c r="OKH33"/>
      <c r="OKI33"/>
      <c r="OKJ33"/>
      <c r="OKK33"/>
      <c r="OKL33"/>
      <c r="OKM33"/>
      <c r="OKN33"/>
      <c r="OKO33"/>
      <c r="OKP33"/>
      <c r="OKQ33"/>
      <c r="OKR33"/>
      <c r="OKS33"/>
      <c r="OKT33"/>
      <c r="OKU33"/>
      <c r="OKV33"/>
      <c r="OKW33"/>
      <c r="OKX33"/>
      <c r="OKY33"/>
      <c r="OKZ33"/>
      <c r="OLA33"/>
      <c r="OLB33"/>
      <c r="OLC33"/>
      <c r="OLD33"/>
      <c r="OLE33"/>
      <c r="OLF33"/>
      <c r="OLG33"/>
      <c r="OLH33"/>
      <c r="OLI33"/>
      <c r="OLJ33"/>
      <c r="OLK33"/>
      <c r="OLL33"/>
      <c r="OLM33"/>
      <c r="OLN33"/>
      <c r="OLO33"/>
      <c r="OLP33"/>
      <c r="OLQ33"/>
      <c r="OLR33"/>
      <c r="OLS33"/>
      <c r="OLT33"/>
      <c r="OLU33"/>
      <c r="OLV33"/>
      <c r="OLW33"/>
      <c r="OLX33"/>
      <c r="OLY33"/>
      <c r="OLZ33"/>
      <c r="OMA33"/>
      <c r="OMB33"/>
      <c r="OMC33"/>
      <c r="OMD33"/>
      <c r="OME33"/>
      <c r="OMF33"/>
      <c r="OMG33"/>
      <c r="OMH33"/>
      <c r="OMI33"/>
      <c r="OMJ33"/>
      <c r="OMK33"/>
      <c r="OML33"/>
      <c r="OMM33"/>
      <c r="OMN33"/>
      <c r="OMO33"/>
      <c r="OMP33"/>
      <c r="OMQ33"/>
      <c r="OMR33"/>
      <c r="OMS33"/>
      <c r="OMT33"/>
      <c r="OMU33"/>
      <c r="OMV33"/>
      <c r="OMW33"/>
      <c r="OMX33"/>
      <c r="OMY33"/>
      <c r="OMZ33"/>
      <c r="ONA33"/>
      <c r="ONB33"/>
      <c r="ONC33"/>
      <c r="OND33"/>
      <c r="ONE33"/>
      <c r="ONF33"/>
      <c r="ONG33"/>
      <c r="ONH33"/>
      <c r="ONI33"/>
      <c r="ONJ33"/>
      <c r="ONK33"/>
      <c r="ONL33"/>
      <c r="ONM33"/>
      <c r="ONN33"/>
      <c r="ONO33"/>
      <c r="ONP33"/>
      <c r="ONQ33"/>
      <c r="ONR33"/>
      <c r="ONS33"/>
      <c r="ONT33"/>
      <c r="ONU33"/>
      <c r="ONV33"/>
      <c r="ONW33"/>
      <c r="ONX33"/>
      <c r="ONY33"/>
      <c r="ONZ33"/>
      <c r="OOA33"/>
      <c r="OOB33"/>
      <c r="OOC33"/>
      <c r="OOD33"/>
      <c r="OOE33"/>
      <c r="OOF33"/>
      <c r="OOG33"/>
      <c r="OOH33"/>
      <c r="OOI33"/>
      <c r="OOJ33"/>
      <c r="OOK33"/>
      <c r="OOL33"/>
      <c r="OOM33"/>
      <c r="OON33"/>
      <c r="OOO33"/>
      <c r="OOP33"/>
      <c r="OOQ33"/>
      <c r="OOR33"/>
      <c r="OOS33"/>
      <c r="OOT33"/>
      <c r="OOU33"/>
      <c r="OOV33"/>
      <c r="OOW33"/>
      <c r="OOX33"/>
      <c r="OOY33"/>
      <c r="OOZ33"/>
      <c r="OPA33"/>
      <c r="OPB33"/>
      <c r="OPC33"/>
      <c r="OPD33"/>
      <c r="OPE33"/>
      <c r="OPF33"/>
      <c r="OPG33"/>
      <c r="OPH33"/>
      <c r="OPI33"/>
      <c r="OPJ33"/>
      <c r="OPK33"/>
      <c r="OPL33"/>
      <c r="OPM33"/>
      <c r="OPN33"/>
      <c r="OPO33"/>
      <c r="OPP33"/>
      <c r="OPQ33"/>
      <c r="OPR33"/>
      <c r="OPS33"/>
      <c r="OPT33"/>
      <c r="OPU33"/>
      <c r="OPV33"/>
      <c r="OPW33"/>
      <c r="OPX33"/>
      <c r="OPY33"/>
      <c r="OPZ33"/>
      <c r="OQA33"/>
      <c r="OQB33"/>
      <c r="OQC33"/>
      <c r="OQD33"/>
      <c r="OQE33"/>
      <c r="OQF33"/>
      <c r="OQG33"/>
      <c r="OQH33"/>
      <c r="OQI33"/>
      <c r="OQJ33"/>
      <c r="OQK33"/>
      <c r="OQL33"/>
      <c r="OQM33"/>
      <c r="OQN33"/>
      <c r="OQO33"/>
      <c r="OQP33"/>
      <c r="OQQ33"/>
      <c r="OQR33"/>
      <c r="OQS33"/>
      <c r="OQT33"/>
      <c r="OQU33"/>
      <c r="OQV33"/>
      <c r="OQW33"/>
      <c r="OQX33"/>
      <c r="OQY33"/>
      <c r="OQZ33"/>
      <c r="ORA33"/>
      <c r="ORB33"/>
      <c r="ORC33"/>
      <c r="ORD33"/>
      <c r="ORE33"/>
      <c r="ORF33"/>
      <c r="ORG33"/>
      <c r="ORH33"/>
      <c r="ORI33"/>
      <c r="ORJ33"/>
      <c r="ORK33"/>
      <c r="ORL33"/>
      <c r="ORM33"/>
      <c r="ORN33"/>
      <c r="ORO33"/>
      <c r="ORP33"/>
      <c r="ORQ33"/>
      <c r="ORR33"/>
      <c r="ORS33"/>
      <c r="ORT33"/>
      <c r="ORU33"/>
      <c r="ORV33"/>
      <c r="ORW33"/>
      <c r="ORX33"/>
      <c r="ORY33"/>
      <c r="ORZ33"/>
      <c r="OSA33"/>
      <c r="OSB33"/>
      <c r="OSC33"/>
      <c r="OSD33"/>
      <c r="OSE33"/>
      <c r="OSF33"/>
      <c r="OSG33"/>
      <c r="OSH33"/>
      <c r="OSI33"/>
      <c r="OSJ33"/>
      <c r="OSK33"/>
      <c r="OSL33"/>
      <c r="OSM33"/>
      <c r="OSN33"/>
      <c r="OSO33"/>
      <c r="OSP33"/>
      <c r="OSQ33"/>
      <c r="OSR33"/>
      <c r="OSS33"/>
      <c r="OST33"/>
      <c r="OSU33"/>
      <c r="OSV33"/>
      <c r="OSW33"/>
      <c r="OSX33"/>
      <c r="OSY33"/>
      <c r="OSZ33"/>
      <c r="OTA33"/>
      <c r="OTB33"/>
      <c r="OTC33"/>
      <c r="OTD33"/>
      <c r="OTE33"/>
      <c r="OTF33"/>
      <c r="OTG33"/>
      <c r="OTH33"/>
      <c r="OTI33"/>
      <c r="OTJ33"/>
      <c r="OTK33"/>
      <c r="OTL33"/>
      <c r="OTM33"/>
      <c r="OTN33"/>
      <c r="OTO33"/>
      <c r="OTP33"/>
      <c r="OTQ33"/>
      <c r="OTR33"/>
      <c r="OTS33"/>
      <c r="OTT33"/>
      <c r="OTU33"/>
      <c r="OTV33"/>
      <c r="OTW33"/>
      <c r="OTX33"/>
      <c r="OTY33"/>
      <c r="OTZ33"/>
      <c r="OUA33"/>
      <c r="OUB33"/>
      <c r="OUC33"/>
      <c r="OUD33"/>
      <c r="OUE33"/>
      <c r="OUF33"/>
      <c r="OUG33"/>
      <c r="OUH33"/>
      <c r="OUI33"/>
      <c r="OUJ33"/>
      <c r="OUK33"/>
      <c r="OUL33"/>
      <c r="OUM33"/>
      <c r="OUN33"/>
      <c r="OUO33"/>
      <c r="OUP33"/>
      <c r="OUQ33"/>
      <c r="OUR33"/>
      <c r="OUS33"/>
      <c r="OUT33"/>
      <c r="OUU33"/>
      <c r="OUV33"/>
      <c r="OUW33"/>
      <c r="OUX33"/>
      <c r="OUY33"/>
      <c r="OUZ33"/>
      <c r="OVA33"/>
      <c r="OVB33"/>
      <c r="OVC33"/>
      <c r="OVD33"/>
      <c r="OVE33"/>
      <c r="OVF33"/>
      <c r="OVG33"/>
      <c r="OVH33"/>
      <c r="OVI33"/>
      <c r="OVJ33"/>
      <c r="OVK33"/>
      <c r="OVL33"/>
      <c r="OVM33"/>
      <c r="OVN33"/>
      <c r="OVO33"/>
      <c r="OVP33"/>
      <c r="OVQ33"/>
      <c r="OVR33"/>
      <c r="OVS33"/>
      <c r="OVT33"/>
      <c r="OVU33"/>
      <c r="OVV33"/>
      <c r="OVW33"/>
      <c r="OVX33"/>
      <c r="OVY33"/>
      <c r="OVZ33"/>
      <c r="OWA33"/>
      <c r="OWB33"/>
      <c r="OWC33"/>
      <c r="OWD33"/>
      <c r="OWE33"/>
      <c r="OWF33"/>
      <c r="OWG33"/>
      <c r="OWH33"/>
      <c r="OWI33"/>
      <c r="OWJ33"/>
      <c r="OWK33"/>
      <c r="OWL33"/>
      <c r="OWM33"/>
      <c r="OWN33"/>
      <c r="OWO33"/>
      <c r="OWP33"/>
      <c r="OWQ33"/>
      <c r="OWR33"/>
      <c r="OWS33"/>
      <c r="OWT33"/>
      <c r="OWU33"/>
      <c r="OWV33"/>
      <c r="OWW33"/>
      <c r="OWX33"/>
      <c r="OWY33"/>
      <c r="OWZ33"/>
      <c r="OXA33"/>
      <c r="OXB33"/>
      <c r="OXC33"/>
      <c r="OXD33"/>
      <c r="OXE33"/>
      <c r="OXF33"/>
      <c r="OXG33"/>
      <c r="OXH33"/>
      <c r="OXI33"/>
      <c r="OXJ33"/>
      <c r="OXK33"/>
      <c r="OXL33"/>
      <c r="OXM33"/>
      <c r="OXN33"/>
      <c r="OXO33"/>
      <c r="OXP33"/>
      <c r="OXQ33"/>
      <c r="OXR33"/>
      <c r="OXS33"/>
      <c r="OXT33"/>
      <c r="OXU33"/>
      <c r="OXV33"/>
      <c r="OXW33"/>
      <c r="OXX33"/>
      <c r="OXY33"/>
      <c r="OXZ33"/>
      <c r="OYA33"/>
      <c r="OYB33"/>
      <c r="OYC33"/>
      <c r="OYD33"/>
      <c r="OYE33"/>
      <c r="OYF33"/>
      <c r="OYG33"/>
      <c r="OYH33"/>
      <c r="OYI33"/>
      <c r="OYJ33"/>
      <c r="OYK33"/>
      <c r="OYL33"/>
      <c r="OYM33"/>
      <c r="OYN33"/>
      <c r="OYO33"/>
      <c r="OYP33"/>
      <c r="OYQ33"/>
      <c r="OYR33"/>
      <c r="OYS33"/>
      <c r="OYT33"/>
      <c r="OYU33"/>
      <c r="OYV33"/>
      <c r="OYW33"/>
      <c r="OYX33"/>
      <c r="OYY33"/>
      <c r="OYZ33"/>
      <c r="OZA33"/>
      <c r="OZB33"/>
      <c r="OZC33"/>
      <c r="OZD33"/>
      <c r="OZE33"/>
      <c r="OZF33"/>
      <c r="OZG33"/>
      <c r="OZH33"/>
      <c r="OZI33"/>
      <c r="OZJ33"/>
      <c r="OZK33"/>
      <c r="OZL33"/>
      <c r="OZM33"/>
      <c r="OZN33"/>
      <c r="OZO33"/>
      <c r="OZP33"/>
      <c r="OZQ33"/>
      <c r="OZR33"/>
      <c r="OZS33"/>
      <c r="OZT33"/>
      <c r="OZU33"/>
      <c r="OZV33"/>
      <c r="OZW33"/>
      <c r="OZX33"/>
      <c r="OZY33"/>
      <c r="OZZ33"/>
      <c r="PAA33"/>
      <c r="PAB33"/>
      <c r="PAC33"/>
      <c r="PAD33"/>
      <c r="PAE33"/>
      <c r="PAF33"/>
      <c r="PAG33"/>
      <c r="PAH33"/>
      <c r="PAI33"/>
      <c r="PAJ33"/>
      <c r="PAK33"/>
      <c r="PAL33"/>
      <c r="PAM33"/>
      <c r="PAN33"/>
      <c r="PAO33"/>
      <c r="PAP33"/>
      <c r="PAQ33"/>
      <c r="PAR33"/>
      <c r="PAS33"/>
      <c r="PAT33"/>
      <c r="PAU33"/>
      <c r="PAV33"/>
      <c r="PAW33"/>
      <c r="PAX33"/>
      <c r="PAY33"/>
      <c r="PAZ33"/>
      <c r="PBA33"/>
      <c r="PBB33"/>
      <c r="PBC33"/>
      <c r="PBD33"/>
      <c r="PBE33"/>
      <c r="PBF33"/>
      <c r="PBG33"/>
      <c r="PBH33"/>
      <c r="PBI33"/>
      <c r="PBJ33"/>
      <c r="PBK33"/>
      <c r="PBL33"/>
      <c r="PBM33"/>
      <c r="PBN33"/>
      <c r="PBO33"/>
      <c r="PBP33"/>
      <c r="PBQ33"/>
      <c r="PBR33"/>
      <c r="PBS33"/>
      <c r="PBT33"/>
      <c r="PBU33"/>
      <c r="PBV33"/>
      <c r="PBW33"/>
      <c r="PBX33"/>
      <c r="PBY33"/>
      <c r="PBZ33"/>
      <c r="PCA33"/>
      <c r="PCB33"/>
      <c r="PCC33"/>
      <c r="PCD33"/>
      <c r="PCE33"/>
      <c r="PCF33"/>
      <c r="PCG33"/>
      <c r="PCH33"/>
      <c r="PCI33"/>
      <c r="PCJ33"/>
      <c r="PCK33"/>
      <c r="PCL33"/>
      <c r="PCM33"/>
      <c r="PCN33"/>
      <c r="PCO33"/>
      <c r="PCP33"/>
      <c r="PCQ33"/>
      <c r="PCR33"/>
      <c r="PCS33"/>
      <c r="PCT33"/>
      <c r="PCU33"/>
      <c r="PCV33"/>
      <c r="PCW33"/>
      <c r="PCX33"/>
      <c r="PCY33"/>
      <c r="PCZ33"/>
      <c r="PDA33"/>
      <c r="PDB33"/>
      <c r="PDC33"/>
      <c r="PDD33"/>
      <c r="PDE33"/>
      <c r="PDF33"/>
      <c r="PDG33"/>
      <c r="PDH33"/>
      <c r="PDI33"/>
      <c r="PDJ33"/>
      <c r="PDK33"/>
      <c r="PDL33"/>
      <c r="PDM33"/>
      <c r="PDN33"/>
      <c r="PDO33"/>
      <c r="PDP33"/>
      <c r="PDQ33"/>
      <c r="PDR33"/>
      <c r="PDS33"/>
      <c r="PDT33"/>
      <c r="PDU33"/>
      <c r="PDV33"/>
      <c r="PDW33"/>
      <c r="PDX33"/>
      <c r="PDY33"/>
      <c r="PDZ33"/>
      <c r="PEA33"/>
      <c r="PEB33"/>
      <c r="PEC33"/>
      <c r="PED33"/>
      <c r="PEE33"/>
      <c r="PEF33"/>
      <c r="PEG33"/>
      <c r="PEH33"/>
      <c r="PEI33"/>
      <c r="PEJ33"/>
      <c r="PEK33"/>
      <c r="PEL33"/>
      <c r="PEM33"/>
      <c r="PEN33"/>
      <c r="PEO33"/>
      <c r="PEP33"/>
      <c r="PEQ33"/>
      <c r="PER33"/>
      <c r="PES33"/>
      <c r="PET33"/>
      <c r="PEU33"/>
      <c r="PEV33"/>
      <c r="PEW33"/>
      <c r="PEX33"/>
      <c r="PEY33"/>
      <c r="PEZ33"/>
      <c r="PFA33"/>
      <c r="PFB33"/>
      <c r="PFC33"/>
      <c r="PFD33"/>
      <c r="PFE33"/>
      <c r="PFF33"/>
      <c r="PFG33"/>
      <c r="PFH33"/>
      <c r="PFI33"/>
      <c r="PFJ33"/>
      <c r="PFK33"/>
      <c r="PFL33"/>
      <c r="PFM33"/>
      <c r="PFN33"/>
      <c r="PFO33"/>
      <c r="PFP33"/>
      <c r="PFQ33"/>
      <c r="PFR33"/>
      <c r="PFS33"/>
      <c r="PFT33"/>
      <c r="PFU33"/>
      <c r="PFV33"/>
      <c r="PFW33"/>
      <c r="PFX33"/>
      <c r="PFY33"/>
      <c r="PFZ33"/>
      <c r="PGA33"/>
      <c r="PGB33"/>
      <c r="PGC33"/>
      <c r="PGD33"/>
      <c r="PGE33"/>
      <c r="PGF33"/>
      <c r="PGG33"/>
      <c r="PGH33"/>
      <c r="PGI33"/>
      <c r="PGJ33"/>
      <c r="PGK33"/>
      <c r="PGL33"/>
      <c r="PGM33"/>
      <c r="PGN33"/>
      <c r="PGO33"/>
      <c r="PGP33"/>
      <c r="PGQ33"/>
      <c r="PGR33"/>
      <c r="PGS33"/>
      <c r="PGT33"/>
      <c r="PGU33"/>
      <c r="PGV33"/>
      <c r="PGW33"/>
      <c r="PGX33"/>
      <c r="PGY33"/>
      <c r="PGZ33"/>
      <c r="PHA33"/>
      <c r="PHB33"/>
      <c r="PHC33"/>
      <c r="PHD33"/>
      <c r="PHE33"/>
      <c r="PHF33"/>
      <c r="PHG33"/>
      <c r="PHH33"/>
      <c r="PHI33"/>
      <c r="PHJ33"/>
      <c r="PHK33"/>
      <c r="PHL33"/>
      <c r="PHM33"/>
      <c r="PHN33"/>
      <c r="PHO33"/>
      <c r="PHP33"/>
      <c r="PHQ33"/>
      <c r="PHR33"/>
      <c r="PHS33"/>
      <c r="PHT33"/>
      <c r="PHU33"/>
      <c r="PHV33"/>
      <c r="PHW33"/>
      <c r="PHX33"/>
      <c r="PHY33"/>
      <c r="PHZ33"/>
      <c r="PIA33"/>
      <c r="PIB33"/>
      <c r="PIC33"/>
      <c r="PID33"/>
      <c r="PIE33"/>
      <c r="PIF33"/>
      <c r="PIG33"/>
      <c r="PIH33"/>
      <c r="PII33"/>
      <c r="PIJ33"/>
      <c r="PIK33"/>
      <c r="PIL33"/>
      <c r="PIM33"/>
      <c r="PIN33"/>
      <c r="PIO33"/>
      <c r="PIP33"/>
      <c r="PIQ33"/>
      <c r="PIR33"/>
      <c r="PIS33"/>
      <c r="PIT33"/>
      <c r="PIU33"/>
      <c r="PIV33"/>
      <c r="PIW33"/>
      <c r="PIX33"/>
      <c r="PIY33"/>
      <c r="PIZ33"/>
      <c r="PJA33"/>
      <c r="PJB33"/>
      <c r="PJC33"/>
      <c r="PJD33"/>
      <c r="PJE33"/>
      <c r="PJF33"/>
      <c r="PJG33"/>
      <c r="PJH33"/>
      <c r="PJI33"/>
      <c r="PJJ33"/>
      <c r="PJK33"/>
      <c r="PJL33"/>
      <c r="PJM33"/>
      <c r="PJN33"/>
      <c r="PJO33"/>
      <c r="PJP33"/>
      <c r="PJQ33"/>
      <c r="PJR33"/>
      <c r="PJS33"/>
      <c r="PJT33"/>
      <c r="PJU33"/>
      <c r="PJV33"/>
      <c r="PJW33"/>
      <c r="PJX33"/>
      <c r="PJY33"/>
      <c r="PJZ33"/>
      <c r="PKA33"/>
      <c r="PKB33"/>
      <c r="PKC33"/>
      <c r="PKD33"/>
      <c r="PKE33"/>
      <c r="PKF33"/>
      <c r="PKG33"/>
      <c r="PKH33"/>
      <c r="PKI33"/>
      <c r="PKJ33"/>
      <c r="PKK33"/>
      <c r="PKL33"/>
      <c r="PKM33"/>
      <c r="PKN33"/>
      <c r="PKO33"/>
      <c r="PKP33"/>
      <c r="PKQ33"/>
      <c r="PKR33"/>
      <c r="PKS33"/>
      <c r="PKT33"/>
      <c r="PKU33"/>
      <c r="PKV33"/>
      <c r="PKW33"/>
      <c r="PKX33"/>
      <c r="PKY33"/>
      <c r="PKZ33"/>
      <c r="PLA33"/>
      <c r="PLB33"/>
      <c r="PLC33"/>
      <c r="PLD33"/>
      <c r="PLE33"/>
      <c r="PLF33"/>
      <c r="PLG33"/>
      <c r="PLH33"/>
      <c r="PLI33"/>
      <c r="PLJ33"/>
      <c r="PLK33"/>
      <c r="PLL33"/>
      <c r="PLM33"/>
      <c r="PLN33"/>
      <c r="PLO33"/>
      <c r="PLP33"/>
      <c r="PLQ33"/>
      <c r="PLR33"/>
      <c r="PLS33"/>
      <c r="PLT33"/>
      <c r="PLU33"/>
      <c r="PLV33"/>
      <c r="PLW33"/>
      <c r="PLX33"/>
      <c r="PLY33"/>
      <c r="PLZ33"/>
      <c r="PMA33"/>
      <c r="PMB33"/>
      <c r="PMC33"/>
      <c r="PMD33"/>
      <c r="PME33"/>
      <c r="PMF33"/>
      <c r="PMG33"/>
      <c r="PMH33"/>
      <c r="PMI33"/>
      <c r="PMJ33"/>
      <c r="PMK33"/>
      <c r="PML33"/>
      <c r="PMM33"/>
      <c r="PMN33"/>
      <c r="PMO33"/>
      <c r="PMP33"/>
      <c r="PMQ33"/>
      <c r="PMR33"/>
      <c r="PMS33"/>
      <c r="PMT33"/>
      <c r="PMU33"/>
      <c r="PMV33"/>
      <c r="PMW33"/>
      <c r="PMX33"/>
      <c r="PMY33"/>
      <c r="PMZ33"/>
      <c r="PNA33"/>
      <c r="PNB33"/>
      <c r="PNC33"/>
      <c r="PND33"/>
      <c r="PNE33"/>
      <c r="PNF33"/>
      <c r="PNG33"/>
      <c r="PNH33"/>
      <c r="PNI33"/>
      <c r="PNJ33"/>
      <c r="PNK33"/>
      <c r="PNL33"/>
      <c r="PNM33"/>
      <c r="PNN33"/>
      <c r="PNO33"/>
      <c r="PNP33"/>
      <c r="PNQ33"/>
      <c r="PNR33"/>
      <c r="PNS33"/>
      <c r="PNT33"/>
      <c r="PNU33"/>
      <c r="PNV33"/>
      <c r="PNW33"/>
      <c r="PNX33"/>
      <c r="PNY33"/>
      <c r="PNZ33"/>
      <c r="POA33"/>
      <c r="POB33"/>
      <c r="POC33"/>
      <c r="POD33"/>
      <c r="POE33"/>
      <c r="POF33"/>
      <c r="POG33"/>
      <c r="POH33"/>
      <c r="POI33"/>
      <c r="POJ33"/>
      <c r="POK33"/>
      <c r="POL33"/>
      <c r="POM33"/>
      <c r="PON33"/>
      <c r="POO33"/>
      <c r="POP33"/>
      <c r="POQ33"/>
      <c r="POR33"/>
      <c r="POS33"/>
      <c r="POT33"/>
      <c r="POU33"/>
      <c r="POV33"/>
      <c r="POW33"/>
      <c r="POX33"/>
      <c r="POY33"/>
      <c r="POZ33"/>
      <c r="PPA33"/>
      <c r="PPB33"/>
      <c r="PPC33"/>
      <c r="PPD33"/>
      <c r="PPE33"/>
      <c r="PPF33"/>
      <c r="PPG33"/>
      <c r="PPH33"/>
      <c r="PPI33"/>
      <c r="PPJ33"/>
      <c r="PPK33"/>
      <c r="PPL33"/>
      <c r="PPM33"/>
      <c r="PPN33"/>
      <c r="PPO33"/>
      <c r="PPP33"/>
      <c r="PPQ33"/>
      <c r="PPR33"/>
      <c r="PPS33"/>
      <c r="PPT33"/>
      <c r="PPU33"/>
      <c r="PPV33"/>
      <c r="PPW33"/>
      <c r="PPX33"/>
      <c r="PPY33"/>
      <c r="PPZ33"/>
      <c r="PQA33"/>
      <c r="PQB33"/>
      <c r="PQC33"/>
      <c r="PQD33"/>
      <c r="PQE33"/>
      <c r="PQF33"/>
      <c r="PQG33"/>
      <c r="PQH33"/>
      <c r="PQI33"/>
      <c r="PQJ33"/>
      <c r="PQK33"/>
      <c r="PQL33"/>
      <c r="PQM33"/>
      <c r="PQN33"/>
      <c r="PQO33"/>
      <c r="PQP33"/>
      <c r="PQQ33"/>
      <c r="PQR33"/>
      <c r="PQS33"/>
      <c r="PQT33"/>
      <c r="PQU33"/>
      <c r="PQV33"/>
      <c r="PQW33"/>
      <c r="PQX33"/>
      <c r="PQY33"/>
      <c r="PQZ33"/>
      <c r="PRA33"/>
      <c r="PRB33"/>
      <c r="PRC33"/>
      <c r="PRD33"/>
      <c r="PRE33"/>
      <c r="PRF33"/>
      <c r="PRG33"/>
      <c r="PRH33"/>
      <c r="PRI33"/>
      <c r="PRJ33"/>
      <c r="PRK33"/>
      <c r="PRL33"/>
      <c r="PRM33"/>
      <c r="PRN33"/>
      <c r="PRO33"/>
      <c r="PRP33"/>
      <c r="PRQ33"/>
      <c r="PRR33"/>
      <c r="PRS33"/>
      <c r="PRT33"/>
      <c r="PRU33"/>
      <c r="PRV33"/>
      <c r="PRW33"/>
      <c r="PRX33"/>
      <c r="PRY33"/>
      <c r="PRZ33"/>
      <c r="PSA33"/>
      <c r="PSB33"/>
      <c r="PSC33"/>
      <c r="PSD33"/>
      <c r="PSE33"/>
      <c r="PSF33"/>
      <c r="PSG33"/>
      <c r="PSH33"/>
      <c r="PSI33"/>
      <c r="PSJ33"/>
      <c r="PSK33"/>
      <c r="PSL33"/>
      <c r="PSM33"/>
      <c r="PSN33"/>
      <c r="PSO33"/>
      <c r="PSP33"/>
      <c r="PSQ33"/>
      <c r="PSR33"/>
      <c r="PSS33"/>
      <c r="PST33"/>
      <c r="PSU33"/>
      <c r="PSV33"/>
      <c r="PSW33"/>
      <c r="PSX33"/>
      <c r="PSY33"/>
      <c r="PSZ33"/>
      <c r="PTA33"/>
      <c r="PTB33"/>
      <c r="PTC33"/>
      <c r="PTD33"/>
      <c r="PTE33"/>
      <c r="PTF33"/>
      <c r="PTG33"/>
      <c r="PTH33"/>
      <c r="PTI33"/>
      <c r="PTJ33"/>
      <c r="PTK33"/>
      <c r="PTL33"/>
      <c r="PTM33"/>
      <c r="PTN33"/>
      <c r="PTO33"/>
      <c r="PTP33"/>
      <c r="PTQ33"/>
      <c r="PTR33"/>
      <c r="PTS33"/>
      <c r="PTT33"/>
      <c r="PTU33"/>
      <c r="PTV33"/>
      <c r="PTW33"/>
      <c r="PTX33"/>
      <c r="PTY33"/>
      <c r="PTZ33"/>
      <c r="PUA33"/>
      <c r="PUB33"/>
      <c r="PUC33"/>
      <c r="PUD33"/>
      <c r="PUE33"/>
      <c r="PUF33"/>
      <c r="PUG33"/>
      <c r="PUH33"/>
      <c r="PUI33"/>
      <c r="PUJ33"/>
      <c r="PUK33"/>
      <c r="PUL33"/>
      <c r="PUM33"/>
      <c r="PUN33"/>
      <c r="PUO33"/>
      <c r="PUP33"/>
      <c r="PUQ33"/>
      <c r="PUR33"/>
      <c r="PUS33"/>
      <c r="PUT33"/>
      <c r="PUU33"/>
      <c r="PUV33"/>
      <c r="PUW33"/>
      <c r="PUX33"/>
      <c r="PUY33"/>
      <c r="PUZ33"/>
      <c r="PVA33"/>
      <c r="PVB33"/>
      <c r="PVC33"/>
      <c r="PVD33"/>
      <c r="PVE33"/>
      <c r="PVF33"/>
      <c r="PVG33"/>
      <c r="PVH33"/>
      <c r="PVI33"/>
      <c r="PVJ33"/>
      <c r="PVK33"/>
      <c r="PVL33"/>
      <c r="PVM33"/>
      <c r="PVN33"/>
      <c r="PVO33"/>
      <c r="PVP33"/>
      <c r="PVQ33"/>
      <c r="PVR33"/>
      <c r="PVS33"/>
      <c r="PVT33"/>
      <c r="PVU33"/>
      <c r="PVV33"/>
      <c r="PVW33"/>
      <c r="PVX33"/>
      <c r="PVY33"/>
      <c r="PVZ33"/>
      <c r="PWA33"/>
      <c r="PWB33"/>
      <c r="PWC33"/>
      <c r="PWD33"/>
      <c r="PWE33"/>
      <c r="PWF33"/>
      <c r="PWG33"/>
      <c r="PWH33"/>
      <c r="PWI33"/>
      <c r="PWJ33"/>
      <c r="PWK33"/>
      <c r="PWL33"/>
      <c r="PWM33"/>
      <c r="PWN33"/>
      <c r="PWO33"/>
      <c r="PWP33"/>
      <c r="PWQ33"/>
      <c r="PWR33"/>
      <c r="PWS33"/>
      <c r="PWT33"/>
      <c r="PWU33"/>
      <c r="PWV33"/>
      <c r="PWW33"/>
      <c r="PWX33"/>
      <c r="PWY33"/>
      <c r="PWZ33"/>
      <c r="PXA33"/>
      <c r="PXB33"/>
      <c r="PXC33"/>
      <c r="PXD33"/>
      <c r="PXE33"/>
      <c r="PXF33"/>
      <c r="PXG33"/>
      <c r="PXH33"/>
      <c r="PXI33"/>
      <c r="PXJ33"/>
      <c r="PXK33"/>
      <c r="PXL33"/>
      <c r="PXM33"/>
      <c r="PXN33"/>
      <c r="PXO33"/>
      <c r="PXP33"/>
      <c r="PXQ33"/>
      <c r="PXR33"/>
      <c r="PXS33"/>
      <c r="PXT33"/>
      <c r="PXU33"/>
      <c r="PXV33"/>
      <c r="PXW33"/>
      <c r="PXX33"/>
      <c r="PXY33"/>
      <c r="PXZ33"/>
      <c r="PYA33"/>
      <c r="PYB33"/>
      <c r="PYC33"/>
      <c r="PYD33"/>
      <c r="PYE33"/>
      <c r="PYF33"/>
      <c r="PYG33"/>
      <c r="PYH33"/>
      <c r="PYI33"/>
      <c r="PYJ33"/>
      <c r="PYK33"/>
      <c r="PYL33"/>
      <c r="PYM33"/>
      <c r="PYN33"/>
      <c r="PYO33"/>
      <c r="PYP33"/>
      <c r="PYQ33"/>
      <c r="PYR33"/>
      <c r="PYS33"/>
      <c r="PYT33"/>
      <c r="PYU33"/>
      <c r="PYV33"/>
      <c r="PYW33"/>
      <c r="PYX33"/>
      <c r="PYY33"/>
      <c r="PYZ33"/>
      <c r="PZA33"/>
      <c r="PZB33"/>
      <c r="PZC33"/>
      <c r="PZD33"/>
      <c r="PZE33"/>
      <c r="PZF33"/>
      <c r="PZG33"/>
      <c r="PZH33"/>
      <c r="PZI33"/>
      <c r="PZJ33"/>
      <c r="PZK33"/>
      <c r="PZL33"/>
      <c r="PZM33"/>
      <c r="PZN33"/>
      <c r="PZO33"/>
      <c r="PZP33"/>
      <c r="PZQ33"/>
      <c r="PZR33"/>
      <c r="PZS33"/>
      <c r="PZT33"/>
      <c r="PZU33"/>
      <c r="PZV33"/>
      <c r="PZW33"/>
      <c r="PZX33"/>
      <c r="PZY33"/>
      <c r="PZZ33"/>
      <c r="QAA33"/>
      <c r="QAB33"/>
      <c r="QAC33"/>
      <c r="QAD33"/>
      <c r="QAE33"/>
      <c r="QAF33"/>
      <c r="QAG33"/>
      <c r="QAH33"/>
      <c r="QAI33"/>
      <c r="QAJ33"/>
      <c r="QAK33"/>
      <c r="QAL33"/>
      <c r="QAM33"/>
      <c r="QAN33"/>
      <c r="QAO33"/>
      <c r="QAP33"/>
      <c r="QAQ33"/>
      <c r="QAR33"/>
      <c r="QAS33"/>
      <c r="QAT33"/>
      <c r="QAU33"/>
      <c r="QAV33"/>
      <c r="QAW33"/>
      <c r="QAX33"/>
      <c r="QAY33"/>
      <c r="QAZ33"/>
      <c r="QBA33"/>
      <c r="QBB33"/>
      <c r="QBC33"/>
      <c r="QBD33"/>
      <c r="QBE33"/>
      <c r="QBF33"/>
      <c r="QBG33"/>
      <c r="QBH33"/>
      <c r="QBI33"/>
      <c r="QBJ33"/>
      <c r="QBK33"/>
      <c r="QBL33"/>
      <c r="QBM33"/>
      <c r="QBN33"/>
      <c r="QBO33"/>
      <c r="QBP33"/>
      <c r="QBQ33"/>
      <c r="QBR33"/>
      <c r="QBS33"/>
      <c r="QBT33"/>
      <c r="QBU33"/>
      <c r="QBV33"/>
      <c r="QBW33"/>
      <c r="QBX33"/>
      <c r="QBY33"/>
      <c r="QBZ33"/>
      <c r="QCA33"/>
      <c r="QCB33"/>
      <c r="QCC33"/>
      <c r="QCD33"/>
      <c r="QCE33"/>
      <c r="QCF33"/>
      <c r="QCG33"/>
      <c r="QCH33"/>
      <c r="QCI33"/>
      <c r="QCJ33"/>
      <c r="QCK33"/>
      <c r="QCL33"/>
      <c r="QCM33"/>
      <c r="QCN33"/>
      <c r="QCO33"/>
      <c r="QCP33"/>
      <c r="QCQ33"/>
      <c r="QCR33"/>
      <c r="QCS33"/>
      <c r="QCT33"/>
      <c r="QCU33"/>
      <c r="QCV33"/>
      <c r="QCW33"/>
      <c r="QCX33"/>
      <c r="QCY33"/>
      <c r="QCZ33"/>
      <c r="QDA33"/>
      <c r="QDB33"/>
      <c r="QDC33"/>
      <c r="QDD33"/>
      <c r="QDE33"/>
      <c r="QDF33"/>
      <c r="QDG33"/>
      <c r="QDH33"/>
      <c r="QDI33"/>
      <c r="QDJ33"/>
      <c r="QDK33"/>
      <c r="QDL33"/>
      <c r="QDM33"/>
      <c r="QDN33"/>
      <c r="QDO33"/>
      <c r="QDP33"/>
      <c r="QDQ33"/>
      <c r="QDR33"/>
      <c r="QDS33"/>
      <c r="QDT33"/>
      <c r="QDU33"/>
      <c r="QDV33"/>
      <c r="QDW33"/>
      <c r="QDX33"/>
      <c r="QDY33"/>
      <c r="QDZ33"/>
      <c r="QEA33"/>
      <c r="QEB33"/>
      <c r="QEC33"/>
      <c r="QED33"/>
      <c r="QEE33"/>
      <c r="QEF33"/>
      <c r="QEG33"/>
      <c r="QEH33"/>
      <c r="QEI33"/>
      <c r="QEJ33"/>
      <c r="QEK33"/>
      <c r="QEL33"/>
      <c r="QEM33"/>
      <c r="QEN33"/>
      <c r="QEO33"/>
      <c r="QEP33"/>
      <c r="QEQ33"/>
      <c r="QER33"/>
      <c r="QES33"/>
      <c r="QET33"/>
      <c r="QEU33"/>
      <c r="QEV33"/>
      <c r="QEW33"/>
      <c r="QEX33"/>
      <c r="QEY33"/>
      <c r="QEZ33"/>
      <c r="QFA33"/>
      <c r="QFB33"/>
      <c r="QFC33"/>
      <c r="QFD33"/>
      <c r="QFE33"/>
      <c r="QFF33"/>
      <c r="QFG33"/>
      <c r="QFH33"/>
      <c r="QFI33"/>
      <c r="QFJ33"/>
      <c r="QFK33"/>
      <c r="QFL33"/>
      <c r="QFM33"/>
      <c r="QFN33"/>
      <c r="QFO33"/>
      <c r="QFP33"/>
      <c r="QFQ33"/>
      <c r="QFR33"/>
      <c r="QFS33"/>
      <c r="QFT33"/>
      <c r="QFU33"/>
      <c r="QFV33"/>
      <c r="QFW33"/>
      <c r="QFX33"/>
      <c r="QFY33"/>
      <c r="QFZ33"/>
      <c r="QGA33"/>
      <c r="QGB33"/>
      <c r="QGC33"/>
      <c r="QGD33"/>
      <c r="QGE33"/>
      <c r="QGF33"/>
      <c r="QGG33"/>
      <c r="QGH33"/>
      <c r="QGI33"/>
      <c r="QGJ33"/>
      <c r="QGK33"/>
      <c r="QGL33"/>
      <c r="QGM33"/>
      <c r="QGN33"/>
      <c r="QGO33"/>
      <c r="QGP33"/>
      <c r="QGQ33"/>
      <c r="QGR33"/>
      <c r="QGS33"/>
      <c r="QGT33"/>
      <c r="QGU33"/>
      <c r="QGV33"/>
      <c r="QGW33"/>
      <c r="QGX33"/>
      <c r="QGY33"/>
      <c r="QGZ33"/>
      <c r="QHA33"/>
      <c r="QHB33"/>
      <c r="QHC33"/>
      <c r="QHD33"/>
      <c r="QHE33"/>
      <c r="QHF33"/>
      <c r="QHG33"/>
      <c r="QHH33"/>
      <c r="QHI33"/>
      <c r="QHJ33"/>
      <c r="QHK33"/>
      <c r="QHL33"/>
      <c r="QHM33"/>
      <c r="QHN33"/>
      <c r="QHO33"/>
      <c r="QHP33"/>
      <c r="QHQ33"/>
      <c r="QHR33"/>
      <c r="QHS33"/>
      <c r="QHT33"/>
      <c r="QHU33"/>
      <c r="QHV33"/>
      <c r="QHW33"/>
      <c r="QHX33"/>
      <c r="QHY33"/>
      <c r="QHZ33"/>
      <c r="QIA33"/>
      <c r="QIB33"/>
      <c r="QIC33"/>
      <c r="QID33"/>
      <c r="QIE33"/>
      <c r="QIF33"/>
      <c r="QIG33"/>
      <c r="QIH33"/>
      <c r="QII33"/>
      <c r="QIJ33"/>
      <c r="QIK33"/>
      <c r="QIL33"/>
      <c r="QIM33"/>
      <c r="QIN33"/>
      <c r="QIO33"/>
      <c r="QIP33"/>
      <c r="QIQ33"/>
      <c r="QIR33"/>
      <c r="QIS33"/>
      <c r="QIT33"/>
      <c r="QIU33"/>
      <c r="QIV33"/>
      <c r="QIW33"/>
      <c r="QIX33"/>
      <c r="QIY33"/>
      <c r="QIZ33"/>
      <c r="QJA33"/>
      <c r="QJB33"/>
      <c r="QJC33"/>
      <c r="QJD33"/>
      <c r="QJE33"/>
      <c r="QJF33"/>
      <c r="QJG33"/>
      <c r="QJH33"/>
      <c r="QJI33"/>
      <c r="QJJ33"/>
      <c r="QJK33"/>
      <c r="QJL33"/>
      <c r="QJM33"/>
      <c r="QJN33"/>
      <c r="QJO33"/>
      <c r="QJP33"/>
      <c r="QJQ33"/>
      <c r="QJR33"/>
      <c r="QJS33"/>
      <c r="QJT33"/>
      <c r="QJU33"/>
      <c r="QJV33"/>
      <c r="QJW33"/>
      <c r="QJX33"/>
      <c r="QJY33"/>
      <c r="QJZ33"/>
      <c r="QKA33"/>
      <c r="QKB33"/>
      <c r="QKC33"/>
      <c r="QKD33"/>
      <c r="QKE33"/>
      <c r="QKF33"/>
      <c r="QKG33"/>
      <c r="QKH33"/>
      <c r="QKI33"/>
      <c r="QKJ33"/>
      <c r="QKK33"/>
      <c r="QKL33"/>
      <c r="QKM33"/>
      <c r="QKN33"/>
      <c r="QKO33"/>
      <c r="QKP33"/>
      <c r="QKQ33"/>
      <c r="QKR33"/>
      <c r="QKS33"/>
      <c r="QKT33"/>
      <c r="QKU33"/>
      <c r="QKV33"/>
      <c r="QKW33"/>
      <c r="QKX33"/>
      <c r="QKY33"/>
      <c r="QKZ33"/>
      <c r="QLA33"/>
      <c r="QLB33"/>
      <c r="QLC33"/>
      <c r="QLD33"/>
      <c r="QLE33"/>
      <c r="QLF33"/>
      <c r="QLG33"/>
      <c r="QLH33"/>
      <c r="QLI33"/>
      <c r="QLJ33"/>
      <c r="QLK33"/>
      <c r="QLL33"/>
      <c r="QLM33"/>
      <c r="QLN33"/>
      <c r="QLO33"/>
      <c r="QLP33"/>
      <c r="QLQ33"/>
      <c r="QLR33"/>
      <c r="QLS33"/>
      <c r="QLT33"/>
      <c r="QLU33"/>
      <c r="QLV33"/>
      <c r="QLW33"/>
      <c r="QLX33"/>
      <c r="QLY33"/>
      <c r="QLZ33"/>
      <c r="QMA33"/>
      <c r="QMB33"/>
      <c r="QMC33"/>
      <c r="QMD33"/>
      <c r="QME33"/>
      <c r="QMF33"/>
      <c r="QMG33"/>
      <c r="QMH33"/>
      <c r="QMI33"/>
      <c r="QMJ33"/>
      <c r="QMK33"/>
      <c r="QML33"/>
      <c r="QMM33"/>
      <c r="QMN33"/>
      <c r="QMO33"/>
      <c r="QMP33"/>
      <c r="QMQ33"/>
      <c r="QMR33"/>
      <c r="QMS33"/>
      <c r="QMT33"/>
      <c r="QMU33"/>
      <c r="QMV33"/>
      <c r="QMW33"/>
      <c r="QMX33"/>
      <c r="QMY33"/>
      <c r="QMZ33"/>
      <c r="QNA33"/>
      <c r="QNB33"/>
      <c r="QNC33"/>
      <c r="QND33"/>
      <c r="QNE33"/>
      <c r="QNF33"/>
      <c r="QNG33"/>
      <c r="QNH33"/>
      <c r="QNI33"/>
      <c r="QNJ33"/>
      <c r="QNK33"/>
      <c r="QNL33"/>
      <c r="QNM33"/>
      <c r="QNN33"/>
      <c r="QNO33"/>
      <c r="QNP33"/>
      <c r="QNQ33"/>
      <c r="QNR33"/>
      <c r="QNS33"/>
      <c r="QNT33"/>
      <c r="QNU33"/>
      <c r="QNV33"/>
      <c r="QNW33"/>
      <c r="QNX33"/>
      <c r="QNY33"/>
      <c r="QNZ33"/>
      <c r="QOA33"/>
      <c r="QOB33"/>
      <c r="QOC33"/>
      <c r="QOD33"/>
      <c r="QOE33"/>
      <c r="QOF33"/>
      <c r="QOG33"/>
      <c r="QOH33"/>
      <c r="QOI33"/>
      <c r="QOJ33"/>
      <c r="QOK33"/>
      <c r="QOL33"/>
      <c r="QOM33"/>
      <c r="QON33"/>
      <c r="QOO33"/>
      <c r="QOP33"/>
      <c r="QOQ33"/>
      <c r="QOR33"/>
      <c r="QOS33"/>
      <c r="QOT33"/>
      <c r="QOU33"/>
      <c r="QOV33"/>
      <c r="QOW33"/>
      <c r="QOX33"/>
      <c r="QOY33"/>
      <c r="QOZ33"/>
      <c r="QPA33"/>
      <c r="QPB33"/>
      <c r="QPC33"/>
      <c r="QPD33"/>
      <c r="QPE33"/>
      <c r="QPF33"/>
      <c r="QPG33"/>
      <c r="QPH33"/>
      <c r="QPI33"/>
      <c r="QPJ33"/>
      <c r="QPK33"/>
      <c r="QPL33"/>
      <c r="QPM33"/>
      <c r="QPN33"/>
      <c r="QPO33"/>
      <c r="QPP33"/>
      <c r="QPQ33"/>
      <c r="QPR33"/>
      <c r="QPS33"/>
      <c r="QPT33"/>
      <c r="QPU33"/>
      <c r="QPV33"/>
      <c r="QPW33"/>
      <c r="QPX33"/>
      <c r="QPY33"/>
      <c r="QPZ33"/>
      <c r="QQA33"/>
      <c r="QQB33"/>
      <c r="QQC33"/>
      <c r="QQD33"/>
      <c r="QQE33"/>
      <c r="QQF33"/>
      <c r="QQG33"/>
      <c r="QQH33"/>
      <c r="QQI33"/>
      <c r="QQJ33"/>
      <c r="QQK33"/>
      <c r="QQL33"/>
      <c r="QQM33"/>
      <c r="QQN33"/>
      <c r="QQO33"/>
      <c r="QQP33"/>
      <c r="QQQ33"/>
      <c r="QQR33"/>
      <c r="QQS33"/>
      <c r="QQT33"/>
      <c r="QQU33"/>
      <c r="QQV33"/>
      <c r="QQW33"/>
      <c r="QQX33"/>
      <c r="QQY33"/>
      <c r="QQZ33"/>
      <c r="QRA33"/>
      <c r="QRB33"/>
      <c r="QRC33"/>
      <c r="QRD33"/>
      <c r="QRE33"/>
      <c r="QRF33"/>
      <c r="QRG33"/>
      <c r="QRH33"/>
      <c r="QRI33"/>
      <c r="QRJ33"/>
      <c r="QRK33"/>
      <c r="QRL33"/>
      <c r="QRM33"/>
      <c r="QRN33"/>
      <c r="QRO33"/>
      <c r="QRP33"/>
      <c r="QRQ33"/>
      <c r="QRR33"/>
      <c r="QRS33"/>
      <c r="QRT33"/>
      <c r="QRU33"/>
      <c r="QRV33"/>
      <c r="QRW33"/>
      <c r="QRX33"/>
      <c r="QRY33"/>
      <c r="QRZ33"/>
      <c r="QSA33"/>
      <c r="QSB33"/>
      <c r="QSC33"/>
      <c r="QSD33"/>
      <c r="QSE33"/>
      <c r="QSF33"/>
      <c r="QSG33"/>
      <c r="QSH33"/>
      <c r="QSI33"/>
      <c r="QSJ33"/>
      <c r="QSK33"/>
      <c r="QSL33"/>
      <c r="QSM33"/>
      <c r="QSN33"/>
      <c r="QSO33"/>
      <c r="QSP33"/>
      <c r="QSQ33"/>
      <c r="QSR33"/>
      <c r="QSS33"/>
      <c r="QST33"/>
      <c r="QSU33"/>
      <c r="QSV33"/>
      <c r="QSW33"/>
      <c r="QSX33"/>
      <c r="QSY33"/>
      <c r="QSZ33"/>
      <c r="QTA33"/>
      <c r="QTB33"/>
      <c r="QTC33"/>
      <c r="QTD33"/>
      <c r="QTE33"/>
      <c r="QTF33"/>
      <c r="QTG33"/>
      <c r="QTH33"/>
      <c r="QTI33"/>
      <c r="QTJ33"/>
      <c r="QTK33"/>
      <c r="QTL33"/>
      <c r="QTM33"/>
      <c r="QTN33"/>
      <c r="QTO33"/>
      <c r="QTP33"/>
      <c r="QTQ33"/>
      <c r="QTR33"/>
      <c r="QTS33"/>
      <c r="QTT33"/>
      <c r="QTU33"/>
      <c r="QTV33"/>
      <c r="QTW33"/>
      <c r="QTX33"/>
      <c r="QTY33"/>
      <c r="QTZ33"/>
      <c r="QUA33"/>
      <c r="QUB33"/>
      <c r="QUC33"/>
      <c r="QUD33"/>
      <c r="QUE33"/>
      <c r="QUF33"/>
      <c r="QUG33"/>
      <c r="QUH33"/>
      <c r="QUI33"/>
      <c r="QUJ33"/>
      <c r="QUK33"/>
      <c r="QUL33"/>
      <c r="QUM33"/>
      <c r="QUN33"/>
      <c r="QUO33"/>
      <c r="QUP33"/>
      <c r="QUQ33"/>
      <c r="QUR33"/>
      <c r="QUS33"/>
      <c r="QUT33"/>
      <c r="QUU33"/>
      <c r="QUV33"/>
      <c r="QUW33"/>
      <c r="QUX33"/>
      <c r="QUY33"/>
      <c r="QUZ33"/>
      <c r="QVA33"/>
      <c r="QVB33"/>
      <c r="QVC33"/>
      <c r="QVD33"/>
      <c r="QVE33"/>
      <c r="QVF33"/>
      <c r="QVG33"/>
      <c r="QVH33"/>
      <c r="QVI33"/>
      <c r="QVJ33"/>
      <c r="QVK33"/>
      <c r="QVL33"/>
      <c r="QVM33"/>
      <c r="QVN33"/>
      <c r="QVO33"/>
      <c r="QVP33"/>
      <c r="QVQ33"/>
      <c r="QVR33"/>
      <c r="QVS33"/>
      <c r="QVT33"/>
      <c r="QVU33"/>
      <c r="QVV33"/>
      <c r="QVW33"/>
      <c r="QVX33"/>
      <c r="QVY33"/>
      <c r="QVZ33"/>
      <c r="QWA33"/>
      <c r="QWB33"/>
      <c r="QWC33"/>
      <c r="QWD33"/>
      <c r="QWE33"/>
      <c r="QWF33"/>
      <c r="QWG33"/>
      <c r="QWH33"/>
      <c r="QWI33"/>
      <c r="QWJ33"/>
      <c r="QWK33"/>
      <c r="QWL33"/>
      <c r="QWM33"/>
      <c r="QWN33"/>
      <c r="QWO33"/>
      <c r="QWP33"/>
      <c r="QWQ33"/>
      <c r="QWR33"/>
      <c r="QWS33"/>
      <c r="QWT33"/>
      <c r="QWU33"/>
      <c r="QWV33"/>
      <c r="QWW33"/>
      <c r="QWX33"/>
      <c r="QWY33"/>
      <c r="QWZ33"/>
      <c r="QXA33"/>
      <c r="QXB33"/>
      <c r="QXC33"/>
      <c r="QXD33"/>
      <c r="QXE33"/>
      <c r="QXF33"/>
      <c r="QXG33"/>
      <c r="QXH33"/>
      <c r="QXI33"/>
      <c r="QXJ33"/>
      <c r="QXK33"/>
      <c r="QXL33"/>
      <c r="QXM33"/>
      <c r="QXN33"/>
      <c r="QXO33"/>
      <c r="QXP33"/>
      <c r="QXQ33"/>
      <c r="QXR33"/>
      <c r="QXS33"/>
      <c r="QXT33"/>
      <c r="QXU33"/>
      <c r="QXV33"/>
      <c r="QXW33"/>
      <c r="QXX33"/>
      <c r="QXY33"/>
      <c r="QXZ33"/>
      <c r="QYA33"/>
      <c r="QYB33"/>
      <c r="QYC33"/>
      <c r="QYD33"/>
      <c r="QYE33"/>
      <c r="QYF33"/>
      <c r="QYG33"/>
      <c r="QYH33"/>
      <c r="QYI33"/>
      <c r="QYJ33"/>
      <c r="QYK33"/>
      <c r="QYL33"/>
      <c r="QYM33"/>
      <c r="QYN33"/>
      <c r="QYO33"/>
      <c r="QYP33"/>
      <c r="QYQ33"/>
      <c r="QYR33"/>
      <c r="QYS33"/>
      <c r="QYT33"/>
      <c r="QYU33"/>
      <c r="QYV33"/>
      <c r="QYW33"/>
      <c r="QYX33"/>
      <c r="QYY33"/>
      <c r="QYZ33"/>
      <c r="QZA33"/>
      <c r="QZB33"/>
      <c r="QZC33"/>
      <c r="QZD33"/>
      <c r="QZE33"/>
      <c r="QZF33"/>
      <c r="QZG33"/>
      <c r="QZH33"/>
      <c r="QZI33"/>
      <c r="QZJ33"/>
      <c r="QZK33"/>
      <c r="QZL33"/>
      <c r="QZM33"/>
      <c r="QZN33"/>
      <c r="QZO33"/>
      <c r="QZP33"/>
      <c r="QZQ33"/>
      <c r="QZR33"/>
      <c r="QZS33"/>
      <c r="QZT33"/>
      <c r="QZU33"/>
      <c r="QZV33"/>
      <c r="QZW33"/>
      <c r="QZX33"/>
      <c r="QZY33"/>
      <c r="QZZ33"/>
      <c r="RAA33"/>
      <c r="RAB33"/>
      <c r="RAC33"/>
      <c r="RAD33"/>
      <c r="RAE33"/>
      <c r="RAF33"/>
      <c r="RAG33"/>
      <c r="RAH33"/>
      <c r="RAI33"/>
      <c r="RAJ33"/>
      <c r="RAK33"/>
      <c r="RAL33"/>
      <c r="RAM33"/>
      <c r="RAN33"/>
      <c r="RAO33"/>
      <c r="RAP33"/>
      <c r="RAQ33"/>
      <c r="RAR33"/>
      <c r="RAS33"/>
      <c r="RAT33"/>
      <c r="RAU33"/>
      <c r="RAV33"/>
      <c r="RAW33"/>
      <c r="RAX33"/>
      <c r="RAY33"/>
      <c r="RAZ33"/>
      <c r="RBA33"/>
      <c r="RBB33"/>
      <c r="RBC33"/>
      <c r="RBD33"/>
      <c r="RBE33"/>
      <c r="RBF33"/>
      <c r="RBG33"/>
      <c r="RBH33"/>
      <c r="RBI33"/>
      <c r="RBJ33"/>
      <c r="RBK33"/>
      <c r="RBL33"/>
      <c r="RBM33"/>
      <c r="RBN33"/>
      <c r="RBO33"/>
      <c r="RBP33"/>
      <c r="RBQ33"/>
      <c r="RBR33"/>
      <c r="RBS33"/>
      <c r="RBT33"/>
      <c r="RBU33"/>
      <c r="RBV33"/>
      <c r="RBW33"/>
      <c r="RBX33"/>
      <c r="RBY33"/>
      <c r="RBZ33"/>
      <c r="RCA33"/>
      <c r="RCB33"/>
      <c r="RCC33"/>
      <c r="RCD33"/>
      <c r="RCE33"/>
      <c r="RCF33"/>
      <c r="RCG33"/>
      <c r="RCH33"/>
      <c r="RCI33"/>
      <c r="RCJ33"/>
      <c r="RCK33"/>
      <c r="RCL33"/>
      <c r="RCM33"/>
      <c r="RCN33"/>
      <c r="RCO33"/>
      <c r="RCP33"/>
      <c r="RCQ33"/>
      <c r="RCR33"/>
      <c r="RCS33"/>
      <c r="RCT33"/>
      <c r="RCU33"/>
      <c r="RCV33"/>
      <c r="RCW33"/>
      <c r="RCX33"/>
      <c r="RCY33"/>
      <c r="RCZ33"/>
      <c r="RDA33"/>
      <c r="RDB33"/>
      <c r="RDC33"/>
      <c r="RDD33"/>
      <c r="RDE33"/>
      <c r="RDF33"/>
      <c r="RDG33"/>
      <c r="RDH33"/>
      <c r="RDI33"/>
      <c r="RDJ33"/>
      <c r="RDK33"/>
      <c r="RDL33"/>
      <c r="RDM33"/>
      <c r="RDN33"/>
      <c r="RDO33"/>
      <c r="RDP33"/>
      <c r="RDQ33"/>
      <c r="RDR33"/>
      <c r="RDS33"/>
      <c r="RDT33"/>
      <c r="RDU33"/>
      <c r="RDV33"/>
      <c r="RDW33"/>
      <c r="RDX33"/>
      <c r="RDY33"/>
      <c r="RDZ33"/>
      <c r="REA33"/>
      <c r="REB33"/>
      <c r="REC33"/>
      <c r="RED33"/>
      <c r="REE33"/>
      <c r="REF33"/>
      <c r="REG33"/>
      <c r="REH33"/>
      <c r="REI33"/>
      <c r="REJ33"/>
      <c r="REK33"/>
      <c r="REL33"/>
      <c r="REM33"/>
      <c r="REN33"/>
      <c r="REO33"/>
      <c r="REP33"/>
      <c r="REQ33"/>
      <c r="RER33"/>
      <c r="RES33"/>
      <c r="RET33"/>
      <c r="REU33"/>
      <c r="REV33"/>
      <c r="REW33"/>
      <c r="REX33"/>
      <c r="REY33"/>
      <c r="REZ33"/>
      <c r="RFA33"/>
      <c r="RFB33"/>
      <c r="RFC33"/>
      <c r="RFD33"/>
      <c r="RFE33"/>
      <c r="RFF33"/>
      <c r="RFG33"/>
      <c r="RFH33"/>
      <c r="RFI33"/>
      <c r="RFJ33"/>
      <c r="RFK33"/>
      <c r="RFL33"/>
      <c r="RFM33"/>
      <c r="RFN33"/>
      <c r="RFO33"/>
      <c r="RFP33"/>
      <c r="RFQ33"/>
      <c r="RFR33"/>
      <c r="RFS33"/>
      <c r="RFT33"/>
      <c r="RFU33"/>
      <c r="RFV33"/>
      <c r="RFW33"/>
      <c r="RFX33"/>
      <c r="RFY33"/>
      <c r="RFZ33"/>
      <c r="RGA33"/>
      <c r="RGB33"/>
      <c r="RGC33"/>
      <c r="RGD33"/>
      <c r="RGE33"/>
      <c r="RGF33"/>
      <c r="RGG33"/>
      <c r="RGH33"/>
      <c r="RGI33"/>
      <c r="RGJ33"/>
      <c r="RGK33"/>
      <c r="RGL33"/>
      <c r="RGM33"/>
      <c r="RGN33"/>
      <c r="RGO33"/>
      <c r="RGP33"/>
      <c r="RGQ33"/>
      <c r="RGR33"/>
      <c r="RGS33"/>
      <c r="RGT33"/>
      <c r="RGU33"/>
      <c r="RGV33"/>
      <c r="RGW33"/>
      <c r="RGX33"/>
      <c r="RGY33"/>
      <c r="RGZ33"/>
      <c r="RHA33"/>
      <c r="RHB33"/>
      <c r="RHC33"/>
      <c r="RHD33"/>
      <c r="RHE33"/>
      <c r="RHF33"/>
      <c r="RHG33"/>
      <c r="RHH33"/>
      <c r="RHI33"/>
      <c r="RHJ33"/>
      <c r="RHK33"/>
      <c r="RHL33"/>
      <c r="RHM33"/>
      <c r="RHN33"/>
      <c r="RHO33"/>
      <c r="RHP33"/>
      <c r="RHQ33"/>
      <c r="RHR33"/>
      <c r="RHS33"/>
      <c r="RHT33"/>
      <c r="RHU33"/>
      <c r="RHV33"/>
      <c r="RHW33"/>
      <c r="RHX33"/>
      <c r="RHY33"/>
      <c r="RHZ33"/>
      <c r="RIA33"/>
      <c r="RIB33"/>
      <c r="RIC33"/>
      <c r="RID33"/>
      <c r="RIE33"/>
      <c r="RIF33"/>
      <c r="RIG33"/>
      <c r="RIH33"/>
      <c r="RII33"/>
      <c r="RIJ33"/>
      <c r="RIK33"/>
      <c r="RIL33"/>
      <c r="RIM33"/>
      <c r="RIN33"/>
      <c r="RIO33"/>
      <c r="RIP33"/>
      <c r="RIQ33"/>
      <c r="RIR33"/>
      <c r="RIS33"/>
      <c r="RIT33"/>
      <c r="RIU33"/>
      <c r="RIV33"/>
      <c r="RIW33"/>
      <c r="RIX33"/>
      <c r="RIY33"/>
      <c r="RIZ33"/>
      <c r="RJA33"/>
      <c r="RJB33"/>
      <c r="RJC33"/>
      <c r="RJD33"/>
      <c r="RJE33"/>
      <c r="RJF33"/>
      <c r="RJG33"/>
      <c r="RJH33"/>
      <c r="RJI33"/>
      <c r="RJJ33"/>
      <c r="RJK33"/>
      <c r="RJL33"/>
      <c r="RJM33"/>
      <c r="RJN33"/>
      <c r="RJO33"/>
      <c r="RJP33"/>
      <c r="RJQ33"/>
      <c r="RJR33"/>
      <c r="RJS33"/>
      <c r="RJT33"/>
      <c r="RJU33"/>
      <c r="RJV33"/>
      <c r="RJW33"/>
      <c r="RJX33"/>
      <c r="RJY33"/>
      <c r="RJZ33"/>
      <c r="RKA33"/>
      <c r="RKB33"/>
      <c r="RKC33"/>
      <c r="RKD33"/>
      <c r="RKE33"/>
      <c r="RKF33"/>
      <c r="RKG33"/>
      <c r="RKH33"/>
      <c r="RKI33"/>
      <c r="RKJ33"/>
      <c r="RKK33"/>
      <c r="RKL33"/>
      <c r="RKM33"/>
      <c r="RKN33"/>
      <c r="RKO33"/>
      <c r="RKP33"/>
      <c r="RKQ33"/>
      <c r="RKR33"/>
      <c r="RKS33"/>
      <c r="RKT33"/>
      <c r="RKU33"/>
      <c r="RKV33"/>
      <c r="RKW33"/>
      <c r="RKX33"/>
      <c r="RKY33"/>
      <c r="RKZ33"/>
      <c r="RLA33"/>
      <c r="RLB33"/>
      <c r="RLC33"/>
      <c r="RLD33"/>
      <c r="RLE33"/>
      <c r="RLF33"/>
      <c r="RLG33"/>
      <c r="RLH33"/>
      <c r="RLI33"/>
      <c r="RLJ33"/>
      <c r="RLK33"/>
      <c r="RLL33"/>
      <c r="RLM33"/>
      <c r="RLN33"/>
      <c r="RLO33"/>
      <c r="RLP33"/>
      <c r="RLQ33"/>
      <c r="RLR33"/>
      <c r="RLS33"/>
      <c r="RLT33"/>
      <c r="RLU33"/>
      <c r="RLV33"/>
      <c r="RLW33"/>
      <c r="RLX33"/>
      <c r="RLY33"/>
      <c r="RLZ33"/>
      <c r="RMA33"/>
      <c r="RMB33"/>
      <c r="RMC33"/>
      <c r="RMD33"/>
      <c r="RME33"/>
      <c r="RMF33"/>
      <c r="RMG33"/>
      <c r="RMH33"/>
      <c r="RMI33"/>
      <c r="RMJ33"/>
      <c r="RMK33"/>
      <c r="RML33"/>
      <c r="RMM33"/>
      <c r="RMN33"/>
      <c r="RMO33"/>
      <c r="RMP33"/>
      <c r="RMQ33"/>
      <c r="RMR33"/>
      <c r="RMS33"/>
      <c r="RMT33"/>
      <c r="RMU33"/>
      <c r="RMV33"/>
      <c r="RMW33"/>
      <c r="RMX33"/>
      <c r="RMY33"/>
      <c r="RMZ33"/>
      <c r="RNA33"/>
      <c r="RNB33"/>
      <c r="RNC33"/>
      <c r="RND33"/>
      <c r="RNE33"/>
      <c r="RNF33"/>
      <c r="RNG33"/>
      <c r="RNH33"/>
      <c r="RNI33"/>
      <c r="RNJ33"/>
      <c r="RNK33"/>
      <c r="RNL33"/>
      <c r="RNM33"/>
      <c r="RNN33"/>
      <c r="RNO33"/>
      <c r="RNP33"/>
      <c r="RNQ33"/>
      <c r="RNR33"/>
      <c r="RNS33"/>
      <c r="RNT33"/>
      <c r="RNU33"/>
      <c r="RNV33"/>
      <c r="RNW33"/>
      <c r="RNX33"/>
      <c r="RNY33"/>
      <c r="RNZ33"/>
      <c r="ROA33"/>
      <c r="ROB33"/>
      <c r="ROC33"/>
      <c r="ROD33"/>
      <c r="ROE33"/>
      <c r="ROF33"/>
      <c r="ROG33"/>
      <c r="ROH33"/>
      <c r="ROI33"/>
      <c r="ROJ33"/>
      <c r="ROK33"/>
      <c r="ROL33"/>
      <c r="ROM33"/>
      <c r="RON33"/>
      <c r="ROO33"/>
      <c r="ROP33"/>
      <c r="ROQ33"/>
      <c r="ROR33"/>
      <c r="ROS33"/>
      <c r="ROT33"/>
      <c r="ROU33"/>
      <c r="ROV33"/>
      <c r="ROW33"/>
      <c r="ROX33"/>
      <c r="ROY33"/>
      <c r="ROZ33"/>
      <c r="RPA33"/>
      <c r="RPB33"/>
      <c r="RPC33"/>
      <c r="RPD33"/>
      <c r="RPE33"/>
      <c r="RPF33"/>
      <c r="RPG33"/>
      <c r="RPH33"/>
      <c r="RPI33"/>
      <c r="RPJ33"/>
      <c r="RPK33"/>
      <c r="RPL33"/>
      <c r="RPM33"/>
      <c r="RPN33"/>
      <c r="RPO33"/>
      <c r="RPP33"/>
      <c r="RPQ33"/>
      <c r="RPR33"/>
      <c r="RPS33"/>
      <c r="RPT33"/>
      <c r="RPU33"/>
      <c r="RPV33"/>
      <c r="RPW33"/>
      <c r="RPX33"/>
      <c r="RPY33"/>
      <c r="RPZ33"/>
      <c r="RQA33"/>
      <c r="RQB33"/>
      <c r="RQC33"/>
      <c r="RQD33"/>
      <c r="RQE33"/>
      <c r="RQF33"/>
      <c r="RQG33"/>
      <c r="RQH33"/>
      <c r="RQI33"/>
      <c r="RQJ33"/>
      <c r="RQK33"/>
      <c r="RQL33"/>
      <c r="RQM33"/>
      <c r="RQN33"/>
      <c r="RQO33"/>
      <c r="RQP33"/>
      <c r="RQQ33"/>
      <c r="RQR33"/>
      <c r="RQS33"/>
      <c r="RQT33"/>
      <c r="RQU33"/>
      <c r="RQV33"/>
      <c r="RQW33"/>
      <c r="RQX33"/>
      <c r="RQY33"/>
      <c r="RQZ33"/>
      <c r="RRA33"/>
      <c r="RRB33"/>
      <c r="RRC33"/>
      <c r="RRD33"/>
      <c r="RRE33"/>
      <c r="RRF33"/>
      <c r="RRG33"/>
      <c r="RRH33"/>
      <c r="RRI33"/>
      <c r="RRJ33"/>
      <c r="RRK33"/>
      <c r="RRL33"/>
      <c r="RRM33"/>
      <c r="RRN33"/>
      <c r="RRO33"/>
      <c r="RRP33"/>
      <c r="RRQ33"/>
      <c r="RRR33"/>
      <c r="RRS33"/>
      <c r="RRT33"/>
      <c r="RRU33"/>
      <c r="RRV33"/>
      <c r="RRW33"/>
      <c r="RRX33"/>
      <c r="RRY33"/>
      <c r="RRZ33"/>
      <c r="RSA33"/>
      <c r="RSB33"/>
      <c r="RSC33"/>
      <c r="RSD33"/>
      <c r="RSE33"/>
      <c r="RSF33"/>
      <c r="RSG33"/>
      <c r="RSH33"/>
      <c r="RSI33"/>
      <c r="RSJ33"/>
      <c r="RSK33"/>
      <c r="RSL33"/>
      <c r="RSM33"/>
      <c r="RSN33"/>
      <c r="RSO33"/>
      <c r="RSP33"/>
      <c r="RSQ33"/>
      <c r="RSR33"/>
      <c r="RSS33"/>
      <c r="RST33"/>
      <c r="RSU33"/>
      <c r="RSV33"/>
      <c r="RSW33"/>
      <c r="RSX33"/>
      <c r="RSY33"/>
      <c r="RSZ33"/>
      <c r="RTA33"/>
      <c r="RTB33"/>
      <c r="RTC33"/>
      <c r="RTD33"/>
      <c r="RTE33"/>
      <c r="RTF33"/>
      <c r="RTG33"/>
      <c r="RTH33"/>
      <c r="RTI33"/>
      <c r="RTJ33"/>
      <c r="RTK33"/>
      <c r="RTL33"/>
      <c r="RTM33"/>
      <c r="RTN33"/>
      <c r="RTO33"/>
      <c r="RTP33"/>
      <c r="RTQ33"/>
      <c r="RTR33"/>
      <c r="RTS33"/>
      <c r="RTT33"/>
      <c r="RTU33"/>
      <c r="RTV33"/>
      <c r="RTW33"/>
      <c r="RTX33"/>
      <c r="RTY33"/>
      <c r="RTZ33"/>
      <c r="RUA33"/>
      <c r="RUB33"/>
      <c r="RUC33"/>
      <c r="RUD33"/>
      <c r="RUE33"/>
      <c r="RUF33"/>
      <c r="RUG33"/>
      <c r="RUH33"/>
      <c r="RUI33"/>
      <c r="RUJ33"/>
      <c r="RUK33"/>
      <c r="RUL33"/>
      <c r="RUM33"/>
      <c r="RUN33"/>
      <c r="RUO33"/>
      <c r="RUP33"/>
      <c r="RUQ33"/>
      <c r="RUR33"/>
      <c r="RUS33"/>
      <c r="RUT33"/>
      <c r="RUU33"/>
      <c r="RUV33"/>
      <c r="RUW33"/>
      <c r="RUX33"/>
      <c r="RUY33"/>
      <c r="RUZ33"/>
      <c r="RVA33"/>
      <c r="RVB33"/>
      <c r="RVC33"/>
      <c r="RVD33"/>
      <c r="RVE33"/>
      <c r="RVF33"/>
      <c r="RVG33"/>
      <c r="RVH33"/>
      <c r="RVI33"/>
      <c r="RVJ33"/>
      <c r="RVK33"/>
      <c r="RVL33"/>
      <c r="RVM33"/>
      <c r="RVN33"/>
      <c r="RVO33"/>
      <c r="RVP33"/>
      <c r="RVQ33"/>
      <c r="RVR33"/>
      <c r="RVS33"/>
      <c r="RVT33"/>
      <c r="RVU33"/>
      <c r="RVV33"/>
      <c r="RVW33"/>
      <c r="RVX33"/>
      <c r="RVY33"/>
      <c r="RVZ33"/>
      <c r="RWA33"/>
      <c r="RWB33"/>
      <c r="RWC33"/>
      <c r="RWD33"/>
      <c r="RWE33"/>
      <c r="RWF33"/>
      <c r="RWG33"/>
      <c r="RWH33"/>
      <c r="RWI33"/>
      <c r="RWJ33"/>
      <c r="RWK33"/>
      <c r="RWL33"/>
      <c r="RWM33"/>
      <c r="RWN33"/>
      <c r="RWO33"/>
      <c r="RWP33"/>
      <c r="RWQ33"/>
      <c r="RWR33"/>
      <c r="RWS33"/>
      <c r="RWT33"/>
      <c r="RWU33"/>
      <c r="RWV33"/>
      <c r="RWW33"/>
      <c r="RWX33"/>
      <c r="RWY33"/>
      <c r="RWZ33"/>
      <c r="RXA33"/>
      <c r="RXB33"/>
      <c r="RXC33"/>
      <c r="RXD33"/>
      <c r="RXE33"/>
      <c r="RXF33"/>
      <c r="RXG33"/>
      <c r="RXH33"/>
      <c r="RXI33"/>
      <c r="RXJ33"/>
      <c r="RXK33"/>
      <c r="RXL33"/>
      <c r="RXM33"/>
      <c r="RXN33"/>
      <c r="RXO33"/>
      <c r="RXP33"/>
      <c r="RXQ33"/>
      <c r="RXR33"/>
      <c r="RXS33"/>
      <c r="RXT33"/>
      <c r="RXU33"/>
      <c r="RXV33"/>
      <c r="RXW33"/>
      <c r="RXX33"/>
      <c r="RXY33"/>
      <c r="RXZ33"/>
      <c r="RYA33"/>
      <c r="RYB33"/>
      <c r="RYC33"/>
      <c r="RYD33"/>
      <c r="RYE33"/>
      <c r="RYF33"/>
      <c r="RYG33"/>
      <c r="RYH33"/>
      <c r="RYI33"/>
      <c r="RYJ33"/>
      <c r="RYK33"/>
      <c r="RYL33"/>
      <c r="RYM33"/>
      <c r="RYN33"/>
      <c r="RYO33"/>
      <c r="RYP33"/>
      <c r="RYQ33"/>
      <c r="RYR33"/>
      <c r="RYS33"/>
      <c r="RYT33"/>
      <c r="RYU33"/>
      <c r="RYV33"/>
      <c r="RYW33"/>
      <c r="RYX33"/>
      <c r="RYY33"/>
      <c r="RYZ33"/>
      <c r="RZA33"/>
      <c r="RZB33"/>
      <c r="RZC33"/>
      <c r="RZD33"/>
      <c r="RZE33"/>
      <c r="RZF33"/>
      <c r="RZG33"/>
      <c r="RZH33"/>
      <c r="RZI33"/>
      <c r="RZJ33"/>
      <c r="RZK33"/>
      <c r="RZL33"/>
      <c r="RZM33"/>
      <c r="RZN33"/>
      <c r="RZO33"/>
      <c r="RZP33"/>
      <c r="RZQ33"/>
      <c r="RZR33"/>
      <c r="RZS33"/>
      <c r="RZT33"/>
      <c r="RZU33"/>
      <c r="RZV33"/>
      <c r="RZW33"/>
      <c r="RZX33"/>
      <c r="RZY33"/>
      <c r="RZZ33"/>
      <c r="SAA33"/>
      <c r="SAB33"/>
      <c r="SAC33"/>
      <c r="SAD33"/>
      <c r="SAE33"/>
      <c r="SAF33"/>
      <c r="SAG33"/>
      <c r="SAH33"/>
      <c r="SAI33"/>
      <c r="SAJ33"/>
      <c r="SAK33"/>
      <c r="SAL33"/>
      <c r="SAM33"/>
      <c r="SAN33"/>
      <c r="SAO33"/>
      <c r="SAP33"/>
      <c r="SAQ33"/>
      <c r="SAR33"/>
      <c r="SAS33"/>
      <c r="SAT33"/>
      <c r="SAU33"/>
      <c r="SAV33"/>
      <c r="SAW33"/>
      <c r="SAX33"/>
      <c r="SAY33"/>
      <c r="SAZ33"/>
      <c r="SBA33"/>
      <c r="SBB33"/>
      <c r="SBC33"/>
      <c r="SBD33"/>
      <c r="SBE33"/>
      <c r="SBF33"/>
      <c r="SBG33"/>
      <c r="SBH33"/>
      <c r="SBI33"/>
      <c r="SBJ33"/>
      <c r="SBK33"/>
      <c r="SBL33"/>
      <c r="SBM33"/>
      <c r="SBN33"/>
      <c r="SBO33"/>
      <c r="SBP33"/>
      <c r="SBQ33"/>
      <c r="SBR33"/>
      <c r="SBS33"/>
      <c r="SBT33"/>
      <c r="SBU33"/>
      <c r="SBV33"/>
      <c r="SBW33"/>
      <c r="SBX33"/>
      <c r="SBY33"/>
      <c r="SBZ33"/>
      <c r="SCA33"/>
      <c r="SCB33"/>
      <c r="SCC33"/>
      <c r="SCD33"/>
      <c r="SCE33"/>
      <c r="SCF33"/>
      <c r="SCG33"/>
      <c r="SCH33"/>
      <c r="SCI33"/>
      <c r="SCJ33"/>
      <c r="SCK33"/>
      <c r="SCL33"/>
      <c r="SCM33"/>
      <c r="SCN33"/>
      <c r="SCO33"/>
      <c r="SCP33"/>
      <c r="SCQ33"/>
      <c r="SCR33"/>
      <c r="SCS33"/>
      <c r="SCT33"/>
      <c r="SCU33"/>
      <c r="SCV33"/>
      <c r="SCW33"/>
      <c r="SCX33"/>
      <c r="SCY33"/>
      <c r="SCZ33"/>
      <c r="SDA33"/>
      <c r="SDB33"/>
      <c r="SDC33"/>
      <c r="SDD33"/>
      <c r="SDE33"/>
      <c r="SDF33"/>
      <c r="SDG33"/>
      <c r="SDH33"/>
      <c r="SDI33"/>
      <c r="SDJ33"/>
      <c r="SDK33"/>
      <c r="SDL33"/>
      <c r="SDM33"/>
      <c r="SDN33"/>
      <c r="SDO33"/>
      <c r="SDP33"/>
      <c r="SDQ33"/>
      <c r="SDR33"/>
      <c r="SDS33"/>
      <c r="SDT33"/>
      <c r="SDU33"/>
      <c r="SDV33"/>
      <c r="SDW33"/>
      <c r="SDX33"/>
      <c r="SDY33"/>
      <c r="SDZ33"/>
      <c r="SEA33"/>
      <c r="SEB33"/>
      <c r="SEC33"/>
      <c r="SED33"/>
      <c r="SEE33"/>
      <c r="SEF33"/>
      <c r="SEG33"/>
      <c r="SEH33"/>
      <c r="SEI33"/>
      <c r="SEJ33"/>
      <c r="SEK33"/>
      <c r="SEL33"/>
      <c r="SEM33"/>
      <c r="SEN33"/>
      <c r="SEO33"/>
      <c r="SEP33"/>
      <c r="SEQ33"/>
      <c r="SER33"/>
      <c r="SES33"/>
      <c r="SET33"/>
      <c r="SEU33"/>
      <c r="SEV33"/>
      <c r="SEW33"/>
      <c r="SEX33"/>
      <c r="SEY33"/>
      <c r="SEZ33"/>
      <c r="SFA33"/>
      <c r="SFB33"/>
      <c r="SFC33"/>
      <c r="SFD33"/>
      <c r="SFE33"/>
      <c r="SFF33"/>
      <c r="SFG33"/>
      <c r="SFH33"/>
      <c r="SFI33"/>
      <c r="SFJ33"/>
      <c r="SFK33"/>
      <c r="SFL33"/>
      <c r="SFM33"/>
      <c r="SFN33"/>
      <c r="SFO33"/>
      <c r="SFP33"/>
      <c r="SFQ33"/>
      <c r="SFR33"/>
      <c r="SFS33"/>
      <c r="SFT33"/>
      <c r="SFU33"/>
      <c r="SFV33"/>
      <c r="SFW33"/>
      <c r="SFX33"/>
      <c r="SFY33"/>
      <c r="SFZ33"/>
      <c r="SGA33"/>
      <c r="SGB33"/>
      <c r="SGC33"/>
      <c r="SGD33"/>
      <c r="SGE33"/>
      <c r="SGF33"/>
      <c r="SGG33"/>
      <c r="SGH33"/>
      <c r="SGI33"/>
      <c r="SGJ33"/>
      <c r="SGK33"/>
      <c r="SGL33"/>
      <c r="SGM33"/>
      <c r="SGN33"/>
      <c r="SGO33"/>
      <c r="SGP33"/>
      <c r="SGQ33"/>
      <c r="SGR33"/>
      <c r="SGS33"/>
      <c r="SGT33"/>
      <c r="SGU33"/>
      <c r="SGV33"/>
      <c r="SGW33"/>
      <c r="SGX33"/>
      <c r="SGY33"/>
      <c r="SGZ33"/>
      <c r="SHA33"/>
      <c r="SHB33"/>
      <c r="SHC33"/>
      <c r="SHD33"/>
      <c r="SHE33"/>
      <c r="SHF33"/>
      <c r="SHG33"/>
      <c r="SHH33"/>
      <c r="SHI33"/>
      <c r="SHJ33"/>
      <c r="SHK33"/>
      <c r="SHL33"/>
      <c r="SHM33"/>
      <c r="SHN33"/>
      <c r="SHO33"/>
      <c r="SHP33"/>
      <c r="SHQ33"/>
      <c r="SHR33"/>
      <c r="SHS33"/>
      <c r="SHT33"/>
      <c r="SHU33"/>
      <c r="SHV33"/>
      <c r="SHW33"/>
      <c r="SHX33"/>
      <c r="SHY33"/>
      <c r="SHZ33"/>
      <c r="SIA33"/>
      <c r="SIB33"/>
      <c r="SIC33"/>
      <c r="SID33"/>
      <c r="SIE33"/>
      <c r="SIF33"/>
      <c r="SIG33"/>
      <c r="SIH33"/>
      <c r="SII33"/>
      <c r="SIJ33"/>
      <c r="SIK33"/>
      <c r="SIL33"/>
      <c r="SIM33"/>
      <c r="SIN33"/>
      <c r="SIO33"/>
      <c r="SIP33"/>
      <c r="SIQ33"/>
      <c r="SIR33"/>
      <c r="SIS33"/>
      <c r="SIT33"/>
      <c r="SIU33"/>
      <c r="SIV33"/>
      <c r="SIW33"/>
      <c r="SIX33"/>
      <c r="SIY33"/>
      <c r="SIZ33"/>
      <c r="SJA33"/>
      <c r="SJB33"/>
      <c r="SJC33"/>
      <c r="SJD33"/>
      <c r="SJE33"/>
      <c r="SJF33"/>
      <c r="SJG33"/>
      <c r="SJH33"/>
      <c r="SJI33"/>
      <c r="SJJ33"/>
      <c r="SJK33"/>
      <c r="SJL33"/>
      <c r="SJM33"/>
      <c r="SJN33"/>
      <c r="SJO33"/>
      <c r="SJP33"/>
      <c r="SJQ33"/>
      <c r="SJR33"/>
      <c r="SJS33"/>
      <c r="SJT33"/>
      <c r="SJU33"/>
      <c r="SJV33"/>
      <c r="SJW33"/>
      <c r="SJX33"/>
      <c r="SJY33"/>
      <c r="SJZ33"/>
      <c r="SKA33"/>
      <c r="SKB33"/>
      <c r="SKC33"/>
      <c r="SKD33"/>
      <c r="SKE33"/>
      <c r="SKF33"/>
      <c r="SKG33"/>
      <c r="SKH33"/>
      <c r="SKI33"/>
      <c r="SKJ33"/>
      <c r="SKK33"/>
      <c r="SKL33"/>
      <c r="SKM33"/>
      <c r="SKN33"/>
      <c r="SKO33"/>
      <c r="SKP33"/>
      <c r="SKQ33"/>
      <c r="SKR33"/>
      <c r="SKS33"/>
      <c r="SKT33"/>
      <c r="SKU33"/>
      <c r="SKV33"/>
      <c r="SKW33"/>
      <c r="SKX33"/>
      <c r="SKY33"/>
      <c r="SKZ33"/>
      <c r="SLA33"/>
      <c r="SLB33"/>
      <c r="SLC33"/>
      <c r="SLD33"/>
      <c r="SLE33"/>
      <c r="SLF33"/>
      <c r="SLG33"/>
      <c r="SLH33"/>
      <c r="SLI33"/>
      <c r="SLJ33"/>
      <c r="SLK33"/>
      <c r="SLL33"/>
      <c r="SLM33"/>
      <c r="SLN33"/>
      <c r="SLO33"/>
      <c r="SLP33"/>
      <c r="SLQ33"/>
      <c r="SLR33"/>
      <c r="SLS33"/>
      <c r="SLT33"/>
      <c r="SLU33"/>
      <c r="SLV33"/>
      <c r="SLW33"/>
      <c r="SLX33"/>
      <c r="SLY33"/>
      <c r="SLZ33"/>
      <c r="SMA33"/>
      <c r="SMB33"/>
      <c r="SMC33"/>
      <c r="SMD33"/>
      <c r="SME33"/>
      <c r="SMF33"/>
      <c r="SMG33"/>
      <c r="SMH33"/>
      <c r="SMI33"/>
      <c r="SMJ33"/>
      <c r="SMK33"/>
      <c r="SML33"/>
      <c r="SMM33"/>
      <c r="SMN33"/>
      <c r="SMO33"/>
      <c r="SMP33"/>
      <c r="SMQ33"/>
      <c r="SMR33"/>
      <c r="SMS33"/>
      <c r="SMT33"/>
      <c r="SMU33"/>
      <c r="SMV33"/>
      <c r="SMW33"/>
      <c r="SMX33"/>
      <c r="SMY33"/>
      <c r="SMZ33"/>
      <c r="SNA33"/>
      <c r="SNB33"/>
      <c r="SNC33"/>
      <c r="SND33"/>
      <c r="SNE33"/>
      <c r="SNF33"/>
      <c r="SNG33"/>
      <c r="SNH33"/>
      <c r="SNI33"/>
      <c r="SNJ33"/>
      <c r="SNK33"/>
      <c r="SNL33"/>
      <c r="SNM33"/>
      <c r="SNN33"/>
      <c r="SNO33"/>
      <c r="SNP33"/>
      <c r="SNQ33"/>
      <c r="SNR33"/>
      <c r="SNS33"/>
      <c r="SNT33"/>
      <c r="SNU33"/>
      <c r="SNV33"/>
      <c r="SNW33"/>
      <c r="SNX33"/>
      <c r="SNY33"/>
      <c r="SNZ33"/>
      <c r="SOA33"/>
      <c r="SOB33"/>
      <c r="SOC33"/>
      <c r="SOD33"/>
      <c r="SOE33"/>
      <c r="SOF33"/>
      <c r="SOG33"/>
      <c r="SOH33"/>
      <c r="SOI33"/>
      <c r="SOJ33"/>
      <c r="SOK33"/>
      <c r="SOL33"/>
      <c r="SOM33"/>
      <c r="SON33"/>
      <c r="SOO33"/>
      <c r="SOP33"/>
      <c r="SOQ33"/>
      <c r="SOR33"/>
      <c r="SOS33"/>
      <c r="SOT33"/>
      <c r="SOU33"/>
      <c r="SOV33"/>
      <c r="SOW33"/>
      <c r="SOX33"/>
      <c r="SOY33"/>
      <c r="SOZ33"/>
      <c r="SPA33"/>
      <c r="SPB33"/>
      <c r="SPC33"/>
      <c r="SPD33"/>
      <c r="SPE33"/>
      <c r="SPF33"/>
      <c r="SPG33"/>
      <c r="SPH33"/>
      <c r="SPI33"/>
      <c r="SPJ33"/>
      <c r="SPK33"/>
      <c r="SPL33"/>
      <c r="SPM33"/>
      <c r="SPN33"/>
      <c r="SPO33"/>
      <c r="SPP33"/>
      <c r="SPQ33"/>
      <c r="SPR33"/>
      <c r="SPS33"/>
      <c r="SPT33"/>
      <c r="SPU33"/>
      <c r="SPV33"/>
      <c r="SPW33"/>
      <c r="SPX33"/>
      <c r="SPY33"/>
      <c r="SPZ33"/>
      <c r="SQA33"/>
      <c r="SQB33"/>
      <c r="SQC33"/>
      <c r="SQD33"/>
      <c r="SQE33"/>
      <c r="SQF33"/>
      <c r="SQG33"/>
      <c r="SQH33"/>
      <c r="SQI33"/>
      <c r="SQJ33"/>
      <c r="SQK33"/>
      <c r="SQL33"/>
      <c r="SQM33"/>
      <c r="SQN33"/>
      <c r="SQO33"/>
      <c r="SQP33"/>
      <c r="SQQ33"/>
      <c r="SQR33"/>
      <c r="SQS33"/>
      <c r="SQT33"/>
      <c r="SQU33"/>
      <c r="SQV33"/>
      <c r="SQW33"/>
      <c r="SQX33"/>
      <c r="SQY33"/>
      <c r="SQZ33"/>
      <c r="SRA33"/>
      <c r="SRB33"/>
      <c r="SRC33"/>
      <c r="SRD33"/>
      <c r="SRE33"/>
      <c r="SRF33"/>
      <c r="SRG33"/>
      <c r="SRH33"/>
      <c r="SRI33"/>
      <c r="SRJ33"/>
      <c r="SRK33"/>
      <c r="SRL33"/>
      <c r="SRM33"/>
      <c r="SRN33"/>
      <c r="SRO33"/>
      <c r="SRP33"/>
      <c r="SRQ33"/>
      <c r="SRR33"/>
      <c r="SRS33"/>
      <c r="SRT33"/>
      <c r="SRU33"/>
      <c r="SRV33"/>
      <c r="SRW33"/>
      <c r="SRX33"/>
      <c r="SRY33"/>
      <c r="SRZ33"/>
      <c r="SSA33"/>
      <c r="SSB33"/>
      <c r="SSC33"/>
      <c r="SSD33"/>
      <c r="SSE33"/>
      <c r="SSF33"/>
      <c r="SSG33"/>
      <c r="SSH33"/>
      <c r="SSI33"/>
      <c r="SSJ33"/>
      <c r="SSK33"/>
      <c r="SSL33"/>
      <c r="SSM33"/>
      <c r="SSN33"/>
      <c r="SSO33"/>
      <c r="SSP33"/>
      <c r="SSQ33"/>
      <c r="SSR33"/>
      <c r="SSS33"/>
      <c r="SST33"/>
      <c r="SSU33"/>
      <c r="SSV33"/>
      <c r="SSW33"/>
      <c r="SSX33"/>
      <c r="SSY33"/>
      <c r="SSZ33"/>
      <c r="STA33"/>
      <c r="STB33"/>
      <c r="STC33"/>
      <c r="STD33"/>
      <c r="STE33"/>
      <c r="STF33"/>
      <c r="STG33"/>
      <c r="STH33"/>
      <c r="STI33"/>
      <c r="STJ33"/>
      <c r="STK33"/>
      <c r="STL33"/>
      <c r="STM33"/>
      <c r="STN33"/>
      <c r="STO33"/>
      <c r="STP33"/>
      <c r="STQ33"/>
      <c r="STR33"/>
      <c r="STS33"/>
      <c r="STT33"/>
      <c r="STU33"/>
      <c r="STV33"/>
      <c r="STW33"/>
      <c r="STX33"/>
      <c r="STY33"/>
      <c r="STZ33"/>
      <c r="SUA33"/>
      <c r="SUB33"/>
      <c r="SUC33"/>
      <c r="SUD33"/>
      <c r="SUE33"/>
      <c r="SUF33"/>
      <c r="SUG33"/>
      <c r="SUH33"/>
      <c r="SUI33"/>
      <c r="SUJ33"/>
      <c r="SUK33"/>
      <c r="SUL33"/>
      <c r="SUM33"/>
      <c r="SUN33"/>
      <c r="SUO33"/>
      <c r="SUP33"/>
      <c r="SUQ33"/>
      <c r="SUR33"/>
      <c r="SUS33"/>
      <c r="SUT33"/>
      <c r="SUU33"/>
      <c r="SUV33"/>
      <c r="SUW33"/>
      <c r="SUX33"/>
      <c r="SUY33"/>
      <c r="SUZ33"/>
      <c r="SVA33"/>
      <c r="SVB33"/>
      <c r="SVC33"/>
      <c r="SVD33"/>
      <c r="SVE33"/>
      <c r="SVF33"/>
      <c r="SVG33"/>
      <c r="SVH33"/>
      <c r="SVI33"/>
      <c r="SVJ33"/>
      <c r="SVK33"/>
      <c r="SVL33"/>
      <c r="SVM33"/>
      <c r="SVN33"/>
      <c r="SVO33"/>
      <c r="SVP33"/>
      <c r="SVQ33"/>
      <c r="SVR33"/>
      <c r="SVS33"/>
      <c r="SVT33"/>
      <c r="SVU33"/>
      <c r="SVV33"/>
      <c r="SVW33"/>
      <c r="SVX33"/>
      <c r="SVY33"/>
      <c r="SVZ33"/>
      <c r="SWA33"/>
      <c r="SWB33"/>
      <c r="SWC33"/>
      <c r="SWD33"/>
      <c r="SWE33"/>
      <c r="SWF33"/>
      <c r="SWG33"/>
      <c r="SWH33"/>
      <c r="SWI33"/>
      <c r="SWJ33"/>
      <c r="SWK33"/>
      <c r="SWL33"/>
      <c r="SWM33"/>
      <c r="SWN33"/>
      <c r="SWO33"/>
      <c r="SWP33"/>
      <c r="SWQ33"/>
      <c r="SWR33"/>
      <c r="SWS33"/>
      <c r="SWT33"/>
      <c r="SWU33"/>
      <c r="SWV33"/>
      <c r="SWW33"/>
      <c r="SWX33"/>
      <c r="SWY33"/>
      <c r="SWZ33"/>
      <c r="SXA33"/>
      <c r="SXB33"/>
      <c r="SXC33"/>
      <c r="SXD33"/>
      <c r="SXE33"/>
      <c r="SXF33"/>
      <c r="SXG33"/>
      <c r="SXH33"/>
      <c r="SXI33"/>
      <c r="SXJ33"/>
      <c r="SXK33"/>
      <c r="SXL33"/>
      <c r="SXM33"/>
      <c r="SXN33"/>
      <c r="SXO33"/>
      <c r="SXP33"/>
      <c r="SXQ33"/>
      <c r="SXR33"/>
      <c r="SXS33"/>
      <c r="SXT33"/>
      <c r="SXU33"/>
      <c r="SXV33"/>
      <c r="SXW33"/>
      <c r="SXX33"/>
      <c r="SXY33"/>
      <c r="SXZ33"/>
      <c r="SYA33"/>
      <c r="SYB33"/>
      <c r="SYC33"/>
      <c r="SYD33"/>
      <c r="SYE33"/>
      <c r="SYF33"/>
      <c r="SYG33"/>
      <c r="SYH33"/>
      <c r="SYI33"/>
      <c r="SYJ33"/>
      <c r="SYK33"/>
      <c r="SYL33"/>
      <c r="SYM33"/>
      <c r="SYN33"/>
      <c r="SYO33"/>
      <c r="SYP33"/>
      <c r="SYQ33"/>
      <c r="SYR33"/>
      <c r="SYS33"/>
      <c r="SYT33"/>
      <c r="SYU33"/>
      <c r="SYV33"/>
      <c r="SYW33"/>
      <c r="SYX33"/>
      <c r="SYY33"/>
      <c r="SYZ33"/>
      <c r="SZA33"/>
      <c r="SZB33"/>
      <c r="SZC33"/>
      <c r="SZD33"/>
      <c r="SZE33"/>
      <c r="SZF33"/>
      <c r="SZG33"/>
      <c r="SZH33"/>
      <c r="SZI33"/>
      <c r="SZJ33"/>
      <c r="SZK33"/>
      <c r="SZL33"/>
      <c r="SZM33"/>
      <c r="SZN33"/>
      <c r="SZO33"/>
      <c r="SZP33"/>
      <c r="SZQ33"/>
      <c r="SZR33"/>
      <c r="SZS33"/>
      <c r="SZT33"/>
      <c r="SZU33"/>
      <c r="SZV33"/>
      <c r="SZW33"/>
      <c r="SZX33"/>
      <c r="SZY33"/>
      <c r="SZZ33"/>
      <c r="TAA33"/>
      <c r="TAB33"/>
      <c r="TAC33"/>
      <c r="TAD33"/>
      <c r="TAE33"/>
      <c r="TAF33"/>
      <c r="TAG33"/>
      <c r="TAH33"/>
      <c r="TAI33"/>
      <c r="TAJ33"/>
      <c r="TAK33"/>
      <c r="TAL33"/>
      <c r="TAM33"/>
      <c r="TAN33"/>
      <c r="TAO33"/>
      <c r="TAP33"/>
      <c r="TAQ33"/>
      <c r="TAR33"/>
      <c r="TAS33"/>
      <c r="TAT33"/>
      <c r="TAU33"/>
      <c r="TAV33"/>
      <c r="TAW33"/>
      <c r="TAX33"/>
      <c r="TAY33"/>
      <c r="TAZ33"/>
      <c r="TBA33"/>
      <c r="TBB33"/>
      <c r="TBC33"/>
      <c r="TBD33"/>
      <c r="TBE33"/>
      <c r="TBF33"/>
      <c r="TBG33"/>
      <c r="TBH33"/>
      <c r="TBI33"/>
      <c r="TBJ33"/>
      <c r="TBK33"/>
      <c r="TBL33"/>
      <c r="TBM33"/>
      <c r="TBN33"/>
      <c r="TBO33"/>
      <c r="TBP33"/>
      <c r="TBQ33"/>
      <c r="TBR33"/>
      <c r="TBS33"/>
      <c r="TBT33"/>
      <c r="TBU33"/>
      <c r="TBV33"/>
      <c r="TBW33"/>
      <c r="TBX33"/>
      <c r="TBY33"/>
      <c r="TBZ33"/>
      <c r="TCA33"/>
      <c r="TCB33"/>
      <c r="TCC33"/>
      <c r="TCD33"/>
      <c r="TCE33"/>
      <c r="TCF33"/>
      <c r="TCG33"/>
      <c r="TCH33"/>
      <c r="TCI33"/>
      <c r="TCJ33"/>
      <c r="TCK33"/>
      <c r="TCL33"/>
      <c r="TCM33"/>
      <c r="TCN33"/>
      <c r="TCO33"/>
      <c r="TCP33"/>
      <c r="TCQ33"/>
      <c r="TCR33"/>
      <c r="TCS33"/>
      <c r="TCT33"/>
      <c r="TCU33"/>
      <c r="TCV33"/>
      <c r="TCW33"/>
      <c r="TCX33"/>
      <c r="TCY33"/>
      <c r="TCZ33"/>
      <c r="TDA33"/>
      <c r="TDB33"/>
      <c r="TDC33"/>
      <c r="TDD33"/>
      <c r="TDE33"/>
      <c r="TDF33"/>
      <c r="TDG33"/>
      <c r="TDH33"/>
      <c r="TDI33"/>
      <c r="TDJ33"/>
      <c r="TDK33"/>
      <c r="TDL33"/>
      <c r="TDM33"/>
      <c r="TDN33"/>
      <c r="TDO33"/>
      <c r="TDP33"/>
      <c r="TDQ33"/>
      <c r="TDR33"/>
      <c r="TDS33"/>
      <c r="TDT33"/>
      <c r="TDU33"/>
      <c r="TDV33"/>
      <c r="TDW33"/>
      <c r="TDX33"/>
      <c r="TDY33"/>
      <c r="TDZ33"/>
      <c r="TEA33"/>
      <c r="TEB33"/>
      <c r="TEC33"/>
      <c r="TED33"/>
      <c r="TEE33"/>
      <c r="TEF33"/>
      <c r="TEG33"/>
      <c r="TEH33"/>
      <c r="TEI33"/>
      <c r="TEJ33"/>
      <c r="TEK33"/>
      <c r="TEL33"/>
      <c r="TEM33"/>
      <c r="TEN33"/>
      <c r="TEO33"/>
      <c r="TEP33"/>
      <c r="TEQ33"/>
      <c r="TER33"/>
      <c r="TES33"/>
      <c r="TET33"/>
      <c r="TEU33"/>
      <c r="TEV33"/>
      <c r="TEW33"/>
      <c r="TEX33"/>
      <c r="TEY33"/>
      <c r="TEZ33"/>
      <c r="TFA33"/>
      <c r="TFB33"/>
      <c r="TFC33"/>
      <c r="TFD33"/>
      <c r="TFE33"/>
      <c r="TFF33"/>
      <c r="TFG33"/>
      <c r="TFH33"/>
      <c r="TFI33"/>
      <c r="TFJ33"/>
      <c r="TFK33"/>
      <c r="TFL33"/>
      <c r="TFM33"/>
      <c r="TFN33"/>
      <c r="TFO33"/>
      <c r="TFP33"/>
      <c r="TFQ33"/>
      <c r="TFR33"/>
      <c r="TFS33"/>
      <c r="TFT33"/>
      <c r="TFU33"/>
      <c r="TFV33"/>
      <c r="TFW33"/>
      <c r="TFX33"/>
      <c r="TFY33"/>
      <c r="TFZ33"/>
      <c r="TGA33"/>
      <c r="TGB33"/>
      <c r="TGC33"/>
      <c r="TGD33"/>
      <c r="TGE33"/>
      <c r="TGF33"/>
      <c r="TGG33"/>
      <c r="TGH33"/>
      <c r="TGI33"/>
      <c r="TGJ33"/>
      <c r="TGK33"/>
      <c r="TGL33"/>
      <c r="TGM33"/>
      <c r="TGN33"/>
      <c r="TGO33"/>
      <c r="TGP33"/>
      <c r="TGQ33"/>
      <c r="TGR33"/>
      <c r="TGS33"/>
      <c r="TGT33"/>
      <c r="TGU33"/>
      <c r="TGV33"/>
      <c r="TGW33"/>
      <c r="TGX33"/>
      <c r="TGY33"/>
      <c r="TGZ33"/>
      <c r="THA33"/>
      <c r="THB33"/>
      <c r="THC33"/>
      <c r="THD33"/>
      <c r="THE33"/>
      <c r="THF33"/>
      <c r="THG33"/>
      <c r="THH33"/>
      <c r="THI33"/>
      <c r="THJ33"/>
      <c r="THK33"/>
      <c r="THL33"/>
      <c r="THM33"/>
      <c r="THN33"/>
      <c r="THO33"/>
      <c r="THP33"/>
      <c r="THQ33"/>
      <c r="THR33"/>
      <c r="THS33"/>
      <c r="THT33"/>
      <c r="THU33"/>
      <c r="THV33"/>
      <c r="THW33"/>
      <c r="THX33"/>
      <c r="THY33"/>
      <c r="THZ33"/>
      <c r="TIA33"/>
      <c r="TIB33"/>
      <c r="TIC33"/>
      <c r="TID33"/>
      <c r="TIE33"/>
      <c r="TIF33"/>
      <c r="TIG33"/>
      <c r="TIH33"/>
      <c r="TII33"/>
      <c r="TIJ33"/>
      <c r="TIK33"/>
      <c r="TIL33"/>
      <c r="TIM33"/>
      <c r="TIN33"/>
      <c r="TIO33"/>
      <c r="TIP33"/>
      <c r="TIQ33"/>
      <c r="TIR33"/>
      <c r="TIS33"/>
      <c r="TIT33"/>
      <c r="TIU33"/>
      <c r="TIV33"/>
      <c r="TIW33"/>
      <c r="TIX33"/>
      <c r="TIY33"/>
      <c r="TIZ33"/>
      <c r="TJA33"/>
      <c r="TJB33"/>
      <c r="TJC33"/>
      <c r="TJD33"/>
      <c r="TJE33"/>
      <c r="TJF33"/>
      <c r="TJG33"/>
      <c r="TJH33"/>
      <c r="TJI33"/>
      <c r="TJJ33"/>
      <c r="TJK33"/>
      <c r="TJL33"/>
      <c r="TJM33"/>
      <c r="TJN33"/>
      <c r="TJO33"/>
      <c r="TJP33"/>
      <c r="TJQ33"/>
      <c r="TJR33"/>
      <c r="TJS33"/>
      <c r="TJT33"/>
      <c r="TJU33"/>
      <c r="TJV33"/>
      <c r="TJW33"/>
      <c r="TJX33"/>
      <c r="TJY33"/>
      <c r="TJZ33"/>
      <c r="TKA33"/>
      <c r="TKB33"/>
      <c r="TKC33"/>
      <c r="TKD33"/>
      <c r="TKE33"/>
      <c r="TKF33"/>
      <c r="TKG33"/>
      <c r="TKH33"/>
      <c r="TKI33"/>
      <c r="TKJ33"/>
      <c r="TKK33"/>
      <c r="TKL33"/>
      <c r="TKM33"/>
      <c r="TKN33"/>
      <c r="TKO33"/>
      <c r="TKP33"/>
      <c r="TKQ33"/>
      <c r="TKR33"/>
      <c r="TKS33"/>
      <c r="TKT33"/>
      <c r="TKU33"/>
      <c r="TKV33"/>
      <c r="TKW33"/>
      <c r="TKX33"/>
      <c r="TKY33"/>
      <c r="TKZ33"/>
      <c r="TLA33"/>
      <c r="TLB33"/>
      <c r="TLC33"/>
      <c r="TLD33"/>
      <c r="TLE33"/>
      <c r="TLF33"/>
      <c r="TLG33"/>
      <c r="TLH33"/>
      <c r="TLI33"/>
      <c r="TLJ33"/>
      <c r="TLK33"/>
      <c r="TLL33"/>
      <c r="TLM33"/>
      <c r="TLN33"/>
      <c r="TLO33"/>
      <c r="TLP33"/>
      <c r="TLQ33"/>
      <c r="TLR33"/>
      <c r="TLS33"/>
      <c r="TLT33"/>
      <c r="TLU33"/>
      <c r="TLV33"/>
      <c r="TLW33"/>
      <c r="TLX33"/>
      <c r="TLY33"/>
      <c r="TLZ33"/>
      <c r="TMA33"/>
      <c r="TMB33"/>
      <c r="TMC33"/>
      <c r="TMD33"/>
      <c r="TME33"/>
      <c r="TMF33"/>
      <c r="TMG33"/>
      <c r="TMH33"/>
      <c r="TMI33"/>
      <c r="TMJ33"/>
      <c r="TMK33"/>
      <c r="TML33"/>
      <c r="TMM33"/>
      <c r="TMN33"/>
      <c r="TMO33"/>
      <c r="TMP33"/>
      <c r="TMQ33"/>
      <c r="TMR33"/>
      <c r="TMS33"/>
      <c r="TMT33"/>
      <c r="TMU33"/>
      <c r="TMV33"/>
      <c r="TMW33"/>
      <c r="TMX33"/>
      <c r="TMY33"/>
      <c r="TMZ33"/>
      <c r="TNA33"/>
      <c r="TNB33"/>
      <c r="TNC33"/>
      <c r="TND33"/>
      <c r="TNE33"/>
      <c r="TNF33"/>
      <c r="TNG33"/>
      <c r="TNH33"/>
      <c r="TNI33"/>
      <c r="TNJ33"/>
      <c r="TNK33"/>
      <c r="TNL33"/>
      <c r="TNM33"/>
      <c r="TNN33"/>
      <c r="TNO33"/>
      <c r="TNP33"/>
      <c r="TNQ33"/>
      <c r="TNR33"/>
      <c r="TNS33"/>
      <c r="TNT33"/>
      <c r="TNU33"/>
      <c r="TNV33"/>
      <c r="TNW33"/>
      <c r="TNX33"/>
      <c r="TNY33"/>
      <c r="TNZ33"/>
      <c r="TOA33"/>
      <c r="TOB33"/>
      <c r="TOC33"/>
      <c r="TOD33"/>
      <c r="TOE33"/>
      <c r="TOF33"/>
      <c r="TOG33"/>
      <c r="TOH33"/>
      <c r="TOI33"/>
      <c r="TOJ33"/>
      <c r="TOK33"/>
      <c r="TOL33"/>
      <c r="TOM33"/>
      <c r="TON33"/>
      <c r="TOO33"/>
      <c r="TOP33"/>
      <c r="TOQ33"/>
      <c r="TOR33"/>
      <c r="TOS33"/>
      <c r="TOT33"/>
      <c r="TOU33"/>
      <c r="TOV33"/>
      <c r="TOW33"/>
      <c r="TOX33"/>
      <c r="TOY33"/>
      <c r="TOZ33"/>
      <c r="TPA33"/>
      <c r="TPB33"/>
      <c r="TPC33"/>
      <c r="TPD33"/>
      <c r="TPE33"/>
      <c r="TPF33"/>
      <c r="TPG33"/>
      <c r="TPH33"/>
      <c r="TPI33"/>
      <c r="TPJ33"/>
      <c r="TPK33"/>
      <c r="TPL33"/>
      <c r="TPM33"/>
      <c r="TPN33"/>
      <c r="TPO33"/>
      <c r="TPP33"/>
      <c r="TPQ33"/>
      <c r="TPR33"/>
      <c r="TPS33"/>
      <c r="TPT33"/>
      <c r="TPU33"/>
      <c r="TPV33"/>
      <c r="TPW33"/>
      <c r="TPX33"/>
      <c r="TPY33"/>
      <c r="TPZ33"/>
      <c r="TQA33"/>
      <c r="TQB33"/>
      <c r="TQC33"/>
      <c r="TQD33"/>
      <c r="TQE33"/>
      <c r="TQF33"/>
      <c r="TQG33"/>
      <c r="TQH33"/>
      <c r="TQI33"/>
      <c r="TQJ33"/>
      <c r="TQK33"/>
      <c r="TQL33"/>
      <c r="TQM33"/>
      <c r="TQN33"/>
      <c r="TQO33"/>
      <c r="TQP33"/>
      <c r="TQQ33"/>
      <c r="TQR33"/>
      <c r="TQS33"/>
      <c r="TQT33"/>
      <c r="TQU33"/>
      <c r="TQV33"/>
      <c r="TQW33"/>
      <c r="TQX33"/>
      <c r="TQY33"/>
      <c r="TQZ33"/>
      <c r="TRA33"/>
      <c r="TRB33"/>
      <c r="TRC33"/>
      <c r="TRD33"/>
      <c r="TRE33"/>
      <c r="TRF33"/>
      <c r="TRG33"/>
      <c r="TRH33"/>
      <c r="TRI33"/>
      <c r="TRJ33"/>
      <c r="TRK33"/>
      <c r="TRL33"/>
      <c r="TRM33"/>
      <c r="TRN33"/>
      <c r="TRO33"/>
      <c r="TRP33"/>
      <c r="TRQ33"/>
      <c r="TRR33"/>
      <c r="TRS33"/>
      <c r="TRT33"/>
      <c r="TRU33"/>
      <c r="TRV33"/>
      <c r="TRW33"/>
      <c r="TRX33"/>
      <c r="TRY33"/>
      <c r="TRZ33"/>
      <c r="TSA33"/>
      <c r="TSB33"/>
      <c r="TSC33"/>
      <c r="TSD33"/>
      <c r="TSE33"/>
      <c r="TSF33"/>
      <c r="TSG33"/>
      <c r="TSH33"/>
      <c r="TSI33"/>
      <c r="TSJ33"/>
      <c r="TSK33"/>
      <c r="TSL33"/>
      <c r="TSM33"/>
      <c r="TSN33"/>
      <c r="TSO33"/>
      <c r="TSP33"/>
      <c r="TSQ33"/>
      <c r="TSR33"/>
      <c r="TSS33"/>
      <c r="TST33"/>
      <c r="TSU33"/>
      <c r="TSV33"/>
      <c r="TSW33"/>
      <c r="TSX33"/>
      <c r="TSY33"/>
      <c r="TSZ33"/>
      <c r="TTA33"/>
      <c r="TTB33"/>
      <c r="TTC33"/>
      <c r="TTD33"/>
      <c r="TTE33"/>
      <c r="TTF33"/>
      <c r="TTG33"/>
      <c r="TTH33"/>
      <c r="TTI33"/>
      <c r="TTJ33"/>
      <c r="TTK33"/>
      <c r="TTL33"/>
      <c r="TTM33"/>
      <c r="TTN33"/>
      <c r="TTO33"/>
      <c r="TTP33"/>
      <c r="TTQ33"/>
      <c r="TTR33"/>
      <c r="TTS33"/>
      <c r="TTT33"/>
      <c r="TTU33"/>
      <c r="TTV33"/>
      <c r="TTW33"/>
      <c r="TTX33"/>
      <c r="TTY33"/>
      <c r="TTZ33"/>
      <c r="TUA33"/>
      <c r="TUB33"/>
      <c r="TUC33"/>
      <c r="TUD33"/>
      <c r="TUE33"/>
      <c r="TUF33"/>
      <c r="TUG33"/>
      <c r="TUH33"/>
      <c r="TUI33"/>
      <c r="TUJ33"/>
      <c r="TUK33"/>
      <c r="TUL33"/>
      <c r="TUM33"/>
      <c r="TUN33"/>
      <c r="TUO33"/>
      <c r="TUP33"/>
      <c r="TUQ33"/>
      <c r="TUR33"/>
      <c r="TUS33"/>
      <c r="TUT33"/>
      <c r="TUU33"/>
      <c r="TUV33"/>
      <c r="TUW33"/>
      <c r="TUX33"/>
      <c r="TUY33"/>
      <c r="TUZ33"/>
      <c r="TVA33"/>
      <c r="TVB33"/>
      <c r="TVC33"/>
      <c r="TVD33"/>
      <c r="TVE33"/>
      <c r="TVF33"/>
      <c r="TVG33"/>
      <c r="TVH33"/>
      <c r="TVI33"/>
      <c r="TVJ33"/>
      <c r="TVK33"/>
      <c r="TVL33"/>
      <c r="TVM33"/>
      <c r="TVN33"/>
      <c r="TVO33"/>
      <c r="TVP33"/>
      <c r="TVQ33"/>
      <c r="TVR33"/>
      <c r="TVS33"/>
      <c r="TVT33"/>
      <c r="TVU33"/>
      <c r="TVV33"/>
      <c r="TVW33"/>
      <c r="TVX33"/>
      <c r="TVY33"/>
      <c r="TVZ33"/>
      <c r="TWA33"/>
      <c r="TWB33"/>
      <c r="TWC33"/>
      <c r="TWD33"/>
      <c r="TWE33"/>
      <c r="TWF33"/>
      <c r="TWG33"/>
      <c r="TWH33"/>
      <c r="TWI33"/>
      <c r="TWJ33"/>
      <c r="TWK33"/>
      <c r="TWL33"/>
      <c r="TWM33"/>
      <c r="TWN33"/>
      <c r="TWO33"/>
      <c r="TWP33"/>
      <c r="TWQ33"/>
      <c r="TWR33"/>
      <c r="TWS33"/>
      <c r="TWT33"/>
      <c r="TWU33"/>
      <c r="TWV33"/>
      <c r="TWW33"/>
      <c r="TWX33"/>
      <c r="TWY33"/>
      <c r="TWZ33"/>
      <c r="TXA33"/>
      <c r="TXB33"/>
      <c r="TXC33"/>
      <c r="TXD33"/>
      <c r="TXE33"/>
      <c r="TXF33"/>
      <c r="TXG33"/>
      <c r="TXH33"/>
      <c r="TXI33"/>
      <c r="TXJ33"/>
      <c r="TXK33"/>
      <c r="TXL33"/>
      <c r="TXM33"/>
      <c r="TXN33"/>
      <c r="TXO33"/>
      <c r="TXP33"/>
      <c r="TXQ33"/>
      <c r="TXR33"/>
      <c r="TXS33"/>
      <c r="TXT33"/>
      <c r="TXU33"/>
      <c r="TXV33"/>
      <c r="TXW33"/>
      <c r="TXX33"/>
      <c r="TXY33"/>
      <c r="TXZ33"/>
      <c r="TYA33"/>
      <c r="TYB33"/>
      <c r="TYC33"/>
      <c r="TYD33"/>
      <c r="TYE33"/>
      <c r="TYF33"/>
      <c r="TYG33"/>
      <c r="TYH33"/>
      <c r="TYI33"/>
      <c r="TYJ33"/>
      <c r="TYK33"/>
      <c r="TYL33"/>
      <c r="TYM33"/>
      <c r="TYN33"/>
      <c r="TYO33"/>
      <c r="TYP33"/>
      <c r="TYQ33"/>
      <c r="TYR33"/>
      <c r="TYS33"/>
      <c r="TYT33"/>
      <c r="TYU33"/>
      <c r="TYV33"/>
      <c r="TYW33"/>
      <c r="TYX33"/>
      <c r="TYY33"/>
      <c r="TYZ33"/>
      <c r="TZA33"/>
      <c r="TZB33"/>
      <c r="TZC33"/>
      <c r="TZD33"/>
      <c r="TZE33"/>
      <c r="TZF33"/>
      <c r="TZG33"/>
      <c r="TZH33"/>
      <c r="TZI33"/>
      <c r="TZJ33"/>
      <c r="TZK33"/>
      <c r="TZL33"/>
      <c r="TZM33"/>
      <c r="TZN33"/>
      <c r="TZO33"/>
      <c r="TZP33"/>
      <c r="TZQ33"/>
      <c r="TZR33"/>
      <c r="TZS33"/>
      <c r="TZT33"/>
      <c r="TZU33"/>
      <c r="TZV33"/>
      <c r="TZW33"/>
      <c r="TZX33"/>
      <c r="TZY33"/>
      <c r="TZZ33"/>
      <c r="UAA33"/>
      <c r="UAB33"/>
      <c r="UAC33"/>
      <c r="UAD33"/>
      <c r="UAE33"/>
      <c r="UAF33"/>
      <c r="UAG33"/>
      <c r="UAH33"/>
      <c r="UAI33"/>
      <c r="UAJ33"/>
      <c r="UAK33"/>
      <c r="UAL33"/>
      <c r="UAM33"/>
      <c r="UAN33"/>
      <c r="UAO33"/>
      <c r="UAP33"/>
      <c r="UAQ33"/>
      <c r="UAR33"/>
      <c r="UAS33"/>
      <c r="UAT33"/>
      <c r="UAU33"/>
      <c r="UAV33"/>
      <c r="UAW33"/>
      <c r="UAX33"/>
      <c r="UAY33"/>
      <c r="UAZ33"/>
      <c r="UBA33"/>
      <c r="UBB33"/>
      <c r="UBC33"/>
      <c r="UBD33"/>
      <c r="UBE33"/>
      <c r="UBF33"/>
      <c r="UBG33"/>
      <c r="UBH33"/>
      <c r="UBI33"/>
      <c r="UBJ33"/>
      <c r="UBK33"/>
      <c r="UBL33"/>
      <c r="UBM33"/>
      <c r="UBN33"/>
      <c r="UBO33"/>
      <c r="UBP33"/>
      <c r="UBQ33"/>
      <c r="UBR33"/>
      <c r="UBS33"/>
      <c r="UBT33"/>
      <c r="UBU33"/>
      <c r="UBV33"/>
      <c r="UBW33"/>
      <c r="UBX33"/>
      <c r="UBY33"/>
      <c r="UBZ33"/>
      <c r="UCA33"/>
      <c r="UCB33"/>
      <c r="UCC33"/>
      <c r="UCD33"/>
      <c r="UCE33"/>
      <c r="UCF33"/>
      <c r="UCG33"/>
      <c r="UCH33"/>
      <c r="UCI33"/>
      <c r="UCJ33"/>
      <c r="UCK33"/>
      <c r="UCL33"/>
      <c r="UCM33"/>
      <c r="UCN33"/>
      <c r="UCO33"/>
      <c r="UCP33"/>
      <c r="UCQ33"/>
      <c r="UCR33"/>
      <c r="UCS33"/>
      <c r="UCT33"/>
      <c r="UCU33"/>
      <c r="UCV33"/>
      <c r="UCW33"/>
      <c r="UCX33"/>
      <c r="UCY33"/>
      <c r="UCZ33"/>
      <c r="UDA33"/>
      <c r="UDB33"/>
      <c r="UDC33"/>
      <c r="UDD33"/>
      <c r="UDE33"/>
      <c r="UDF33"/>
      <c r="UDG33"/>
      <c r="UDH33"/>
      <c r="UDI33"/>
      <c r="UDJ33"/>
      <c r="UDK33"/>
      <c r="UDL33"/>
      <c r="UDM33"/>
      <c r="UDN33"/>
      <c r="UDO33"/>
      <c r="UDP33"/>
      <c r="UDQ33"/>
      <c r="UDR33"/>
      <c r="UDS33"/>
      <c r="UDT33"/>
      <c r="UDU33"/>
      <c r="UDV33"/>
      <c r="UDW33"/>
      <c r="UDX33"/>
      <c r="UDY33"/>
      <c r="UDZ33"/>
      <c r="UEA33"/>
      <c r="UEB33"/>
      <c r="UEC33"/>
      <c r="UED33"/>
      <c r="UEE33"/>
      <c r="UEF33"/>
      <c r="UEG33"/>
      <c r="UEH33"/>
      <c r="UEI33"/>
      <c r="UEJ33"/>
      <c r="UEK33"/>
      <c r="UEL33"/>
      <c r="UEM33"/>
      <c r="UEN33"/>
      <c r="UEO33"/>
      <c r="UEP33"/>
      <c r="UEQ33"/>
      <c r="UER33"/>
      <c r="UES33"/>
      <c r="UET33"/>
      <c r="UEU33"/>
      <c r="UEV33"/>
      <c r="UEW33"/>
      <c r="UEX33"/>
      <c r="UEY33"/>
      <c r="UEZ33"/>
      <c r="UFA33"/>
      <c r="UFB33"/>
      <c r="UFC33"/>
      <c r="UFD33"/>
      <c r="UFE33"/>
      <c r="UFF33"/>
      <c r="UFG33"/>
      <c r="UFH33"/>
      <c r="UFI33"/>
      <c r="UFJ33"/>
      <c r="UFK33"/>
      <c r="UFL33"/>
      <c r="UFM33"/>
      <c r="UFN33"/>
      <c r="UFO33"/>
      <c r="UFP33"/>
      <c r="UFQ33"/>
      <c r="UFR33"/>
      <c r="UFS33"/>
      <c r="UFT33"/>
      <c r="UFU33"/>
      <c r="UFV33"/>
      <c r="UFW33"/>
      <c r="UFX33"/>
      <c r="UFY33"/>
      <c r="UFZ33"/>
      <c r="UGA33"/>
      <c r="UGB33"/>
      <c r="UGC33"/>
      <c r="UGD33"/>
      <c r="UGE33"/>
      <c r="UGF33"/>
      <c r="UGG33"/>
      <c r="UGH33"/>
      <c r="UGI33"/>
      <c r="UGJ33"/>
      <c r="UGK33"/>
      <c r="UGL33"/>
      <c r="UGM33"/>
      <c r="UGN33"/>
      <c r="UGO33"/>
      <c r="UGP33"/>
      <c r="UGQ33"/>
      <c r="UGR33"/>
      <c r="UGS33"/>
      <c r="UGT33"/>
      <c r="UGU33"/>
      <c r="UGV33"/>
      <c r="UGW33"/>
      <c r="UGX33"/>
      <c r="UGY33"/>
      <c r="UGZ33"/>
      <c r="UHA33"/>
      <c r="UHB33"/>
      <c r="UHC33"/>
      <c r="UHD33"/>
      <c r="UHE33"/>
      <c r="UHF33"/>
      <c r="UHG33"/>
      <c r="UHH33"/>
      <c r="UHI33"/>
      <c r="UHJ33"/>
      <c r="UHK33"/>
      <c r="UHL33"/>
      <c r="UHM33"/>
      <c r="UHN33"/>
      <c r="UHO33"/>
      <c r="UHP33"/>
      <c r="UHQ33"/>
      <c r="UHR33"/>
      <c r="UHS33"/>
      <c r="UHT33"/>
      <c r="UHU33"/>
      <c r="UHV33"/>
      <c r="UHW33"/>
      <c r="UHX33"/>
      <c r="UHY33"/>
      <c r="UHZ33"/>
      <c r="UIA33"/>
      <c r="UIB33"/>
      <c r="UIC33"/>
      <c r="UID33"/>
      <c r="UIE33"/>
      <c r="UIF33"/>
      <c r="UIG33"/>
      <c r="UIH33"/>
      <c r="UII33"/>
      <c r="UIJ33"/>
      <c r="UIK33"/>
      <c r="UIL33"/>
      <c r="UIM33"/>
      <c r="UIN33"/>
      <c r="UIO33"/>
      <c r="UIP33"/>
      <c r="UIQ33"/>
      <c r="UIR33"/>
      <c r="UIS33"/>
      <c r="UIT33"/>
      <c r="UIU33"/>
      <c r="UIV33"/>
      <c r="UIW33"/>
      <c r="UIX33"/>
      <c r="UIY33"/>
      <c r="UIZ33"/>
      <c r="UJA33"/>
      <c r="UJB33"/>
      <c r="UJC33"/>
      <c r="UJD33"/>
      <c r="UJE33"/>
      <c r="UJF33"/>
      <c r="UJG33"/>
      <c r="UJH33"/>
      <c r="UJI33"/>
      <c r="UJJ33"/>
      <c r="UJK33"/>
      <c r="UJL33"/>
      <c r="UJM33"/>
      <c r="UJN33"/>
      <c r="UJO33"/>
      <c r="UJP33"/>
      <c r="UJQ33"/>
      <c r="UJR33"/>
      <c r="UJS33"/>
      <c r="UJT33"/>
      <c r="UJU33"/>
      <c r="UJV33"/>
      <c r="UJW33"/>
      <c r="UJX33"/>
      <c r="UJY33"/>
      <c r="UJZ33"/>
      <c r="UKA33"/>
      <c r="UKB33"/>
      <c r="UKC33"/>
      <c r="UKD33"/>
      <c r="UKE33"/>
      <c r="UKF33"/>
      <c r="UKG33"/>
      <c r="UKH33"/>
      <c r="UKI33"/>
      <c r="UKJ33"/>
      <c r="UKK33"/>
      <c r="UKL33"/>
      <c r="UKM33"/>
      <c r="UKN33"/>
      <c r="UKO33"/>
      <c r="UKP33"/>
      <c r="UKQ33"/>
      <c r="UKR33"/>
      <c r="UKS33"/>
      <c r="UKT33"/>
      <c r="UKU33"/>
      <c r="UKV33"/>
      <c r="UKW33"/>
      <c r="UKX33"/>
      <c r="UKY33"/>
      <c r="UKZ33"/>
      <c r="ULA33"/>
      <c r="ULB33"/>
      <c r="ULC33"/>
      <c r="ULD33"/>
      <c r="ULE33"/>
      <c r="ULF33"/>
      <c r="ULG33"/>
      <c r="ULH33"/>
      <c r="ULI33"/>
      <c r="ULJ33"/>
      <c r="ULK33"/>
      <c r="ULL33"/>
      <c r="ULM33"/>
      <c r="ULN33"/>
      <c r="ULO33"/>
      <c r="ULP33"/>
      <c r="ULQ33"/>
      <c r="ULR33"/>
      <c r="ULS33"/>
      <c r="ULT33"/>
      <c r="ULU33"/>
      <c r="ULV33"/>
      <c r="ULW33"/>
      <c r="ULX33"/>
      <c r="ULY33"/>
      <c r="ULZ33"/>
      <c r="UMA33"/>
      <c r="UMB33"/>
      <c r="UMC33"/>
      <c r="UMD33"/>
      <c r="UME33"/>
      <c r="UMF33"/>
      <c r="UMG33"/>
      <c r="UMH33"/>
      <c r="UMI33"/>
      <c r="UMJ33"/>
      <c r="UMK33"/>
      <c r="UML33"/>
      <c r="UMM33"/>
      <c r="UMN33"/>
      <c r="UMO33"/>
      <c r="UMP33"/>
      <c r="UMQ33"/>
      <c r="UMR33"/>
      <c r="UMS33"/>
      <c r="UMT33"/>
      <c r="UMU33"/>
      <c r="UMV33"/>
      <c r="UMW33"/>
      <c r="UMX33"/>
      <c r="UMY33"/>
      <c r="UMZ33"/>
      <c r="UNA33"/>
      <c r="UNB33"/>
      <c r="UNC33"/>
      <c r="UND33"/>
      <c r="UNE33"/>
      <c r="UNF33"/>
      <c r="UNG33"/>
      <c r="UNH33"/>
      <c r="UNI33"/>
      <c r="UNJ33"/>
      <c r="UNK33"/>
      <c r="UNL33"/>
      <c r="UNM33"/>
      <c r="UNN33"/>
      <c r="UNO33"/>
      <c r="UNP33"/>
      <c r="UNQ33"/>
      <c r="UNR33"/>
      <c r="UNS33"/>
      <c r="UNT33"/>
      <c r="UNU33"/>
      <c r="UNV33"/>
      <c r="UNW33"/>
      <c r="UNX33"/>
      <c r="UNY33"/>
      <c r="UNZ33"/>
      <c r="UOA33"/>
      <c r="UOB33"/>
      <c r="UOC33"/>
      <c r="UOD33"/>
      <c r="UOE33"/>
      <c r="UOF33"/>
      <c r="UOG33"/>
      <c r="UOH33"/>
      <c r="UOI33"/>
      <c r="UOJ33"/>
      <c r="UOK33"/>
      <c r="UOL33"/>
      <c r="UOM33"/>
      <c r="UON33"/>
      <c r="UOO33"/>
      <c r="UOP33"/>
      <c r="UOQ33"/>
      <c r="UOR33"/>
      <c r="UOS33"/>
      <c r="UOT33"/>
      <c r="UOU33"/>
      <c r="UOV33"/>
      <c r="UOW33"/>
      <c r="UOX33"/>
      <c r="UOY33"/>
      <c r="UOZ33"/>
      <c r="UPA33"/>
      <c r="UPB33"/>
      <c r="UPC33"/>
      <c r="UPD33"/>
      <c r="UPE33"/>
      <c r="UPF33"/>
      <c r="UPG33"/>
      <c r="UPH33"/>
      <c r="UPI33"/>
      <c r="UPJ33"/>
      <c r="UPK33"/>
      <c r="UPL33"/>
      <c r="UPM33"/>
      <c r="UPN33"/>
      <c r="UPO33"/>
      <c r="UPP33"/>
      <c r="UPQ33"/>
      <c r="UPR33"/>
      <c r="UPS33"/>
      <c r="UPT33"/>
      <c r="UPU33"/>
      <c r="UPV33"/>
      <c r="UPW33"/>
      <c r="UPX33"/>
      <c r="UPY33"/>
      <c r="UPZ33"/>
      <c r="UQA33"/>
      <c r="UQB33"/>
      <c r="UQC33"/>
      <c r="UQD33"/>
      <c r="UQE33"/>
      <c r="UQF33"/>
      <c r="UQG33"/>
      <c r="UQH33"/>
      <c r="UQI33"/>
      <c r="UQJ33"/>
      <c r="UQK33"/>
      <c r="UQL33"/>
      <c r="UQM33"/>
      <c r="UQN33"/>
      <c r="UQO33"/>
      <c r="UQP33"/>
      <c r="UQQ33"/>
      <c r="UQR33"/>
      <c r="UQS33"/>
      <c r="UQT33"/>
      <c r="UQU33"/>
      <c r="UQV33"/>
      <c r="UQW33"/>
      <c r="UQX33"/>
      <c r="UQY33"/>
      <c r="UQZ33"/>
      <c r="URA33"/>
      <c r="URB33"/>
      <c r="URC33"/>
      <c r="URD33"/>
      <c r="URE33"/>
      <c r="URF33"/>
      <c r="URG33"/>
      <c r="URH33"/>
      <c r="URI33"/>
      <c r="URJ33"/>
      <c r="URK33"/>
      <c r="URL33"/>
      <c r="URM33"/>
      <c r="URN33"/>
      <c r="URO33"/>
      <c r="URP33"/>
      <c r="URQ33"/>
      <c r="URR33"/>
      <c r="URS33"/>
      <c r="URT33"/>
      <c r="URU33"/>
      <c r="URV33"/>
      <c r="URW33"/>
      <c r="URX33"/>
      <c r="URY33"/>
      <c r="URZ33"/>
      <c r="USA33"/>
      <c r="USB33"/>
      <c r="USC33"/>
      <c r="USD33"/>
      <c r="USE33"/>
      <c r="USF33"/>
      <c r="USG33"/>
      <c r="USH33"/>
      <c r="USI33"/>
      <c r="USJ33"/>
      <c r="USK33"/>
      <c r="USL33"/>
      <c r="USM33"/>
      <c r="USN33"/>
      <c r="USO33"/>
      <c r="USP33"/>
      <c r="USQ33"/>
      <c r="USR33"/>
      <c r="USS33"/>
      <c r="UST33"/>
      <c r="USU33"/>
      <c r="USV33"/>
      <c r="USW33"/>
      <c r="USX33"/>
      <c r="USY33"/>
      <c r="USZ33"/>
      <c r="UTA33"/>
      <c r="UTB33"/>
      <c r="UTC33"/>
      <c r="UTD33"/>
      <c r="UTE33"/>
      <c r="UTF33"/>
      <c r="UTG33"/>
      <c r="UTH33"/>
      <c r="UTI33"/>
      <c r="UTJ33"/>
      <c r="UTK33"/>
      <c r="UTL33"/>
      <c r="UTM33"/>
      <c r="UTN33"/>
      <c r="UTO33"/>
      <c r="UTP33"/>
      <c r="UTQ33"/>
      <c r="UTR33"/>
      <c r="UTS33"/>
      <c r="UTT33"/>
      <c r="UTU33"/>
      <c r="UTV33"/>
      <c r="UTW33"/>
      <c r="UTX33"/>
      <c r="UTY33"/>
      <c r="UTZ33"/>
      <c r="UUA33"/>
      <c r="UUB33"/>
      <c r="UUC33"/>
      <c r="UUD33"/>
      <c r="UUE33"/>
      <c r="UUF33"/>
      <c r="UUG33"/>
      <c r="UUH33"/>
      <c r="UUI33"/>
      <c r="UUJ33"/>
      <c r="UUK33"/>
      <c r="UUL33"/>
      <c r="UUM33"/>
      <c r="UUN33"/>
      <c r="UUO33"/>
      <c r="UUP33"/>
      <c r="UUQ33"/>
      <c r="UUR33"/>
      <c r="UUS33"/>
      <c r="UUT33"/>
      <c r="UUU33"/>
      <c r="UUV33"/>
      <c r="UUW33"/>
      <c r="UUX33"/>
      <c r="UUY33"/>
      <c r="UUZ33"/>
      <c r="UVA33"/>
      <c r="UVB33"/>
      <c r="UVC33"/>
      <c r="UVD33"/>
      <c r="UVE33"/>
      <c r="UVF33"/>
      <c r="UVG33"/>
      <c r="UVH33"/>
      <c r="UVI33"/>
      <c r="UVJ33"/>
      <c r="UVK33"/>
      <c r="UVL33"/>
      <c r="UVM33"/>
      <c r="UVN33"/>
      <c r="UVO33"/>
      <c r="UVP33"/>
      <c r="UVQ33"/>
      <c r="UVR33"/>
      <c r="UVS33"/>
      <c r="UVT33"/>
      <c r="UVU33"/>
      <c r="UVV33"/>
      <c r="UVW33"/>
      <c r="UVX33"/>
      <c r="UVY33"/>
      <c r="UVZ33"/>
      <c r="UWA33"/>
      <c r="UWB33"/>
      <c r="UWC33"/>
      <c r="UWD33"/>
      <c r="UWE33"/>
      <c r="UWF33"/>
      <c r="UWG33"/>
      <c r="UWH33"/>
      <c r="UWI33"/>
      <c r="UWJ33"/>
      <c r="UWK33"/>
      <c r="UWL33"/>
      <c r="UWM33"/>
      <c r="UWN33"/>
      <c r="UWO33"/>
      <c r="UWP33"/>
      <c r="UWQ33"/>
      <c r="UWR33"/>
      <c r="UWS33"/>
      <c r="UWT33"/>
      <c r="UWU33"/>
      <c r="UWV33"/>
      <c r="UWW33"/>
      <c r="UWX33"/>
      <c r="UWY33"/>
      <c r="UWZ33"/>
      <c r="UXA33"/>
      <c r="UXB33"/>
      <c r="UXC33"/>
      <c r="UXD33"/>
      <c r="UXE33"/>
      <c r="UXF33"/>
      <c r="UXG33"/>
      <c r="UXH33"/>
      <c r="UXI33"/>
      <c r="UXJ33"/>
      <c r="UXK33"/>
      <c r="UXL33"/>
      <c r="UXM33"/>
      <c r="UXN33"/>
      <c r="UXO33"/>
      <c r="UXP33"/>
      <c r="UXQ33"/>
      <c r="UXR33"/>
      <c r="UXS33"/>
      <c r="UXT33"/>
      <c r="UXU33"/>
      <c r="UXV33"/>
      <c r="UXW33"/>
      <c r="UXX33"/>
      <c r="UXY33"/>
      <c r="UXZ33"/>
      <c r="UYA33"/>
      <c r="UYB33"/>
      <c r="UYC33"/>
      <c r="UYD33"/>
      <c r="UYE33"/>
      <c r="UYF33"/>
      <c r="UYG33"/>
      <c r="UYH33"/>
      <c r="UYI33"/>
      <c r="UYJ33"/>
      <c r="UYK33"/>
      <c r="UYL33"/>
      <c r="UYM33"/>
      <c r="UYN33"/>
      <c r="UYO33"/>
      <c r="UYP33"/>
      <c r="UYQ33"/>
      <c r="UYR33"/>
      <c r="UYS33"/>
      <c r="UYT33"/>
      <c r="UYU33"/>
      <c r="UYV33"/>
      <c r="UYW33"/>
      <c r="UYX33"/>
      <c r="UYY33"/>
      <c r="UYZ33"/>
      <c r="UZA33"/>
      <c r="UZB33"/>
      <c r="UZC33"/>
      <c r="UZD33"/>
      <c r="UZE33"/>
      <c r="UZF33"/>
      <c r="UZG33"/>
      <c r="UZH33"/>
      <c r="UZI33"/>
      <c r="UZJ33"/>
      <c r="UZK33"/>
      <c r="UZL33"/>
      <c r="UZM33"/>
      <c r="UZN33"/>
      <c r="UZO33"/>
      <c r="UZP33"/>
      <c r="UZQ33"/>
      <c r="UZR33"/>
      <c r="UZS33"/>
      <c r="UZT33"/>
      <c r="UZU33"/>
      <c r="UZV33"/>
      <c r="UZW33"/>
      <c r="UZX33"/>
      <c r="UZY33"/>
      <c r="UZZ33"/>
      <c r="VAA33"/>
      <c r="VAB33"/>
      <c r="VAC33"/>
      <c r="VAD33"/>
      <c r="VAE33"/>
      <c r="VAF33"/>
      <c r="VAG33"/>
      <c r="VAH33"/>
      <c r="VAI33"/>
      <c r="VAJ33"/>
      <c r="VAK33"/>
      <c r="VAL33"/>
      <c r="VAM33"/>
      <c r="VAN33"/>
      <c r="VAO33"/>
      <c r="VAP33"/>
      <c r="VAQ33"/>
      <c r="VAR33"/>
      <c r="VAS33"/>
      <c r="VAT33"/>
      <c r="VAU33"/>
      <c r="VAV33"/>
      <c r="VAW33"/>
      <c r="VAX33"/>
      <c r="VAY33"/>
      <c r="VAZ33"/>
      <c r="VBA33"/>
      <c r="VBB33"/>
      <c r="VBC33"/>
      <c r="VBD33"/>
      <c r="VBE33"/>
      <c r="VBF33"/>
      <c r="VBG33"/>
      <c r="VBH33"/>
      <c r="VBI33"/>
      <c r="VBJ33"/>
      <c r="VBK33"/>
      <c r="VBL33"/>
      <c r="VBM33"/>
      <c r="VBN33"/>
      <c r="VBO33"/>
      <c r="VBP33"/>
      <c r="VBQ33"/>
      <c r="VBR33"/>
      <c r="VBS33"/>
      <c r="VBT33"/>
      <c r="VBU33"/>
      <c r="VBV33"/>
      <c r="VBW33"/>
      <c r="VBX33"/>
      <c r="VBY33"/>
      <c r="VBZ33"/>
      <c r="VCA33"/>
      <c r="VCB33"/>
      <c r="VCC33"/>
      <c r="VCD33"/>
      <c r="VCE33"/>
      <c r="VCF33"/>
      <c r="VCG33"/>
      <c r="VCH33"/>
      <c r="VCI33"/>
      <c r="VCJ33"/>
      <c r="VCK33"/>
      <c r="VCL33"/>
      <c r="VCM33"/>
      <c r="VCN33"/>
      <c r="VCO33"/>
      <c r="VCP33"/>
      <c r="VCQ33"/>
      <c r="VCR33"/>
      <c r="VCS33"/>
      <c r="VCT33"/>
      <c r="VCU33"/>
      <c r="VCV33"/>
      <c r="VCW33"/>
      <c r="VCX33"/>
      <c r="VCY33"/>
      <c r="VCZ33"/>
      <c r="VDA33"/>
      <c r="VDB33"/>
      <c r="VDC33"/>
      <c r="VDD33"/>
      <c r="VDE33"/>
      <c r="VDF33"/>
      <c r="VDG33"/>
      <c r="VDH33"/>
      <c r="VDI33"/>
      <c r="VDJ33"/>
      <c r="VDK33"/>
      <c r="VDL33"/>
      <c r="VDM33"/>
      <c r="VDN33"/>
      <c r="VDO33"/>
      <c r="VDP33"/>
      <c r="VDQ33"/>
      <c r="VDR33"/>
      <c r="VDS33"/>
      <c r="VDT33"/>
      <c r="VDU33"/>
      <c r="VDV33"/>
      <c r="VDW33"/>
      <c r="VDX33"/>
      <c r="VDY33"/>
      <c r="VDZ33"/>
      <c r="VEA33"/>
      <c r="VEB33"/>
      <c r="VEC33"/>
      <c r="VED33"/>
      <c r="VEE33"/>
      <c r="VEF33"/>
      <c r="VEG33"/>
      <c r="VEH33"/>
      <c r="VEI33"/>
      <c r="VEJ33"/>
      <c r="VEK33"/>
      <c r="VEL33"/>
      <c r="VEM33"/>
      <c r="VEN33"/>
      <c r="VEO33"/>
      <c r="VEP33"/>
      <c r="VEQ33"/>
      <c r="VER33"/>
      <c r="VES33"/>
      <c r="VET33"/>
      <c r="VEU33"/>
      <c r="VEV33"/>
      <c r="VEW33"/>
      <c r="VEX33"/>
      <c r="VEY33"/>
      <c r="VEZ33"/>
      <c r="VFA33"/>
      <c r="VFB33"/>
      <c r="VFC33"/>
      <c r="VFD33"/>
      <c r="VFE33"/>
      <c r="VFF33"/>
      <c r="VFG33"/>
      <c r="VFH33"/>
      <c r="VFI33"/>
      <c r="VFJ33"/>
      <c r="VFK33"/>
      <c r="VFL33"/>
      <c r="VFM33"/>
      <c r="VFN33"/>
      <c r="VFO33"/>
      <c r="VFP33"/>
      <c r="VFQ33"/>
      <c r="VFR33"/>
      <c r="VFS33"/>
      <c r="VFT33"/>
      <c r="VFU33"/>
      <c r="VFV33"/>
      <c r="VFW33"/>
      <c r="VFX33"/>
      <c r="VFY33"/>
      <c r="VFZ33"/>
      <c r="VGA33"/>
      <c r="VGB33"/>
      <c r="VGC33"/>
      <c r="VGD33"/>
      <c r="VGE33"/>
      <c r="VGF33"/>
      <c r="VGG33"/>
      <c r="VGH33"/>
      <c r="VGI33"/>
      <c r="VGJ33"/>
      <c r="VGK33"/>
      <c r="VGL33"/>
      <c r="VGM33"/>
      <c r="VGN33"/>
      <c r="VGO33"/>
      <c r="VGP33"/>
      <c r="VGQ33"/>
      <c r="VGR33"/>
      <c r="VGS33"/>
      <c r="VGT33"/>
      <c r="VGU33"/>
      <c r="VGV33"/>
      <c r="VGW33"/>
      <c r="VGX33"/>
      <c r="VGY33"/>
      <c r="VGZ33"/>
      <c r="VHA33"/>
      <c r="VHB33"/>
      <c r="VHC33"/>
      <c r="VHD33"/>
      <c r="VHE33"/>
      <c r="VHF33"/>
      <c r="VHG33"/>
      <c r="VHH33"/>
      <c r="VHI33"/>
      <c r="VHJ33"/>
      <c r="VHK33"/>
      <c r="VHL33"/>
      <c r="VHM33"/>
      <c r="VHN33"/>
      <c r="VHO33"/>
      <c r="VHP33"/>
      <c r="VHQ33"/>
      <c r="VHR33"/>
      <c r="VHS33"/>
      <c r="VHT33"/>
      <c r="VHU33"/>
      <c r="VHV33"/>
      <c r="VHW33"/>
      <c r="VHX33"/>
      <c r="VHY33"/>
      <c r="VHZ33"/>
      <c r="VIA33"/>
      <c r="VIB33"/>
      <c r="VIC33"/>
      <c r="VID33"/>
      <c r="VIE33"/>
      <c r="VIF33"/>
      <c r="VIG33"/>
      <c r="VIH33"/>
      <c r="VII33"/>
      <c r="VIJ33"/>
      <c r="VIK33"/>
      <c r="VIL33"/>
      <c r="VIM33"/>
      <c r="VIN33"/>
      <c r="VIO33"/>
      <c r="VIP33"/>
      <c r="VIQ33"/>
      <c r="VIR33"/>
      <c r="VIS33"/>
      <c r="VIT33"/>
      <c r="VIU33"/>
      <c r="VIV33"/>
      <c r="VIW33"/>
      <c r="VIX33"/>
      <c r="VIY33"/>
      <c r="VIZ33"/>
      <c r="VJA33"/>
      <c r="VJB33"/>
      <c r="VJC33"/>
      <c r="VJD33"/>
      <c r="VJE33"/>
      <c r="VJF33"/>
      <c r="VJG33"/>
      <c r="VJH33"/>
      <c r="VJI33"/>
      <c r="VJJ33"/>
      <c r="VJK33"/>
      <c r="VJL33"/>
      <c r="VJM33"/>
      <c r="VJN33"/>
      <c r="VJO33"/>
      <c r="VJP33"/>
      <c r="VJQ33"/>
      <c r="VJR33"/>
      <c r="VJS33"/>
      <c r="VJT33"/>
      <c r="VJU33"/>
      <c r="VJV33"/>
      <c r="VJW33"/>
      <c r="VJX33"/>
      <c r="VJY33"/>
      <c r="VJZ33"/>
      <c r="VKA33"/>
      <c r="VKB33"/>
      <c r="VKC33"/>
      <c r="VKD33"/>
      <c r="VKE33"/>
      <c r="VKF33"/>
      <c r="VKG33"/>
      <c r="VKH33"/>
      <c r="VKI33"/>
      <c r="VKJ33"/>
      <c r="VKK33"/>
      <c r="VKL33"/>
      <c r="VKM33"/>
      <c r="VKN33"/>
      <c r="VKO33"/>
      <c r="VKP33"/>
      <c r="VKQ33"/>
      <c r="VKR33"/>
      <c r="VKS33"/>
      <c r="VKT33"/>
      <c r="VKU33"/>
      <c r="VKV33"/>
      <c r="VKW33"/>
      <c r="VKX33"/>
      <c r="VKY33"/>
      <c r="VKZ33"/>
      <c r="VLA33"/>
      <c r="VLB33"/>
      <c r="VLC33"/>
      <c r="VLD33"/>
      <c r="VLE33"/>
      <c r="VLF33"/>
      <c r="VLG33"/>
      <c r="VLH33"/>
      <c r="VLI33"/>
      <c r="VLJ33"/>
      <c r="VLK33"/>
      <c r="VLL33"/>
      <c r="VLM33"/>
      <c r="VLN33"/>
      <c r="VLO33"/>
      <c r="VLP33"/>
      <c r="VLQ33"/>
      <c r="VLR33"/>
      <c r="VLS33"/>
      <c r="VLT33"/>
      <c r="VLU33"/>
      <c r="VLV33"/>
      <c r="VLW33"/>
      <c r="VLX33"/>
      <c r="VLY33"/>
      <c r="VLZ33"/>
      <c r="VMA33"/>
      <c r="VMB33"/>
      <c r="VMC33"/>
      <c r="VMD33"/>
      <c r="VME33"/>
      <c r="VMF33"/>
      <c r="VMG33"/>
      <c r="VMH33"/>
      <c r="VMI33"/>
      <c r="VMJ33"/>
      <c r="VMK33"/>
      <c r="VML33"/>
      <c r="VMM33"/>
      <c r="VMN33"/>
      <c r="VMO33"/>
      <c r="VMP33"/>
      <c r="VMQ33"/>
      <c r="VMR33"/>
      <c r="VMS33"/>
      <c r="VMT33"/>
      <c r="VMU33"/>
      <c r="VMV33"/>
      <c r="VMW33"/>
      <c r="VMX33"/>
      <c r="VMY33"/>
      <c r="VMZ33"/>
      <c r="VNA33"/>
      <c r="VNB33"/>
      <c r="VNC33"/>
      <c r="VND33"/>
      <c r="VNE33"/>
      <c r="VNF33"/>
      <c r="VNG33"/>
      <c r="VNH33"/>
      <c r="VNI33"/>
      <c r="VNJ33"/>
      <c r="VNK33"/>
      <c r="VNL33"/>
      <c r="VNM33"/>
      <c r="VNN33"/>
      <c r="VNO33"/>
      <c r="VNP33"/>
      <c r="VNQ33"/>
      <c r="VNR33"/>
      <c r="VNS33"/>
      <c r="VNT33"/>
      <c r="VNU33"/>
      <c r="VNV33"/>
      <c r="VNW33"/>
      <c r="VNX33"/>
      <c r="VNY33"/>
      <c r="VNZ33"/>
      <c r="VOA33"/>
      <c r="VOB33"/>
      <c r="VOC33"/>
      <c r="VOD33"/>
      <c r="VOE33"/>
      <c r="VOF33"/>
      <c r="VOG33"/>
      <c r="VOH33"/>
      <c r="VOI33"/>
      <c r="VOJ33"/>
      <c r="VOK33"/>
      <c r="VOL33"/>
      <c r="VOM33"/>
      <c r="VON33"/>
      <c r="VOO33"/>
      <c r="VOP33"/>
      <c r="VOQ33"/>
      <c r="VOR33"/>
      <c r="VOS33"/>
      <c r="VOT33"/>
      <c r="VOU33"/>
      <c r="VOV33"/>
      <c r="VOW33"/>
      <c r="VOX33"/>
      <c r="VOY33"/>
      <c r="VOZ33"/>
      <c r="VPA33"/>
      <c r="VPB33"/>
      <c r="VPC33"/>
      <c r="VPD33"/>
      <c r="VPE33"/>
      <c r="VPF33"/>
      <c r="VPG33"/>
      <c r="VPH33"/>
      <c r="VPI33"/>
      <c r="VPJ33"/>
      <c r="VPK33"/>
      <c r="VPL33"/>
      <c r="VPM33"/>
      <c r="VPN33"/>
      <c r="VPO33"/>
      <c r="VPP33"/>
      <c r="VPQ33"/>
      <c r="VPR33"/>
      <c r="VPS33"/>
      <c r="VPT33"/>
      <c r="VPU33"/>
      <c r="VPV33"/>
      <c r="VPW33"/>
      <c r="VPX33"/>
      <c r="VPY33"/>
      <c r="VPZ33"/>
      <c r="VQA33"/>
      <c r="VQB33"/>
      <c r="VQC33"/>
      <c r="VQD33"/>
      <c r="VQE33"/>
      <c r="VQF33"/>
      <c r="VQG33"/>
      <c r="VQH33"/>
      <c r="VQI33"/>
      <c r="VQJ33"/>
      <c r="VQK33"/>
      <c r="VQL33"/>
      <c r="VQM33"/>
      <c r="VQN33"/>
      <c r="VQO33"/>
      <c r="VQP33"/>
      <c r="VQQ33"/>
      <c r="VQR33"/>
      <c r="VQS33"/>
      <c r="VQT33"/>
      <c r="VQU33"/>
      <c r="VQV33"/>
      <c r="VQW33"/>
      <c r="VQX33"/>
      <c r="VQY33"/>
      <c r="VQZ33"/>
      <c r="VRA33"/>
      <c r="VRB33"/>
      <c r="VRC33"/>
      <c r="VRD33"/>
      <c r="VRE33"/>
      <c r="VRF33"/>
      <c r="VRG33"/>
      <c r="VRH33"/>
      <c r="VRI33"/>
      <c r="VRJ33"/>
      <c r="VRK33"/>
      <c r="VRL33"/>
      <c r="VRM33"/>
      <c r="VRN33"/>
      <c r="VRO33"/>
      <c r="VRP33"/>
      <c r="VRQ33"/>
      <c r="VRR33"/>
      <c r="VRS33"/>
      <c r="VRT33"/>
      <c r="VRU33"/>
      <c r="VRV33"/>
      <c r="VRW33"/>
      <c r="VRX33"/>
      <c r="VRY33"/>
      <c r="VRZ33"/>
      <c r="VSA33"/>
      <c r="VSB33"/>
      <c r="VSC33"/>
      <c r="VSD33"/>
      <c r="VSE33"/>
      <c r="VSF33"/>
      <c r="VSG33"/>
      <c r="VSH33"/>
      <c r="VSI33"/>
      <c r="VSJ33"/>
      <c r="VSK33"/>
      <c r="VSL33"/>
      <c r="VSM33"/>
      <c r="VSN33"/>
      <c r="VSO33"/>
      <c r="VSP33"/>
      <c r="VSQ33"/>
      <c r="VSR33"/>
      <c r="VSS33"/>
      <c r="VST33"/>
      <c r="VSU33"/>
      <c r="VSV33"/>
      <c r="VSW33"/>
      <c r="VSX33"/>
      <c r="VSY33"/>
      <c r="VSZ33"/>
      <c r="VTA33"/>
      <c r="VTB33"/>
      <c r="VTC33"/>
      <c r="VTD33"/>
      <c r="VTE33"/>
      <c r="VTF33"/>
      <c r="VTG33"/>
      <c r="VTH33"/>
      <c r="VTI33"/>
      <c r="VTJ33"/>
      <c r="VTK33"/>
      <c r="VTL33"/>
      <c r="VTM33"/>
      <c r="VTN33"/>
      <c r="VTO33"/>
      <c r="VTP33"/>
      <c r="VTQ33"/>
      <c r="VTR33"/>
      <c r="VTS33"/>
      <c r="VTT33"/>
      <c r="VTU33"/>
      <c r="VTV33"/>
      <c r="VTW33"/>
      <c r="VTX33"/>
      <c r="VTY33"/>
      <c r="VTZ33"/>
      <c r="VUA33"/>
      <c r="VUB33"/>
      <c r="VUC33"/>
      <c r="VUD33"/>
      <c r="VUE33"/>
      <c r="VUF33"/>
      <c r="VUG33"/>
      <c r="VUH33"/>
      <c r="VUI33"/>
      <c r="VUJ33"/>
      <c r="VUK33"/>
      <c r="VUL33"/>
      <c r="VUM33"/>
      <c r="VUN33"/>
      <c r="VUO33"/>
      <c r="VUP33"/>
      <c r="VUQ33"/>
      <c r="VUR33"/>
      <c r="VUS33"/>
      <c r="VUT33"/>
      <c r="VUU33"/>
      <c r="VUV33"/>
      <c r="VUW33"/>
      <c r="VUX33"/>
      <c r="VUY33"/>
      <c r="VUZ33"/>
      <c r="VVA33"/>
      <c r="VVB33"/>
      <c r="VVC33"/>
      <c r="VVD33"/>
      <c r="VVE33"/>
      <c r="VVF33"/>
      <c r="VVG33"/>
      <c r="VVH33"/>
      <c r="VVI33"/>
      <c r="VVJ33"/>
      <c r="VVK33"/>
      <c r="VVL33"/>
      <c r="VVM33"/>
      <c r="VVN33"/>
      <c r="VVO33"/>
      <c r="VVP33"/>
      <c r="VVQ33"/>
      <c r="VVR33"/>
      <c r="VVS33"/>
      <c r="VVT33"/>
      <c r="VVU33"/>
      <c r="VVV33"/>
      <c r="VVW33"/>
      <c r="VVX33"/>
      <c r="VVY33"/>
      <c r="VVZ33"/>
      <c r="VWA33"/>
      <c r="VWB33"/>
      <c r="VWC33"/>
      <c r="VWD33"/>
      <c r="VWE33"/>
      <c r="VWF33"/>
      <c r="VWG33"/>
      <c r="VWH33"/>
      <c r="VWI33"/>
      <c r="VWJ33"/>
      <c r="VWK33"/>
      <c r="VWL33"/>
      <c r="VWM33"/>
      <c r="VWN33"/>
      <c r="VWO33"/>
      <c r="VWP33"/>
      <c r="VWQ33"/>
      <c r="VWR33"/>
      <c r="VWS33"/>
      <c r="VWT33"/>
      <c r="VWU33"/>
      <c r="VWV33"/>
      <c r="VWW33"/>
      <c r="VWX33"/>
      <c r="VWY33"/>
      <c r="VWZ33"/>
      <c r="VXA33"/>
      <c r="VXB33"/>
      <c r="VXC33"/>
      <c r="VXD33"/>
      <c r="VXE33"/>
      <c r="VXF33"/>
      <c r="VXG33"/>
      <c r="VXH33"/>
      <c r="VXI33"/>
      <c r="VXJ33"/>
      <c r="VXK33"/>
      <c r="VXL33"/>
      <c r="VXM33"/>
      <c r="VXN33"/>
      <c r="VXO33"/>
      <c r="VXP33"/>
      <c r="VXQ33"/>
      <c r="VXR33"/>
      <c r="VXS33"/>
      <c r="VXT33"/>
      <c r="VXU33"/>
      <c r="VXV33"/>
      <c r="VXW33"/>
      <c r="VXX33"/>
      <c r="VXY33"/>
      <c r="VXZ33"/>
      <c r="VYA33"/>
      <c r="VYB33"/>
      <c r="VYC33"/>
      <c r="VYD33"/>
      <c r="VYE33"/>
      <c r="VYF33"/>
      <c r="VYG33"/>
      <c r="VYH33"/>
      <c r="VYI33"/>
      <c r="VYJ33"/>
      <c r="VYK33"/>
      <c r="VYL33"/>
      <c r="VYM33"/>
      <c r="VYN33"/>
      <c r="VYO33"/>
      <c r="VYP33"/>
      <c r="VYQ33"/>
      <c r="VYR33"/>
      <c r="VYS33"/>
      <c r="VYT33"/>
      <c r="VYU33"/>
      <c r="VYV33"/>
      <c r="VYW33"/>
      <c r="VYX33"/>
      <c r="VYY33"/>
      <c r="VYZ33"/>
      <c r="VZA33"/>
      <c r="VZB33"/>
      <c r="VZC33"/>
      <c r="VZD33"/>
      <c r="VZE33"/>
      <c r="VZF33"/>
      <c r="VZG33"/>
      <c r="VZH33"/>
      <c r="VZI33"/>
      <c r="VZJ33"/>
      <c r="VZK33"/>
      <c r="VZL33"/>
      <c r="VZM33"/>
      <c r="VZN33"/>
      <c r="VZO33"/>
      <c r="VZP33"/>
      <c r="VZQ33"/>
      <c r="VZR33"/>
      <c r="VZS33"/>
      <c r="VZT33"/>
      <c r="VZU33"/>
      <c r="VZV33"/>
      <c r="VZW33"/>
      <c r="VZX33"/>
      <c r="VZY33"/>
      <c r="VZZ33"/>
      <c r="WAA33"/>
      <c r="WAB33"/>
      <c r="WAC33"/>
      <c r="WAD33"/>
      <c r="WAE33"/>
      <c r="WAF33"/>
      <c r="WAG33"/>
      <c r="WAH33"/>
      <c r="WAI33"/>
      <c r="WAJ33"/>
      <c r="WAK33"/>
      <c r="WAL33"/>
      <c r="WAM33"/>
      <c r="WAN33"/>
      <c r="WAO33"/>
      <c r="WAP33"/>
      <c r="WAQ33"/>
      <c r="WAR33"/>
      <c r="WAS33"/>
      <c r="WAT33"/>
      <c r="WAU33"/>
      <c r="WAV33"/>
      <c r="WAW33"/>
      <c r="WAX33"/>
      <c r="WAY33"/>
      <c r="WAZ33"/>
      <c r="WBA33"/>
      <c r="WBB33"/>
      <c r="WBC33"/>
      <c r="WBD33"/>
      <c r="WBE33"/>
      <c r="WBF33"/>
      <c r="WBG33"/>
      <c r="WBH33"/>
      <c r="WBI33"/>
      <c r="WBJ33"/>
      <c r="WBK33"/>
      <c r="WBL33"/>
      <c r="WBM33"/>
      <c r="WBN33"/>
      <c r="WBO33"/>
      <c r="WBP33"/>
      <c r="WBQ33"/>
      <c r="WBR33"/>
      <c r="WBS33"/>
      <c r="WBT33"/>
      <c r="WBU33"/>
      <c r="WBV33"/>
      <c r="WBW33"/>
      <c r="WBX33"/>
      <c r="WBY33"/>
      <c r="WBZ33"/>
      <c r="WCA33"/>
      <c r="WCB33"/>
      <c r="WCC33"/>
      <c r="WCD33"/>
      <c r="WCE33"/>
      <c r="WCF33"/>
      <c r="WCG33"/>
      <c r="WCH33"/>
      <c r="WCI33"/>
      <c r="WCJ33"/>
      <c r="WCK33"/>
      <c r="WCL33"/>
      <c r="WCM33"/>
      <c r="WCN33"/>
      <c r="WCO33"/>
      <c r="WCP33"/>
      <c r="WCQ33"/>
      <c r="WCR33"/>
      <c r="WCS33"/>
      <c r="WCT33"/>
      <c r="WCU33"/>
      <c r="WCV33"/>
      <c r="WCW33"/>
      <c r="WCX33"/>
      <c r="WCY33"/>
      <c r="WCZ33"/>
      <c r="WDA33"/>
      <c r="WDB33"/>
      <c r="WDC33"/>
      <c r="WDD33"/>
      <c r="WDE33"/>
      <c r="WDF33"/>
      <c r="WDG33"/>
      <c r="WDH33"/>
      <c r="WDI33"/>
      <c r="WDJ33"/>
      <c r="WDK33"/>
      <c r="WDL33"/>
      <c r="WDM33"/>
      <c r="WDN33"/>
      <c r="WDO33"/>
      <c r="WDP33"/>
      <c r="WDQ33"/>
      <c r="WDR33"/>
      <c r="WDS33"/>
      <c r="WDT33"/>
      <c r="WDU33"/>
      <c r="WDV33"/>
      <c r="WDW33"/>
      <c r="WDX33"/>
      <c r="WDY33"/>
      <c r="WDZ33"/>
      <c r="WEA33"/>
      <c r="WEB33"/>
      <c r="WEC33"/>
      <c r="WED33"/>
      <c r="WEE33"/>
      <c r="WEF33"/>
      <c r="WEG33"/>
      <c r="WEH33"/>
      <c r="WEI33"/>
      <c r="WEJ33"/>
      <c r="WEK33"/>
      <c r="WEL33"/>
      <c r="WEM33"/>
      <c r="WEN33"/>
      <c r="WEO33"/>
      <c r="WEP33"/>
      <c r="WEQ33"/>
      <c r="WER33"/>
      <c r="WES33"/>
      <c r="WET33"/>
      <c r="WEU33"/>
      <c r="WEV33"/>
      <c r="WEW33"/>
      <c r="WEX33"/>
      <c r="WEY33"/>
      <c r="WEZ33"/>
      <c r="WFA33"/>
      <c r="WFB33"/>
      <c r="WFC33"/>
      <c r="WFD33"/>
      <c r="WFE33"/>
      <c r="WFF33"/>
      <c r="WFG33"/>
      <c r="WFH33"/>
      <c r="WFI33"/>
      <c r="WFJ33"/>
      <c r="WFK33"/>
      <c r="WFL33"/>
      <c r="WFM33"/>
      <c r="WFN33"/>
      <c r="WFO33"/>
      <c r="WFP33"/>
      <c r="WFQ33"/>
      <c r="WFR33"/>
      <c r="WFS33"/>
      <c r="WFT33"/>
      <c r="WFU33"/>
      <c r="WFV33"/>
      <c r="WFW33"/>
      <c r="WFX33"/>
      <c r="WFY33"/>
      <c r="WFZ33"/>
      <c r="WGA33"/>
      <c r="WGB33"/>
      <c r="WGC33"/>
      <c r="WGD33"/>
      <c r="WGE33"/>
      <c r="WGF33"/>
      <c r="WGG33"/>
      <c r="WGH33"/>
      <c r="WGI33"/>
      <c r="WGJ33"/>
      <c r="WGK33"/>
      <c r="WGL33"/>
      <c r="WGM33"/>
      <c r="WGN33"/>
      <c r="WGO33"/>
      <c r="WGP33"/>
      <c r="WGQ33"/>
      <c r="WGR33"/>
      <c r="WGS33"/>
      <c r="WGT33"/>
      <c r="WGU33"/>
      <c r="WGV33"/>
      <c r="WGW33"/>
      <c r="WGX33"/>
      <c r="WGY33"/>
      <c r="WGZ33"/>
      <c r="WHA33"/>
      <c r="WHB33"/>
      <c r="WHC33"/>
      <c r="WHD33"/>
      <c r="WHE33"/>
      <c r="WHF33"/>
      <c r="WHG33"/>
      <c r="WHH33"/>
      <c r="WHI33"/>
      <c r="WHJ33"/>
      <c r="WHK33"/>
      <c r="WHL33"/>
      <c r="WHM33"/>
      <c r="WHN33"/>
      <c r="WHO33"/>
      <c r="WHP33"/>
      <c r="WHQ33"/>
      <c r="WHR33"/>
      <c r="WHS33"/>
      <c r="WHT33"/>
      <c r="WHU33"/>
      <c r="WHV33"/>
      <c r="WHW33"/>
      <c r="WHX33"/>
      <c r="WHY33"/>
      <c r="WHZ33"/>
      <c r="WIA33"/>
      <c r="WIB33"/>
      <c r="WIC33"/>
      <c r="WID33"/>
      <c r="WIE33"/>
      <c r="WIF33"/>
      <c r="WIG33"/>
      <c r="WIH33"/>
      <c r="WII33"/>
      <c r="WIJ33"/>
      <c r="WIK33"/>
      <c r="WIL33"/>
      <c r="WIM33"/>
      <c r="WIN33"/>
      <c r="WIO33"/>
      <c r="WIP33"/>
      <c r="WIQ33"/>
      <c r="WIR33"/>
      <c r="WIS33"/>
      <c r="WIT33"/>
      <c r="WIU33"/>
      <c r="WIV33"/>
      <c r="WIW33"/>
      <c r="WIX33"/>
      <c r="WIY33"/>
      <c r="WIZ33"/>
      <c r="WJA33"/>
      <c r="WJB33"/>
      <c r="WJC33"/>
      <c r="WJD33"/>
      <c r="WJE33"/>
      <c r="WJF33"/>
      <c r="WJG33"/>
      <c r="WJH33"/>
      <c r="WJI33"/>
      <c r="WJJ33"/>
      <c r="WJK33"/>
      <c r="WJL33"/>
      <c r="WJM33"/>
      <c r="WJN33"/>
      <c r="WJO33"/>
      <c r="WJP33"/>
      <c r="WJQ33"/>
      <c r="WJR33"/>
      <c r="WJS33"/>
      <c r="WJT33"/>
      <c r="WJU33"/>
      <c r="WJV33"/>
      <c r="WJW33"/>
      <c r="WJX33"/>
      <c r="WJY33"/>
      <c r="WJZ33"/>
      <c r="WKA33"/>
      <c r="WKB33"/>
      <c r="WKC33"/>
      <c r="WKD33"/>
      <c r="WKE33"/>
      <c r="WKF33"/>
      <c r="WKG33"/>
      <c r="WKH33"/>
      <c r="WKI33"/>
      <c r="WKJ33"/>
      <c r="WKK33"/>
      <c r="WKL33"/>
      <c r="WKM33"/>
      <c r="WKN33"/>
      <c r="WKO33"/>
      <c r="WKP33"/>
      <c r="WKQ33"/>
      <c r="WKR33"/>
      <c r="WKS33"/>
      <c r="WKT33"/>
      <c r="WKU33"/>
      <c r="WKV33"/>
      <c r="WKW33"/>
      <c r="WKX33"/>
      <c r="WKY33"/>
      <c r="WKZ33"/>
      <c r="WLA33"/>
      <c r="WLB33"/>
      <c r="WLC33"/>
      <c r="WLD33"/>
      <c r="WLE33"/>
      <c r="WLF33"/>
      <c r="WLG33"/>
      <c r="WLH33"/>
      <c r="WLI33"/>
      <c r="WLJ33"/>
      <c r="WLK33"/>
      <c r="WLL33"/>
      <c r="WLM33"/>
      <c r="WLN33"/>
      <c r="WLO33"/>
      <c r="WLP33"/>
      <c r="WLQ33"/>
      <c r="WLR33"/>
      <c r="WLS33"/>
      <c r="WLT33"/>
      <c r="WLU33"/>
      <c r="WLV33"/>
      <c r="WLW33"/>
      <c r="WLX33"/>
      <c r="WLY33"/>
      <c r="WLZ33"/>
      <c r="WMA33"/>
      <c r="WMB33"/>
      <c r="WMC33"/>
      <c r="WMD33"/>
      <c r="WME33"/>
      <c r="WMF33"/>
      <c r="WMG33"/>
      <c r="WMH33"/>
      <c r="WMI33"/>
      <c r="WMJ33"/>
      <c r="WMK33"/>
      <c r="WML33"/>
      <c r="WMM33"/>
      <c r="WMN33"/>
      <c r="WMO33"/>
      <c r="WMP33"/>
      <c r="WMQ33"/>
      <c r="WMR33"/>
      <c r="WMS33"/>
      <c r="WMT33"/>
      <c r="WMU33"/>
      <c r="WMV33"/>
      <c r="WMW33"/>
      <c r="WMX33"/>
      <c r="WMY33"/>
      <c r="WMZ33"/>
      <c r="WNA33"/>
      <c r="WNB33"/>
      <c r="WNC33"/>
      <c r="WND33"/>
      <c r="WNE33"/>
      <c r="WNF33"/>
      <c r="WNG33"/>
      <c r="WNH33"/>
      <c r="WNI33"/>
      <c r="WNJ33"/>
      <c r="WNK33"/>
      <c r="WNL33"/>
      <c r="WNM33"/>
      <c r="WNN33"/>
      <c r="WNO33"/>
      <c r="WNP33"/>
      <c r="WNQ33"/>
      <c r="WNR33"/>
      <c r="WNS33"/>
      <c r="WNT33"/>
      <c r="WNU33"/>
      <c r="WNV33"/>
      <c r="WNW33"/>
      <c r="WNX33"/>
      <c r="WNY33"/>
      <c r="WNZ33"/>
      <c r="WOA33"/>
      <c r="WOB33"/>
      <c r="WOC33"/>
      <c r="WOD33"/>
      <c r="WOE33"/>
      <c r="WOF33"/>
      <c r="WOG33"/>
      <c r="WOH33"/>
      <c r="WOI33"/>
      <c r="WOJ33"/>
      <c r="WOK33"/>
      <c r="WOL33"/>
      <c r="WOM33"/>
      <c r="WON33"/>
      <c r="WOO33"/>
      <c r="WOP33"/>
      <c r="WOQ33"/>
      <c r="WOR33"/>
      <c r="WOS33"/>
      <c r="WOT33"/>
      <c r="WOU33"/>
      <c r="WOV33"/>
      <c r="WOW33"/>
      <c r="WOX33"/>
      <c r="WOY33"/>
      <c r="WOZ33"/>
      <c r="WPA33"/>
      <c r="WPB33"/>
      <c r="WPC33"/>
      <c r="WPD33"/>
      <c r="WPE33"/>
      <c r="WPF33"/>
      <c r="WPG33"/>
      <c r="WPH33"/>
      <c r="WPI33"/>
      <c r="WPJ33"/>
      <c r="WPK33"/>
      <c r="WPL33"/>
      <c r="WPM33"/>
      <c r="WPN33"/>
      <c r="WPO33"/>
      <c r="WPP33"/>
      <c r="WPQ33"/>
      <c r="WPR33"/>
      <c r="WPS33"/>
      <c r="WPT33"/>
      <c r="WPU33"/>
      <c r="WPV33"/>
      <c r="WPW33"/>
      <c r="WPX33"/>
      <c r="WPY33"/>
      <c r="WPZ33"/>
      <c r="WQA33"/>
      <c r="WQB33"/>
      <c r="WQC33"/>
      <c r="WQD33"/>
      <c r="WQE33"/>
      <c r="WQF33"/>
      <c r="WQG33"/>
      <c r="WQH33"/>
      <c r="WQI33"/>
      <c r="WQJ33"/>
      <c r="WQK33"/>
      <c r="WQL33"/>
      <c r="WQM33"/>
      <c r="WQN33"/>
      <c r="WQO33"/>
      <c r="WQP33"/>
      <c r="WQQ33"/>
      <c r="WQR33"/>
      <c r="WQS33"/>
      <c r="WQT33"/>
      <c r="WQU33"/>
      <c r="WQV33"/>
      <c r="WQW33"/>
      <c r="WQX33"/>
      <c r="WQY33"/>
      <c r="WQZ33"/>
      <c r="WRA33"/>
      <c r="WRB33"/>
      <c r="WRC33"/>
      <c r="WRD33"/>
      <c r="WRE33"/>
      <c r="WRF33"/>
      <c r="WRG33"/>
      <c r="WRH33"/>
      <c r="WRI33"/>
      <c r="WRJ33"/>
      <c r="WRK33"/>
      <c r="WRL33"/>
      <c r="WRM33"/>
      <c r="WRN33"/>
      <c r="WRO33"/>
      <c r="WRP33"/>
      <c r="WRQ33"/>
      <c r="WRR33"/>
      <c r="WRS33"/>
      <c r="WRT33"/>
      <c r="WRU33"/>
      <c r="WRV33"/>
      <c r="WRW33"/>
      <c r="WRX33"/>
      <c r="WRY33"/>
      <c r="WRZ33"/>
      <c r="WSA33"/>
      <c r="WSB33"/>
      <c r="WSC33"/>
      <c r="WSD33"/>
      <c r="WSE33"/>
      <c r="WSF33"/>
      <c r="WSG33"/>
      <c r="WSH33"/>
      <c r="WSI33"/>
      <c r="WSJ33"/>
      <c r="WSK33"/>
      <c r="WSL33"/>
      <c r="WSM33"/>
      <c r="WSN33"/>
      <c r="WSO33"/>
      <c r="WSP33"/>
      <c r="WSQ33"/>
      <c r="WSR33"/>
      <c r="WSS33"/>
      <c r="WST33"/>
      <c r="WSU33"/>
      <c r="WSV33"/>
      <c r="WSW33"/>
      <c r="WSX33"/>
      <c r="WSY33"/>
      <c r="WSZ33"/>
      <c r="WTA33"/>
      <c r="WTB33"/>
      <c r="WTC33"/>
      <c r="WTD33"/>
      <c r="WTE33"/>
      <c r="WTF33"/>
      <c r="WTG33"/>
      <c r="WTH33"/>
      <c r="WTI33"/>
      <c r="WTJ33"/>
      <c r="WTK33"/>
      <c r="WTL33"/>
      <c r="WTM33"/>
      <c r="WTN33"/>
      <c r="WTO33"/>
      <c r="WTP33"/>
      <c r="WTQ33"/>
      <c r="WTR33"/>
      <c r="WTS33"/>
      <c r="WTT33"/>
      <c r="WTU33"/>
      <c r="WTV33"/>
      <c r="WTW33"/>
      <c r="WTX33"/>
      <c r="WTY33"/>
      <c r="WTZ33"/>
      <c r="WUA33"/>
      <c r="WUB33"/>
      <c r="WUC33"/>
      <c r="WUD33"/>
      <c r="WUE33"/>
      <c r="WUF33"/>
      <c r="WUG33"/>
      <c r="WUH33"/>
      <c r="WUI33"/>
      <c r="WUJ33"/>
      <c r="WUK33"/>
      <c r="WUL33"/>
      <c r="WUM33"/>
      <c r="WUN33"/>
      <c r="WUO33"/>
      <c r="WUP33"/>
      <c r="WUQ33"/>
      <c r="WUR33"/>
      <c r="WUS33"/>
      <c r="WUT33"/>
      <c r="WUU33"/>
      <c r="WUV33"/>
      <c r="WUW33"/>
      <c r="WUX33"/>
      <c r="WUY33"/>
      <c r="WUZ33"/>
      <c r="WVA33"/>
      <c r="WVB33"/>
      <c r="WVC33"/>
      <c r="WVD33"/>
      <c r="WVE33"/>
      <c r="WVF33"/>
      <c r="WVG33"/>
      <c r="WVH33"/>
      <c r="WVI33"/>
      <c r="WVJ33"/>
      <c r="WVK33"/>
      <c r="WVL33"/>
      <c r="WVM33"/>
      <c r="WVN33"/>
      <c r="WVO33"/>
      <c r="WVP33"/>
      <c r="WVQ33"/>
      <c r="WVR33"/>
      <c r="WVS33"/>
      <c r="WVT33"/>
      <c r="WVU33"/>
      <c r="WVV33"/>
      <c r="WVW33"/>
      <c r="WVX33"/>
      <c r="WVY33"/>
      <c r="WVZ33"/>
      <c r="WWA33"/>
      <c r="WWB33"/>
      <c r="WWC33"/>
      <c r="WWD33"/>
      <c r="WWE33"/>
      <c r="WWF33"/>
      <c r="WWG33"/>
      <c r="WWH33"/>
      <c r="WWI33"/>
      <c r="WWJ33"/>
      <c r="WWK33"/>
      <c r="WWL33"/>
      <c r="WWM33"/>
      <c r="WWN33"/>
      <c r="WWO33"/>
      <c r="WWP33"/>
      <c r="WWQ33"/>
      <c r="WWR33"/>
      <c r="WWS33"/>
      <c r="WWT33"/>
      <c r="WWU33"/>
      <c r="WWV33"/>
      <c r="WWW33"/>
      <c r="WWX33"/>
      <c r="WWY33"/>
      <c r="WWZ33"/>
      <c r="WXA33"/>
      <c r="WXB33"/>
      <c r="WXC33"/>
      <c r="WXD33"/>
      <c r="WXE33"/>
      <c r="WXF33"/>
      <c r="WXG33"/>
      <c r="WXH33"/>
      <c r="WXI33"/>
      <c r="WXJ33"/>
      <c r="WXK33"/>
      <c r="WXL33"/>
      <c r="WXM33"/>
      <c r="WXN33"/>
      <c r="WXO33"/>
      <c r="WXP33"/>
      <c r="WXQ33"/>
      <c r="WXR33"/>
      <c r="WXS33"/>
      <c r="WXT33"/>
      <c r="WXU33"/>
      <c r="WXV33"/>
      <c r="WXW33"/>
      <c r="WXX33"/>
      <c r="WXY33"/>
      <c r="WXZ33"/>
      <c r="WYA33"/>
      <c r="WYB33"/>
      <c r="WYC33"/>
      <c r="WYD33"/>
      <c r="WYE33"/>
      <c r="WYF33"/>
      <c r="WYG33"/>
      <c r="WYH33"/>
      <c r="WYI33"/>
      <c r="WYJ33"/>
      <c r="WYK33"/>
      <c r="WYL33"/>
      <c r="WYM33"/>
      <c r="WYN33"/>
      <c r="WYO33"/>
      <c r="WYP33"/>
      <c r="WYQ33"/>
      <c r="WYR33"/>
      <c r="WYS33"/>
      <c r="WYT33"/>
      <c r="WYU33"/>
      <c r="WYV33"/>
      <c r="WYW33"/>
      <c r="WYX33"/>
      <c r="WYY33"/>
      <c r="WYZ33"/>
      <c r="WZA33"/>
      <c r="WZB33"/>
      <c r="WZC33"/>
      <c r="WZD33"/>
      <c r="WZE33"/>
      <c r="WZF33"/>
      <c r="WZG33"/>
      <c r="WZH33"/>
      <c r="WZI33"/>
      <c r="WZJ33"/>
      <c r="WZK33"/>
      <c r="WZL33"/>
      <c r="WZM33"/>
      <c r="WZN33"/>
      <c r="WZO33"/>
      <c r="WZP33"/>
      <c r="WZQ33"/>
      <c r="WZR33"/>
      <c r="WZS33"/>
      <c r="WZT33"/>
      <c r="WZU33"/>
      <c r="WZV33"/>
      <c r="WZW33"/>
      <c r="WZX33"/>
      <c r="WZY33"/>
      <c r="WZZ33"/>
      <c r="XAA33"/>
      <c r="XAB33"/>
      <c r="XAC33"/>
      <c r="XAD33"/>
      <c r="XAE33"/>
      <c r="XAF33"/>
      <c r="XAG33"/>
      <c r="XAH33"/>
      <c r="XAI33"/>
      <c r="XAJ33"/>
      <c r="XAK33"/>
      <c r="XAL33"/>
      <c r="XAM33"/>
      <c r="XAN33"/>
      <c r="XAO33"/>
      <c r="XAP33"/>
      <c r="XAQ33"/>
      <c r="XAR33"/>
      <c r="XAS33"/>
      <c r="XAT33"/>
      <c r="XAU33"/>
      <c r="XAV33"/>
      <c r="XAW33"/>
      <c r="XAX33"/>
      <c r="XAY33"/>
      <c r="XAZ33"/>
      <c r="XBA33"/>
      <c r="XBB33"/>
      <c r="XBC33"/>
      <c r="XBD33"/>
      <c r="XBE33"/>
      <c r="XBF33"/>
      <c r="XBG33"/>
      <c r="XBH33"/>
      <c r="XBI33"/>
      <c r="XBJ33"/>
      <c r="XBK33"/>
      <c r="XBL33"/>
      <c r="XBM33"/>
      <c r="XBN33"/>
      <c r="XBO33"/>
      <c r="XBP33"/>
      <c r="XBQ33"/>
      <c r="XBR33"/>
      <c r="XBS33"/>
      <c r="XBT33"/>
      <c r="XBU33"/>
      <c r="XBV33"/>
      <c r="XBW33"/>
      <c r="XBX33"/>
      <c r="XBY33"/>
      <c r="XBZ33"/>
      <c r="XCA33"/>
      <c r="XCB33"/>
      <c r="XCC33"/>
      <c r="XCD33"/>
      <c r="XCE33"/>
      <c r="XCF33"/>
      <c r="XCG33"/>
      <c r="XCH33"/>
      <c r="XCI33"/>
      <c r="XCJ33"/>
      <c r="XCK33"/>
      <c r="XCL33"/>
      <c r="XCM33"/>
      <c r="XCN33"/>
      <c r="XCO33"/>
      <c r="XCP33"/>
      <c r="XCQ33"/>
      <c r="XCR33"/>
      <c r="XCS33"/>
      <c r="XCT33"/>
      <c r="XCU33"/>
      <c r="XCV33"/>
      <c r="XCW33"/>
      <c r="XCX33"/>
      <c r="XCY33"/>
      <c r="XCZ33"/>
      <c r="XDA33"/>
      <c r="XDB33"/>
      <c r="XDC33"/>
      <c r="XDD33"/>
      <c r="XDE33"/>
      <c r="XDF33"/>
      <c r="XDG33"/>
      <c r="XDH33"/>
      <c r="XDI33"/>
      <c r="XDJ33"/>
      <c r="XDK33"/>
      <c r="XDL33"/>
      <c r="XDM33"/>
      <c r="XDN33"/>
      <c r="XDO33"/>
      <c r="XDP33"/>
      <c r="XDQ33"/>
      <c r="XDR33"/>
      <c r="XDS33"/>
      <c r="XDT33"/>
      <c r="XDU33"/>
      <c r="XDV33"/>
      <c r="XDW33"/>
      <c r="XDX33"/>
      <c r="XDY33"/>
      <c r="XDZ33"/>
      <c r="XEA33"/>
      <c r="XEB33"/>
      <c r="XEC33"/>
    </row>
    <row r="34" spans="1:16357" ht="13.5" thickTop="1" x14ac:dyDescent="0.2">
      <c r="A34" s="60">
        <f t="shared" si="11"/>
        <v>39959</v>
      </c>
      <c r="B34" s="36">
        <v>76.676000000000002</v>
      </c>
      <c r="C34" s="61">
        <f t="shared" si="0"/>
        <v>4</v>
      </c>
      <c r="D34" s="11">
        <f t="shared" ca="1" si="1"/>
        <v>0.09</v>
      </c>
      <c r="E34" s="93" t="str">
        <f t="shared" si="2"/>
        <v>Uncut</v>
      </c>
      <c r="F34" s="94">
        <f t="shared" si="3"/>
        <v>1</v>
      </c>
      <c r="G34" s="15">
        <f t="shared" ca="1" si="7"/>
        <v>0.09</v>
      </c>
      <c r="H34" s="26">
        <v>0</v>
      </c>
      <c r="I34" s="26"/>
      <c r="J34" s="15">
        <f t="shared" ca="1" si="8"/>
        <v>0.56000000000000005</v>
      </c>
      <c r="K34" s="12">
        <f t="shared" ca="1" si="12"/>
        <v>0.20402498265093666</v>
      </c>
      <c r="L34" s="13"/>
      <c r="M34" s="15">
        <f t="shared" ca="1" si="9"/>
        <v>0</v>
      </c>
      <c r="N34" s="19">
        <f t="shared" si="4"/>
        <v>21.523809523809536</v>
      </c>
      <c r="O34" s="15">
        <f t="shared" si="5"/>
        <v>2.7447619047619076</v>
      </c>
      <c r="P34" s="15">
        <f t="shared" ca="1" si="10"/>
        <v>0.95</v>
      </c>
      <c r="Q34" s="15">
        <f t="shared" si="13"/>
        <v>0.6</v>
      </c>
      <c r="R34" s="15">
        <f t="shared" si="14"/>
        <v>0</v>
      </c>
      <c r="S34" s="15">
        <f t="shared" ca="1" si="15"/>
        <v>0.15</v>
      </c>
      <c r="T34" s="101"/>
      <c r="U34" s="251">
        <f t="shared" si="6"/>
        <v>0.5</v>
      </c>
      <c r="Y34" s="7"/>
      <c r="Z34" s="7"/>
      <c r="AA34" s="7"/>
      <c r="AB34" s="7"/>
      <c r="AC34" s="7"/>
      <c r="AD34" s="7"/>
      <c r="AE34" s="7"/>
      <c r="AF34" s="7"/>
      <c r="AG34" s="7"/>
      <c r="AH34" s="7"/>
      <c r="AI34" s="7"/>
      <c r="AJ34" s="7"/>
      <c r="AK34" s="7"/>
      <c r="AL34" s="7"/>
      <c r="AM34" s="7"/>
      <c r="AN34" s="7"/>
      <c r="AO34" s="7"/>
      <c r="AP34" s="7"/>
      <c r="AQ34" s="7"/>
    </row>
    <row r="35" spans="1:16357" x14ac:dyDescent="0.2">
      <c r="A35" s="60">
        <f t="shared" si="11"/>
        <v>39960</v>
      </c>
      <c r="B35" s="36">
        <v>86.665999999999997</v>
      </c>
      <c r="C35" s="61">
        <f t="shared" si="0"/>
        <v>4</v>
      </c>
      <c r="D35" s="11">
        <f t="shared" ca="1" si="1"/>
        <v>0.11</v>
      </c>
      <c r="E35" s="93" t="str">
        <f t="shared" si="2"/>
        <v>Uncut</v>
      </c>
      <c r="F35" s="94">
        <f t="shared" si="3"/>
        <v>1</v>
      </c>
      <c r="G35" s="15">
        <f t="shared" ca="1" si="7"/>
        <v>0.11</v>
      </c>
      <c r="H35" s="26">
        <v>1.26</v>
      </c>
      <c r="I35" s="26"/>
      <c r="J35" s="15">
        <f t="shared" ca="1" si="8"/>
        <v>0</v>
      </c>
      <c r="K35" s="12">
        <f t="shared" ca="1" si="12"/>
        <v>0</v>
      </c>
      <c r="L35" s="13"/>
      <c r="M35" s="15">
        <f t="shared" ca="1" si="9"/>
        <v>0.59</v>
      </c>
      <c r="N35" s="19">
        <f t="shared" si="4"/>
        <v>22.285714285714299</v>
      </c>
      <c r="O35" s="15">
        <f t="shared" si="5"/>
        <v>2.8971428571428604</v>
      </c>
      <c r="P35" s="15">
        <f t="shared" ca="1" si="10"/>
        <v>1.06</v>
      </c>
      <c r="Q35" s="15">
        <f t="shared" si="13"/>
        <v>1.8599999999999999</v>
      </c>
      <c r="R35" s="15">
        <f t="shared" si="14"/>
        <v>0</v>
      </c>
      <c r="S35" s="15">
        <f t="shared" ca="1" si="15"/>
        <v>0.74</v>
      </c>
      <c r="T35" s="101"/>
      <c r="U35" s="251">
        <f t="shared" si="6"/>
        <v>0.5</v>
      </c>
      <c r="Y35" s="7"/>
      <c r="Z35" s="7"/>
      <c r="AA35" s="7"/>
      <c r="AB35" s="7"/>
      <c r="AC35" s="7"/>
      <c r="AD35" s="7"/>
      <c r="AE35" s="7"/>
      <c r="AF35" s="7"/>
      <c r="AG35" s="7"/>
      <c r="AH35" s="7"/>
      <c r="AI35" s="7"/>
      <c r="AJ35" s="7"/>
      <c r="AK35" s="7"/>
      <c r="AL35" s="7"/>
      <c r="AM35" s="7"/>
      <c r="AN35" s="7"/>
      <c r="AO35" s="7"/>
      <c r="AP35" s="7"/>
      <c r="AQ35" s="7"/>
    </row>
    <row r="36" spans="1:16357" x14ac:dyDescent="0.2">
      <c r="A36" s="60">
        <f t="shared" si="11"/>
        <v>39961</v>
      </c>
      <c r="B36" s="36">
        <v>87.926000000000002</v>
      </c>
      <c r="C36" s="61">
        <f t="shared" si="0"/>
        <v>4</v>
      </c>
      <c r="D36" s="11">
        <f t="shared" ca="1" si="1"/>
        <v>0.11</v>
      </c>
      <c r="E36" s="93" t="str">
        <f t="shared" si="2"/>
        <v>Uncut</v>
      </c>
      <c r="F36" s="94">
        <f t="shared" si="3"/>
        <v>1</v>
      </c>
      <c r="G36" s="15">
        <f t="shared" ca="1" si="7"/>
        <v>0.11</v>
      </c>
      <c r="H36" s="26">
        <v>0</v>
      </c>
      <c r="I36" s="26"/>
      <c r="J36" s="15">
        <f t="shared" ca="1" si="8"/>
        <v>0.11</v>
      </c>
      <c r="K36" s="12">
        <f t="shared" ca="1" si="12"/>
        <v>3.6071205496564604E-2</v>
      </c>
      <c r="L36" s="13"/>
      <c r="M36" s="15">
        <f t="shared" ca="1" si="9"/>
        <v>0</v>
      </c>
      <c r="N36" s="19">
        <f t="shared" si="4"/>
        <v>23.047619047619062</v>
      </c>
      <c r="O36" s="15">
        <f t="shared" si="5"/>
        <v>3.0495238095238131</v>
      </c>
      <c r="P36" s="15">
        <f t="shared" ca="1" si="10"/>
        <v>1.1700000000000002</v>
      </c>
      <c r="Q36" s="15">
        <f t="shared" si="13"/>
        <v>1.8599999999999999</v>
      </c>
      <c r="R36" s="15">
        <f t="shared" si="14"/>
        <v>0</v>
      </c>
      <c r="S36" s="15">
        <f t="shared" ca="1" si="15"/>
        <v>0.74</v>
      </c>
      <c r="T36" s="79"/>
      <c r="U36" s="251">
        <f t="shared" si="6"/>
        <v>0.5</v>
      </c>
      <c r="X36" s="7"/>
      <c r="Y36" s="7"/>
      <c r="Z36" s="7"/>
      <c r="AA36" s="7"/>
      <c r="AB36" s="7"/>
      <c r="AC36" s="7"/>
      <c r="AD36" s="7"/>
      <c r="AE36" s="7"/>
      <c r="AF36" s="7"/>
      <c r="AG36" s="7"/>
      <c r="AH36" s="7"/>
      <c r="AI36" s="7"/>
      <c r="AJ36" s="7"/>
      <c r="AK36" s="7"/>
      <c r="AL36" s="7"/>
      <c r="AM36" s="7"/>
      <c r="AN36" s="7"/>
      <c r="AO36" s="7"/>
      <c r="AP36" s="7"/>
      <c r="AQ36" s="7"/>
    </row>
    <row r="37" spans="1:16357" x14ac:dyDescent="0.2">
      <c r="A37" s="60">
        <f t="shared" si="11"/>
        <v>39962</v>
      </c>
      <c r="B37" s="36">
        <v>69.926000000000002</v>
      </c>
      <c r="C37" s="61">
        <f t="shared" si="0"/>
        <v>4</v>
      </c>
      <c r="D37" s="11">
        <f t="shared" ca="1" si="1"/>
        <v>0.06</v>
      </c>
      <c r="E37" s="93" t="str">
        <f t="shared" si="2"/>
        <v>Uncut</v>
      </c>
      <c r="F37" s="94">
        <f t="shared" si="3"/>
        <v>1</v>
      </c>
      <c r="G37" s="15">
        <f t="shared" ca="1" si="7"/>
        <v>0.06</v>
      </c>
      <c r="H37" s="26">
        <v>0.04</v>
      </c>
      <c r="I37" s="26"/>
      <c r="J37" s="15">
        <f t="shared" ca="1" si="8"/>
        <v>0.12999999999999998</v>
      </c>
      <c r="K37" s="12">
        <f t="shared" ca="1" si="12"/>
        <v>4.060083283759662E-2</v>
      </c>
      <c r="L37" s="13"/>
      <c r="M37" s="15">
        <f t="shared" ca="1" si="9"/>
        <v>0</v>
      </c>
      <c r="N37" s="19">
        <f t="shared" si="4"/>
        <v>23.809523809523824</v>
      </c>
      <c r="O37" s="15">
        <f t="shared" si="5"/>
        <v>3.2019047619047654</v>
      </c>
      <c r="P37" s="15">
        <f t="shared" ca="1" si="10"/>
        <v>1.2300000000000002</v>
      </c>
      <c r="Q37" s="15">
        <f t="shared" si="13"/>
        <v>1.9</v>
      </c>
      <c r="R37" s="15">
        <f t="shared" si="14"/>
        <v>0</v>
      </c>
      <c r="S37" s="15">
        <f t="shared" ca="1" si="15"/>
        <v>0.74</v>
      </c>
      <c r="T37" s="7"/>
      <c r="U37" s="251">
        <f t="shared" si="6"/>
        <v>0.5</v>
      </c>
      <c r="X37" s="7"/>
      <c r="Y37" s="7"/>
      <c r="Z37" s="7"/>
      <c r="AA37" s="7"/>
      <c r="AB37" s="7"/>
      <c r="AC37" s="7"/>
      <c r="AD37" s="7"/>
      <c r="AE37" s="7"/>
      <c r="AF37" s="7"/>
      <c r="AG37" s="7"/>
      <c r="AH37" s="7"/>
      <c r="AI37" s="7"/>
      <c r="AJ37" s="7"/>
      <c r="AK37" s="7"/>
      <c r="AL37" s="7"/>
      <c r="AM37" s="7"/>
      <c r="AN37" s="7"/>
      <c r="AO37" s="7"/>
      <c r="AP37" s="7"/>
      <c r="AQ37" s="7"/>
    </row>
    <row r="38" spans="1:16357" x14ac:dyDescent="0.2">
      <c r="A38" s="60">
        <f>A37+1</f>
        <v>39963</v>
      </c>
      <c r="B38" s="36">
        <v>71.617999999999995</v>
      </c>
      <c r="C38" s="61">
        <f t="shared" si="0"/>
        <v>4</v>
      </c>
      <c r="D38" s="11">
        <f t="shared" ca="1" si="1"/>
        <v>0.09</v>
      </c>
      <c r="E38" s="93" t="str">
        <f t="shared" si="2"/>
        <v>Uncut</v>
      </c>
      <c r="F38" s="94">
        <f t="shared" si="3"/>
        <v>1</v>
      </c>
      <c r="G38" s="15">
        <f t="shared" ca="1" si="7"/>
        <v>0.09</v>
      </c>
      <c r="H38" s="26">
        <v>0</v>
      </c>
      <c r="I38" s="26"/>
      <c r="J38" s="15">
        <f t="shared" ca="1" si="8"/>
        <v>0.21999999999999997</v>
      </c>
      <c r="K38" s="12">
        <f t="shared" ca="1" si="12"/>
        <v>6.5587734241907919E-2</v>
      </c>
      <c r="L38" s="13"/>
      <c r="M38" s="15">
        <f t="shared" ca="1" si="9"/>
        <v>0</v>
      </c>
      <c r="N38" s="19">
        <f t="shared" si="4"/>
        <v>24.571428571428587</v>
      </c>
      <c r="O38" s="15">
        <f t="shared" si="5"/>
        <v>3.3542857142857181</v>
      </c>
      <c r="P38" s="15">
        <f t="shared" ca="1" si="10"/>
        <v>1.3200000000000003</v>
      </c>
      <c r="Q38" s="15">
        <f t="shared" si="13"/>
        <v>1.9</v>
      </c>
      <c r="R38" s="15">
        <f t="shared" si="14"/>
        <v>0</v>
      </c>
      <c r="S38" s="15">
        <f t="shared" ca="1" si="15"/>
        <v>0.74</v>
      </c>
      <c r="T38" s="7"/>
      <c r="U38" s="251">
        <f t="shared" si="6"/>
        <v>0.5</v>
      </c>
      <c r="X38" s="7"/>
      <c r="Y38" s="7"/>
      <c r="Z38" s="7"/>
      <c r="AA38" s="7"/>
      <c r="AB38" s="7"/>
      <c r="AC38" s="7"/>
      <c r="AD38" s="7"/>
      <c r="AE38" s="7"/>
      <c r="AF38" s="7"/>
      <c r="AG38" s="7"/>
      <c r="AH38" s="7"/>
      <c r="AI38" s="7"/>
      <c r="AJ38" s="7"/>
      <c r="AK38" s="7"/>
      <c r="AL38" s="7"/>
      <c r="AM38" s="7"/>
      <c r="AN38" s="7"/>
      <c r="AO38" s="7"/>
      <c r="AP38" s="7"/>
      <c r="AQ38" s="7"/>
    </row>
    <row r="39" spans="1:16357" x14ac:dyDescent="0.2">
      <c r="A39" s="60">
        <f t="shared" si="11"/>
        <v>39964</v>
      </c>
      <c r="B39" s="36">
        <v>70.16</v>
      </c>
      <c r="C39" s="61">
        <f t="shared" si="0"/>
        <v>5</v>
      </c>
      <c r="D39" s="11">
        <f t="shared" ca="1" si="1"/>
        <v>0.12</v>
      </c>
      <c r="E39" s="93" t="str">
        <f t="shared" si="2"/>
        <v>Uncut</v>
      </c>
      <c r="F39" s="94">
        <f t="shared" si="3"/>
        <v>1</v>
      </c>
      <c r="G39" s="15">
        <f t="shared" ca="1" si="7"/>
        <v>0.12</v>
      </c>
      <c r="H39" s="26">
        <v>0</v>
      </c>
      <c r="I39" s="26"/>
      <c r="J39" s="15">
        <f t="shared" ca="1" si="8"/>
        <v>0.33999999999999997</v>
      </c>
      <c r="K39" s="12">
        <f t="shared" ca="1" si="12"/>
        <v>9.6958174904942837E-2</v>
      </c>
      <c r="L39" s="13"/>
      <c r="M39" s="15">
        <f t="shared" ca="1" si="9"/>
        <v>0</v>
      </c>
      <c r="N39" s="19">
        <f t="shared" si="4"/>
        <v>25.33333333333335</v>
      </c>
      <c r="O39" s="15">
        <f t="shared" si="5"/>
        <v>3.5066666666666708</v>
      </c>
      <c r="P39" s="15">
        <f t="shared" ca="1" si="10"/>
        <v>1.4400000000000004</v>
      </c>
      <c r="Q39" s="15">
        <f t="shared" si="13"/>
        <v>1.9</v>
      </c>
      <c r="R39" s="15">
        <f t="shared" si="14"/>
        <v>0</v>
      </c>
      <c r="S39" s="15">
        <f t="shared" ca="1" si="15"/>
        <v>0.74</v>
      </c>
      <c r="T39" s="7"/>
      <c r="U39" s="251">
        <f t="shared" si="6"/>
        <v>0.5</v>
      </c>
      <c r="X39" s="7"/>
      <c r="Y39" s="7"/>
      <c r="Z39" s="7"/>
      <c r="AA39" s="7"/>
      <c r="AB39" s="7"/>
      <c r="AC39" s="7"/>
      <c r="AD39" s="7"/>
      <c r="AE39" s="7"/>
      <c r="AF39" s="7"/>
      <c r="AG39" s="7"/>
      <c r="AH39" s="7"/>
      <c r="AI39" s="7"/>
      <c r="AJ39" s="7"/>
      <c r="AK39" s="7"/>
      <c r="AL39" s="7"/>
      <c r="AM39" s="7"/>
      <c r="AN39" s="7"/>
      <c r="AO39" s="7"/>
      <c r="AP39" s="7"/>
      <c r="AQ39" s="7"/>
    </row>
    <row r="40" spans="1:16357" x14ac:dyDescent="0.2">
      <c r="A40" s="60">
        <f t="shared" si="11"/>
        <v>39965</v>
      </c>
      <c r="B40" s="36">
        <v>77.81</v>
      </c>
      <c r="C40" s="61">
        <f t="shared" ref="C40:C71" si="16">IF(A40&lt;Emergence,0,INT((A40-Emergence)/7)+1)</f>
        <v>5</v>
      </c>
      <c r="D40" s="11">
        <f t="shared" ref="D40:D71" ca="1" si="17">IF(C40&gt;0,IF(K39&lt;=SWDPcritical,1,((1-K39)/(1-SWDPcritical)))*VLOOKUP(B40,INDIRECT(Crop),C40+1),0)</f>
        <v>0.12</v>
      </c>
      <c r="E40" s="93">
        <f t="shared" ref="E40:E71" si="18">IF(A40&lt;Alfalfa_Cut_1,"Uncut",A40-INDEX(Alfalfa_Cuts,1,MATCH(A40,Alfalfa_Cuts,1)))</f>
        <v>0</v>
      </c>
      <c r="F40" s="94">
        <f t="shared" ref="F40:F71" si="19">IF(AND(Crop="Alfalfa",AND(E40&gt;=0,E40&lt;=tacr)),((1-Kacr0)*(E40/tacr)+Kacr0),1)</f>
        <v>1</v>
      </c>
      <c r="G40" s="15">
        <f t="shared" ca="1" si="7"/>
        <v>0.12</v>
      </c>
      <c r="H40" s="26">
        <v>0.06</v>
      </c>
      <c r="I40" s="26"/>
      <c r="J40" s="15">
        <f t="shared" ca="1" si="8"/>
        <v>0.39999999999999997</v>
      </c>
      <c r="K40" s="12">
        <f t="shared" ca="1" si="12"/>
        <v>0.10931806350858915</v>
      </c>
      <c r="L40" s="13"/>
      <c r="M40" s="15">
        <f t="shared" ca="1" si="9"/>
        <v>0</v>
      </c>
      <c r="N40" s="19">
        <f t="shared" ref="N40:N71" si="20">IF(VLOOKUP(Crop,CropInfo,4,FALSE)=1,VLOOKUP(Crop,CropInfo,3,FALSE),IF(A40&lt;=Emergence,RZinitial,IF(AND(A40&gt;Emergence,C40&lt;VLOOKUP(Crop,CropInfo,4,FALSE)),N39+(VLOOKUP(Crop,CropInfo,3,FALSE)-RZinitial)/((VLOOKUP(Crop,CropInfo,4,FALSE)-1)*7),VLOOKUP(Crop,CropInfo,3,FALSE))))</f>
        <v>26.095238095238113</v>
      </c>
      <c r="O40" s="15">
        <f t="shared" ref="O40:O71" si="21">IF(N40=MAX(Zbj),VLOOKUP(N40,AWHCsite,6),((N40-VLOOKUP((MATCH(N40,Zbj,1)-1),SoilProp,3))/(VLOOKUP(MATCH(N40,Zbj,1),SoilProp,3)-VLOOKUP((MATCH(N40,Zbj,1)-1),SoilProp,3)))*(VLOOKUP(MATCH(N40,Zbj,1),SoilProp,8)-VLOOKUP((MATCH(N40,Zbj,1)-1),SoilProp,8))+VLOOKUP((MATCH(N40,Zbj,1)-1),SoilProp,8))</f>
        <v>3.6590476190476231</v>
      </c>
      <c r="P40" s="15">
        <f t="shared" ca="1" si="10"/>
        <v>1.5600000000000005</v>
      </c>
      <c r="Q40" s="15">
        <f t="shared" si="13"/>
        <v>1.96</v>
      </c>
      <c r="R40" s="15">
        <f t="shared" si="14"/>
        <v>0</v>
      </c>
      <c r="S40" s="15">
        <f t="shared" ca="1" si="15"/>
        <v>0.74</v>
      </c>
      <c r="T40" s="7"/>
      <c r="U40" s="251">
        <f t="shared" ref="U40:U71" si="22">MAD</f>
        <v>0.5</v>
      </c>
      <c r="X40" s="79"/>
      <c r="Y40" s="79"/>
      <c r="Z40" s="79"/>
      <c r="AA40" s="79"/>
      <c r="AB40" s="79"/>
      <c r="AC40" s="79"/>
      <c r="AD40" s="79"/>
      <c r="AE40" s="79"/>
      <c r="AF40" s="79"/>
      <c r="AG40" s="79"/>
      <c r="AH40" s="79"/>
      <c r="AI40" s="79"/>
      <c r="AJ40" s="79"/>
      <c r="AK40" s="79"/>
      <c r="AL40" s="79"/>
      <c r="AM40" s="7"/>
      <c r="AN40" s="7"/>
      <c r="AO40" s="7"/>
      <c r="AP40" s="7"/>
      <c r="AQ40" s="7"/>
    </row>
    <row r="41" spans="1:16357" x14ac:dyDescent="0.2">
      <c r="A41" s="60">
        <f t="shared" si="11"/>
        <v>39966</v>
      </c>
      <c r="B41" s="36">
        <v>84.703999999999994</v>
      </c>
      <c r="C41" s="61">
        <f t="shared" si="16"/>
        <v>5</v>
      </c>
      <c r="D41" s="11">
        <f t="shared" ca="1" si="17"/>
        <v>0.15</v>
      </c>
      <c r="E41" s="93">
        <f t="shared" si="18"/>
        <v>1</v>
      </c>
      <c r="F41" s="94">
        <f t="shared" si="19"/>
        <v>1</v>
      </c>
      <c r="G41" s="15">
        <f t="shared" ca="1" si="7"/>
        <v>0.15</v>
      </c>
      <c r="H41" s="26">
        <v>0</v>
      </c>
      <c r="I41" s="26"/>
      <c r="J41" s="15">
        <f t="shared" ref="J41:J72" ca="1" si="23">IF(L41&lt;&gt;"",L41*O41,J40+IF(Crop="Alfalfa",G41,D41)+M41-H41-I41)</f>
        <v>0.54999999999999993</v>
      </c>
      <c r="K41" s="12">
        <f t="shared" ca="1" si="12"/>
        <v>0.14430284857571196</v>
      </c>
      <c r="L41" s="13"/>
      <c r="M41" s="15">
        <f t="shared" ref="M41:M72" ca="1" si="24">IF((J40+IF(Crop="Alfalfa",G41,D41)-H41-I41)&lt;0,-J40-IF(Crop="Alfalfa",G41,D41)+H41+I41,0)</f>
        <v>0</v>
      </c>
      <c r="N41" s="19">
        <f t="shared" si="20"/>
        <v>26.857142857142875</v>
      </c>
      <c r="O41" s="15">
        <f t="shared" si="21"/>
        <v>3.8114285714285758</v>
      </c>
      <c r="P41" s="15">
        <f t="shared" ref="P41:P72" ca="1" si="25">P40+IF(Crop="Alfalfa",G41,D41)</f>
        <v>1.7100000000000004</v>
      </c>
      <c r="Q41" s="15">
        <f t="shared" si="13"/>
        <v>1.96</v>
      </c>
      <c r="R41" s="15">
        <f t="shared" si="14"/>
        <v>0</v>
      </c>
      <c r="S41" s="15">
        <f t="shared" ca="1" si="15"/>
        <v>0.74</v>
      </c>
      <c r="T41" s="7"/>
      <c r="U41" s="251">
        <f t="shared" si="22"/>
        <v>0.5</v>
      </c>
      <c r="X41" s="79"/>
      <c r="Y41" s="79"/>
      <c r="Z41" s="79"/>
      <c r="AA41" s="79"/>
      <c r="AB41" s="79"/>
      <c r="AC41" s="79"/>
      <c r="AD41" s="79"/>
      <c r="AE41" s="79"/>
      <c r="AF41" s="79"/>
      <c r="AG41" s="79"/>
      <c r="AH41" s="79"/>
      <c r="AI41" s="79"/>
      <c r="AJ41" s="79"/>
      <c r="AK41" s="79"/>
      <c r="AL41" s="79"/>
      <c r="AM41" s="7"/>
      <c r="AN41" s="7"/>
      <c r="AO41" s="7"/>
      <c r="AP41" s="7"/>
      <c r="AQ41" s="7"/>
    </row>
    <row r="42" spans="1:16357" x14ac:dyDescent="0.2">
      <c r="A42" s="60">
        <f t="shared" si="11"/>
        <v>39967</v>
      </c>
      <c r="B42" s="36">
        <v>87.313999999999993</v>
      </c>
      <c r="C42" s="61">
        <f t="shared" si="16"/>
        <v>5</v>
      </c>
      <c r="D42" s="11">
        <f t="shared" ca="1" si="17"/>
        <v>0.15</v>
      </c>
      <c r="E42" s="93">
        <f t="shared" si="18"/>
        <v>2</v>
      </c>
      <c r="F42" s="94">
        <f t="shared" si="19"/>
        <v>1</v>
      </c>
      <c r="G42" s="15">
        <f t="shared" ca="1" si="7"/>
        <v>0.15</v>
      </c>
      <c r="H42" s="26">
        <v>0</v>
      </c>
      <c r="I42" s="26"/>
      <c r="J42" s="15">
        <f t="shared" ca="1" si="23"/>
        <v>0.7</v>
      </c>
      <c r="K42" s="12">
        <f t="shared" ca="1" si="12"/>
        <v>0.17659778952426697</v>
      </c>
      <c r="L42" s="13"/>
      <c r="M42" s="15">
        <f t="shared" ca="1" si="24"/>
        <v>0</v>
      </c>
      <c r="N42" s="19">
        <f t="shared" si="20"/>
        <v>27.619047619047638</v>
      </c>
      <c r="O42" s="15">
        <f t="shared" si="21"/>
        <v>3.9638095238095286</v>
      </c>
      <c r="P42" s="15">
        <f t="shared" ca="1" si="25"/>
        <v>1.8600000000000003</v>
      </c>
      <c r="Q42" s="15">
        <f t="shared" si="13"/>
        <v>1.96</v>
      </c>
      <c r="R42" s="15">
        <f t="shared" si="14"/>
        <v>0</v>
      </c>
      <c r="S42" s="15">
        <f t="shared" ca="1" si="15"/>
        <v>0.74</v>
      </c>
      <c r="T42" s="7"/>
      <c r="U42" s="251">
        <f t="shared" si="22"/>
        <v>0.5</v>
      </c>
      <c r="X42" s="79"/>
      <c r="Y42" s="79"/>
      <c r="Z42" s="79"/>
      <c r="AA42" s="79"/>
      <c r="AB42" s="79"/>
      <c r="AC42" s="79"/>
      <c r="AD42" s="79"/>
      <c r="AE42" s="79"/>
      <c r="AF42" s="79"/>
      <c r="AG42" s="79"/>
      <c r="AH42" s="79"/>
      <c r="AI42" s="79"/>
      <c r="AJ42" s="79"/>
      <c r="AK42" s="79"/>
      <c r="AL42" s="79"/>
      <c r="AM42" s="7"/>
      <c r="AN42" s="7"/>
      <c r="AO42" s="7"/>
      <c r="AP42" s="7"/>
      <c r="AQ42" s="7"/>
    </row>
    <row r="43" spans="1:16357" x14ac:dyDescent="0.2">
      <c r="A43" s="60">
        <f t="shared" si="11"/>
        <v>39968</v>
      </c>
      <c r="B43" s="36">
        <v>82.652000000000001</v>
      </c>
      <c r="C43" s="61">
        <f t="shared" si="16"/>
        <v>5</v>
      </c>
      <c r="D43" s="11">
        <f t="shared" ca="1" si="17"/>
        <v>0.15</v>
      </c>
      <c r="E43" s="93">
        <f t="shared" si="18"/>
        <v>3</v>
      </c>
      <c r="F43" s="94">
        <f t="shared" si="19"/>
        <v>1</v>
      </c>
      <c r="G43" s="15">
        <f t="shared" ca="1" si="7"/>
        <v>0.15</v>
      </c>
      <c r="H43" s="26">
        <v>0.04</v>
      </c>
      <c r="I43" s="26"/>
      <c r="J43" s="15">
        <f t="shared" ca="1" si="23"/>
        <v>0.80999999999999994</v>
      </c>
      <c r="K43" s="12">
        <f t="shared" ca="1" si="12"/>
        <v>0.19714881780250326</v>
      </c>
      <c r="L43" s="13"/>
      <c r="M43" s="15">
        <f t="shared" ca="1" si="24"/>
        <v>0</v>
      </c>
      <c r="N43" s="19">
        <f t="shared" si="20"/>
        <v>28.380952380952401</v>
      </c>
      <c r="O43" s="15">
        <f t="shared" si="21"/>
        <v>4.108571428571433</v>
      </c>
      <c r="P43" s="15">
        <f t="shared" ca="1" si="25"/>
        <v>2.0100000000000002</v>
      </c>
      <c r="Q43" s="15">
        <f t="shared" si="13"/>
        <v>2</v>
      </c>
      <c r="R43" s="15">
        <f t="shared" si="14"/>
        <v>0</v>
      </c>
      <c r="S43" s="15">
        <f t="shared" ca="1" si="15"/>
        <v>0.74</v>
      </c>
      <c r="T43" s="7"/>
      <c r="U43" s="251">
        <f t="shared" si="22"/>
        <v>0.5</v>
      </c>
      <c r="X43" s="79"/>
      <c r="Y43" s="79"/>
      <c r="Z43" s="79"/>
      <c r="AA43" s="79"/>
      <c r="AB43" s="79"/>
      <c r="AC43" s="79"/>
      <c r="AD43" s="79"/>
      <c r="AE43" s="79"/>
      <c r="AF43" s="79"/>
      <c r="AG43" s="79"/>
      <c r="AH43" s="79"/>
      <c r="AI43" s="79"/>
      <c r="AJ43" s="79"/>
      <c r="AK43" s="79"/>
      <c r="AL43" s="79"/>
      <c r="AM43" s="7"/>
      <c r="AN43" s="7"/>
    </row>
    <row r="44" spans="1:16357" x14ac:dyDescent="0.2">
      <c r="A44" s="60">
        <f t="shared" si="11"/>
        <v>39969</v>
      </c>
      <c r="B44" s="36">
        <v>77.504000000000005</v>
      </c>
      <c r="C44" s="61">
        <f t="shared" si="16"/>
        <v>5</v>
      </c>
      <c r="D44" s="11">
        <f t="shared" ca="1" si="17"/>
        <v>0.12</v>
      </c>
      <c r="E44" s="93">
        <f t="shared" si="18"/>
        <v>4</v>
      </c>
      <c r="F44" s="94">
        <f t="shared" si="19"/>
        <v>1</v>
      </c>
      <c r="G44" s="15">
        <f t="shared" ca="1" si="7"/>
        <v>0.12</v>
      </c>
      <c r="H44" s="26">
        <v>0.26</v>
      </c>
      <c r="I44" s="26"/>
      <c r="J44" s="15">
        <f t="shared" ca="1" si="23"/>
        <v>0.66999999999999993</v>
      </c>
      <c r="K44" s="12">
        <f t="shared" ca="1" si="12"/>
        <v>0.15780619111709268</v>
      </c>
      <c r="L44" s="13"/>
      <c r="M44" s="15">
        <f t="shared" ca="1" si="24"/>
        <v>0</v>
      </c>
      <c r="N44" s="19">
        <f t="shared" si="20"/>
        <v>29.142857142857164</v>
      </c>
      <c r="O44" s="15">
        <f t="shared" si="21"/>
        <v>4.24571428571429</v>
      </c>
      <c r="P44" s="15">
        <f t="shared" ca="1" si="25"/>
        <v>2.1300000000000003</v>
      </c>
      <c r="Q44" s="15">
        <f t="shared" si="13"/>
        <v>2.2599999999999998</v>
      </c>
      <c r="R44" s="15">
        <f t="shared" si="14"/>
        <v>0</v>
      </c>
      <c r="S44" s="15">
        <f t="shared" ca="1" si="15"/>
        <v>0.74</v>
      </c>
      <c r="T44" s="7"/>
      <c r="U44" s="251">
        <f t="shared" si="22"/>
        <v>0.5</v>
      </c>
      <c r="X44" s="79"/>
      <c r="Y44" s="79"/>
      <c r="Z44" s="79"/>
      <c r="AA44" s="79"/>
      <c r="AB44" s="79"/>
      <c r="AC44" s="79"/>
      <c r="AD44" s="79"/>
      <c r="AE44" s="79"/>
      <c r="AF44" s="79"/>
      <c r="AG44" s="79"/>
      <c r="AH44" s="79"/>
      <c r="AI44" s="79"/>
      <c r="AJ44" s="79"/>
      <c r="AK44" s="79"/>
      <c r="AL44" s="79"/>
      <c r="AM44" s="7"/>
      <c r="AN44" s="7"/>
    </row>
    <row r="45" spans="1:16357" ht="13.5" customHeight="1" x14ac:dyDescent="0.2">
      <c r="A45" s="60">
        <f t="shared" si="11"/>
        <v>39970</v>
      </c>
      <c r="B45" s="36">
        <v>82.561999999999998</v>
      </c>
      <c r="C45" s="115">
        <f t="shared" si="16"/>
        <v>5</v>
      </c>
      <c r="D45" s="11">
        <f t="shared" ca="1" si="17"/>
        <v>0.15</v>
      </c>
      <c r="E45" s="93">
        <f t="shared" si="18"/>
        <v>5</v>
      </c>
      <c r="F45" s="94">
        <f t="shared" si="19"/>
        <v>1</v>
      </c>
      <c r="G45" s="15">
        <f t="shared" ca="1" si="7"/>
        <v>0.15</v>
      </c>
      <c r="H45" s="26">
        <v>0</v>
      </c>
      <c r="I45" s="26"/>
      <c r="J45" s="15">
        <f t="shared" si="23"/>
        <v>1.3148571428571443</v>
      </c>
      <c r="K45" s="12">
        <f t="shared" si="12"/>
        <v>0.3</v>
      </c>
      <c r="L45" s="13">
        <v>0.3</v>
      </c>
      <c r="M45" s="15">
        <f t="shared" ca="1" si="24"/>
        <v>0</v>
      </c>
      <c r="N45" s="19">
        <f t="shared" si="20"/>
        <v>29.904761904761926</v>
      </c>
      <c r="O45" s="15">
        <f t="shared" si="21"/>
        <v>4.3828571428571479</v>
      </c>
      <c r="P45" s="15">
        <f t="shared" ca="1" si="25"/>
        <v>2.2800000000000002</v>
      </c>
      <c r="Q45" s="15">
        <f t="shared" si="13"/>
        <v>2.2599999999999998</v>
      </c>
      <c r="R45" s="15">
        <f t="shared" si="14"/>
        <v>0</v>
      </c>
      <c r="S45" s="15">
        <f t="shared" ca="1" si="15"/>
        <v>0.74</v>
      </c>
      <c r="U45" s="251">
        <f t="shared" si="22"/>
        <v>0.5</v>
      </c>
      <c r="X45" s="79"/>
      <c r="Y45" s="79"/>
      <c r="Z45" s="79"/>
      <c r="AA45" s="79"/>
      <c r="AB45" s="79"/>
      <c r="AC45" s="79"/>
      <c r="AD45" s="79"/>
      <c r="AE45" s="79"/>
      <c r="AF45" s="79"/>
      <c r="AG45" s="79"/>
      <c r="AH45" s="79"/>
      <c r="AI45" s="79"/>
      <c r="AJ45" s="79"/>
      <c r="AK45" s="79"/>
      <c r="AL45" s="79"/>
    </row>
    <row r="46" spans="1:16357" x14ac:dyDescent="0.2">
      <c r="A46" s="60">
        <f t="shared" si="11"/>
        <v>39971</v>
      </c>
      <c r="B46" s="36">
        <v>71</v>
      </c>
      <c r="C46" s="115">
        <f t="shared" si="16"/>
        <v>6</v>
      </c>
      <c r="D46" s="11">
        <f t="shared" ca="1" si="17"/>
        <v>0.14000000000000001</v>
      </c>
      <c r="E46" s="93">
        <f t="shared" si="18"/>
        <v>6</v>
      </c>
      <c r="F46" s="94">
        <f t="shared" si="19"/>
        <v>1</v>
      </c>
      <c r="G46" s="15">
        <f t="shared" ca="1" si="7"/>
        <v>0.14000000000000001</v>
      </c>
      <c r="H46" s="26"/>
      <c r="I46" s="26"/>
      <c r="J46" s="15">
        <f t="shared" ca="1" si="23"/>
        <v>1.4548571428571444</v>
      </c>
      <c r="K46" s="12">
        <f t="shared" ca="1" si="12"/>
        <v>0.32187104930467764</v>
      </c>
      <c r="L46" s="13"/>
      <c r="M46" s="15">
        <f t="shared" ca="1" si="24"/>
        <v>0</v>
      </c>
      <c r="N46" s="19">
        <f t="shared" si="20"/>
        <v>30.666666666666689</v>
      </c>
      <c r="O46" s="15">
        <f t="shared" si="21"/>
        <v>4.5200000000000049</v>
      </c>
      <c r="P46" s="15">
        <f t="shared" ca="1" si="25"/>
        <v>2.4200000000000004</v>
      </c>
      <c r="Q46" s="15">
        <f t="shared" si="13"/>
        <v>2.2599999999999998</v>
      </c>
      <c r="R46" s="15">
        <f t="shared" si="14"/>
        <v>0</v>
      </c>
      <c r="S46" s="15">
        <f t="shared" ca="1" si="15"/>
        <v>0.74</v>
      </c>
      <c r="U46" s="251">
        <f t="shared" si="22"/>
        <v>0.5</v>
      </c>
      <c r="X46" s="79"/>
      <c r="Y46" s="79"/>
      <c r="Z46" s="79"/>
      <c r="AA46" s="79"/>
      <c r="AB46" s="79"/>
      <c r="AC46" s="79"/>
      <c r="AD46" s="79"/>
      <c r="AE46" s="79"/>
      <c r="AF46" s="79"/>
      <c r="AG46" s="79"/>
      <c r="AH46" s="79"/>
      <c r="AI46" s="79"/>
      <c r="AJ46" s="79"/>
      <c r="AK46" s="79"/>
      <c r="AL46" s="79"/>
    </row>
    <row r="47" spans="1:16357" x14ac:dyDescent="0.2">
      <c r="A47" s="60">
        <f t="shared" si="11"/>
        <v>39972</v>
      </c>
      <c r="B47" s="36">
        <v>71</v>
      </c>
      <c r="C47" s="115">
        <f t="shared" si="16"/>
        <v>6</v>
      </c>
      <c r="D47" s="11">
        <f t="shared" ca="1" si="17"/>
        <v>0.14000000000000001</v>
      </c>
      <c r="E47" s="93">
        <f t="shared" si="18"/>
        <v>7</v>
      </c>
      <c r="F47" s="94">
        <f t="shared" si="19"/>
        <v>1</v>
      </c>
      <c r="G47" s="15">
        <f t="shared" ca="1" si="7"/>
        <v>0.14000000000000001</v>
      </c>
      <c r="H47" s="26"/>
      <c r="I47" s="26"/>
      <c r="J47" s="15">
        <f t="shared" ca="1" si="23"/>
        <v>1.5948571428571445</v>
      </c>
      <c r="K47" s="12">
        <f t="shared" ca="1" si="12"/>
        <v>0.34245398773006136</v>
      </c>
      <c r="L47" s="13"/>
      <c r="M47" s="15">
        <f t="shared" ca="1" si="24"/>
        <v>0</v>
      </c>
      <c r="N47" s="19">
        <f t="shared" si="20"/>
        <v>31.428571428571452</v>
      </c>
      <c r="O47" s="15">
        <f t="shared" si="21"/>
        <v>4.6571428571428619</v>
      </c>
      <c r="P47" s="15">
        <f t="shared" ca="1" si="25"/>
        <v>2.5600000000000005</v>
      </c>
      <c r="Q47" s="15">
        <f t="shared" si="13"/>
        <v>2.2599999999999998</v>
      </c>
      <c r="R47" s="15">
        <f t="shared" si="14"/>
        <v>0</v>
      </c>
      <c r="S47" s="15">
        <f t="shared" ca="1" si="15"/>
        <v>0.74</v>
      </c>
      <c r="T47" s="7"/>
      <c r="U47" s="251">
        <f t="shared" si="22"/>
        <v>0.5</v>
      </c>
      <c r="X47" s="79"/>
      <c r="Y47" s="79"/>
      <c r="Z47" s="79"/>
      <c r="AA47" s="79"/>
      <c r="AB47" s="79"/>
      <c r="AC47" s="79"/>
      <c r="AD47" s="79"/>
      <c r="AE47" s="79"/>
      <c r="AF47" s="79"/>
      <c r="AG47" s="79"/>
      <c r="AH47" s="79"/>
      <c r="AI47" s="79"/>
      <c r="AJ47" s="79"/>
      <c r="AK47" s="79"/>
      <c r="AL47" s="79"/>
      <c r="AM47" s="7"/>
      <c r="AN47" s="7"/>
    </row>
    <row r="48" spans="1:16357" ht="12.75" customHeight="1" x14ac:dyDescent="0.2">
      <c r="A48" s="60">
        <f t="shared" si="11"/>
        <v>39973</v>
      </c>
      <c r="B48" s="36">
        <v>72</v>
      </c>
      <c r="C48" s="115">
        <f t="shared" si="16"/>
        <v>6</v>
      </c>
      <c r="D48" s="11">
        <f t="shared" ca="1" si="17"/>
        <v>0.14000000000000001</v>
      </c>
      <c r="E48" s="93">
        <f t="shared" si="18"/>
        <v>8</v>
      </c>
      <c r="F48" s="94">
        <f t="shared" si="19"/>
        <v>1</v>
      </c>
      <c r="G48" s="15">
        <f t="shared" ca="1" si="7"/>
        <v>0.14000000000000001</v>
      </c>
      <c r="H48" s="26"/>
      <c r="I48" s="26"/>
      <c r="J48" s="15">
        <f t="shared" ca="1" si="23"/>
        <v>1.7348571428571447</v>
      </c>
      <c r="K48" s="12">
        <f t="shared" ca="1" si="12"/>
        <v>0.36185935637663891</v>
      </c>
      <c r="L48" s="13"/>
      <c r="M48" s="15">
        <f t="shared" ca="1" si="24"/>
        <v>0</v>
      </c>
      <c r="N48" s="19">
        <f t="shared" si="20"/>
        <v>32.190476190476211</v>
      </c>
      <c r="O48" s="15">
        <f t="shared" si="21"/>
        <v>4.7942857142857189</v>
      </c>
      <c r="P48" s="15">
        <f t="shared" ca="1" si="25"/>
        <v>2.7000000000000006</v>
      </c>
      <c r="Q48" s="15">
        <f t="shared" si="13"/>
        <v>2.2599999999999998</v>
      </c>
      <c r="R48" s="15">
        <f t="shared" si="14"/>
        <v>0</v>
      </c>
      <c r="S48" s="15">
        <f t="shared" ca="1" si="15"/>
        <v>0.74</v>
      </c>
      <c r="U48" s="251">
        <f t="shared" si="22"/>
        <v>0.5</v>
      </c>
      <c r="X48" s="79"/>
      <c r="Y48" s="79"/>
      <c r="Z48" s="79"/>
      <c r="AA48" s="79"/>
      <c r="AB48" s="79"/>
      <c r="AC48" s="79"/>
      <c r="AD48" s="79"/>
      <c r="AE48" s="79"/>
      <c r="AF48" s="79"/>
      <c r="AG48" s="79"/>
      <c r="AH48" s="79"/>
      <c r="AI48" s="79"/>
      <c r="AJ48" s="79"/>
      <c r="AK48" s="79"/>
      <c r="AL48" s="79"/>
    </row>
    <row r="49" spans="1:16357" ht="13.5" customHeight="1" x14ac:dyDescent="0.2">
      <c r="A49" s="60">
        <f t="shared" si="11"/>
        <v>39974</v>
      </c>
      <c r="B49" s="36">
        <v>72</v>
      </c>
      <c r="C49" s="63">
        <f t="shared" si="16"/>
        <v>6</v>
      </c>
      <c r="D49" s="11">
        <f t="shared" ca="1" si="17"/>
        <v>0.14000000000000001</v>
      </c>
      <c r="E49" s="93">
        <f t="shared" si="18"/>
        <v>9</v>
      </c>
      <c r="F49" s="94">
        <f t="shared" si="19"/>
        <v>1</v>
      </c>
      <c r="G49" s="15">
        <f t="shared" ca="1" si="7"/>
        <v>0.14000000000000001</v>
      </c>
      <c r="H49" s="26"/>
      <c r="I49" s="26"/>
      <c r="J49" s="15">
        <f t="shared" ca="1" si="23"/>
        <v>1.8748571428571448</v>
      </c>
      <c r="K49" s="12">
        <f t="shared" ca="1" si="12"/>
        <v>0.38018539976825039</v>
      </c>
      <c r="L49" s="13"/>
      <c r="M49" s="15">
        <f t="shared" ca="1" si="24"/>
        <v>0</v>
      </c>
      <c r="N49" s="19">
        <f t="shared" si="20"/>
        <v>32.95238095238097</v>
      </c>
      <c r="O49" s="15">
        <f t="shared" si="21"/>
        <v>4.931428571428575</v>
      </c>
      <c r="P49" s="15">
        <f t="shared" ca="1" si="25"/>
        <v>2.8400000000000007</v>
      </c>
      <c r="Q49" s="15">
        <f t="shared" si="13"/>
        <v>2.2599999999999998</v>
      </c>
      <c r="R49" s="15">
        <f t="shared" si="14"/>
        <v>0</v>
      </c>
      <c r="S49" s="15">
        <f t="shared" ca="1" si="15"/>
        <v>0.74</v>
      </c>
      <c r="U49" s="251">
        <f t="shared" si="22"/>
        <v>0.5</v>
      </c>
      <c r="Y49" s="79"/>
      <c r="Z49" s="79"/>
      <c r="AA49" s="79"/>
      <c r="AB49" s="79"/>
      <c r="AC49" s="79"/>
      <c r="AD49" s="79"/>
      <c r="AE49" s="79"/>
      <c r="AF49" s="79"/>
      <c r="AG49" s="79"/>
      <c r="AH49" s="79"/>
      <c r="AI49" s="79"/>
      <c r="AJ49" s="79"/>
      <c r="AK49" s="79"/>
      <c r="AL49" s="79"/>
    </row>
    <row r="50" spans="1:16357" ht="13.5" thickBot="1" x14ac:dyDescent="0.25">
      <c r="A50" s="60">
        <f t="shared" si="11"/>
        <v>39975</v>
      </c>
      <c r="B50" s="36">
        <v>72</v>
      </c>
      <c r="C50" s="61">
        <f t="shared" si="16"/>
        <v>6</v>
      </c>
      <c r="D50" s="11">
        <f t="shared" ca="1" si="17"/>
        <v>0.14000000000000001</v>
      </c>
      <c r="E50" s="93">
        <f t="shared" si="18"/>
        <v>10</v>
      </c>
      <c r="F50" s="94">
        <f t="shared" si="19"/>
        <v>1</v>
      </c>
      <c r="G50" s="15">
        <f t="shared" ca="1" si="7"/>
        <v>0.14000000000000001</v>
      </c>
      <c r="H50" s="26"/>
      <c r="I50" s="26"/>
      <c r="J50" s="15">
        <f t="shared" ca="1" si="23"/>
        <v>2.0148571428571449</v>
      </c>
      <c r="K50" s="12">
        <f t="shared" ca="1" si="12"/>
        <v>0.39751972942502833</v>
      </c>
      <c r="L50" s="13"/>
      <c r="M50" s="15">
        <f t="shared" ca="1" si="24"/>
        <v>0</v>
      </c>
      <c r="N50" s="19">
        <f t="shared" si="20"/>
        <v>33.71428571428573</v>
      </c>
      <c r="O50" s="15">
        <f t="shared" si="21"/>
        <v>5.0685714285714321</v>
      </c>
      <c r="P50" s="15">
        <f t="shared" ca="1" si="25"/>
        <v>2.9800000000000009</v>
      </c>
      <c r="Q50" s="15">
        <f t="shared" si="13"/>
        <v>2.2599999999999998</v>
      </c>
      <c r="R50" s="15">
        <f t="shared" si="14"/>
        <v>0</v>
      </c>
      <c r="S50" s="15">
        <f t="shared" ca="1" si="15"/>
        <v>0.74</v>
      </c>
      <c r="U50" s="251">
        <f t="shared" si="22"/>
        <v>0.5</v>
      </c>
      <c r="Y50" s="79"/>
      <c r="Z50" s="79"/>
      <c r="AA50" s="79"/>
      <c r="AB50" s="79"/>
      <c r="AC50" s="79"/>
      <c r="AD50" s="79"/>
      <c r="AE50" s="79"/>
      <c r="AF50" s="79"/>
      <c r="AG50" s="79"/>
      <c r="AH50" s="79"/>
      <c r="AI50" s="79"/>
      <c r="AJ50" s="79"/>
      <c r="AK50" s="79"/>
      <c r="AL50" s="79"/>
    </row>
    <row r="51" spans="1:16357" s="76" customFormat="1" ht="14.25" thickTop="1" thickBot="1" x14ac:dyDescent="0.25">
      <c r="A51" s="60">
        <f t="shared" si="11"/>
        <v>39976</v>
      </c>
      <c r="B51" s="36">
        <v>72</v>
      </c>
      <c r="C51" s="115">
        <f t="shared" si="16"/>
        <v>6</v>
      </c>
      <c r="D51" s="11">
        <f t="shared" ca="1" si="17"/>
        <v>0.14000000000000001</v>
      </c>
      <c r="E51" s="93">
        <f t="shared" si="18"/>
        <v>11</v>
      </c>
      <c r="F51" s="94">
        <f t="shared" si="19"/>
        <v>1</v>
      </c>
      <c r="G51" s="15">
        <f t="shared" ca="1" si="7"/>
        <v>0.14000000000000001</v>
      </c>
      <c r="H51" s="26"/>
      <c r="I51" s="26"/>
      <c r="J51" s="15">
        <f t="shared" ca="1" si="23"/>
        <v>2.154857142857145</v>
      </c>
      <c r="K51" s="12">
        <f t="shared" ca="1" si="12"/>
        <v>0.41394072447859515</v>
      </c>
      <c r="L51" s="13"/>
      <c r="M51" s="15">
        <f t="shared" ca="1" si="24"/>
        <v>0</v>
      </c>
      <c r="N51" s="19">
        <f t="shared" si="20"/>
        <v>34.476190476190489</v>
      </c>
      <c r="O51" s="15">
        <f t="shared" si="21"/>
        <v>5.2057142857142882</v>
      </c>
      <c r="P51" s="15">
        <f t="shared" ca="1" si="25"/>
        <v>3.120000000000001</v>
      </c>
      <c r="Q51" s="15">
        <f t="shared" si="13"/>
        <v>2.2599999999999998</v>
      </c>
      <c r="R51" s="15">
        <f t="shared" si="14"/>
        <v>0</v>
      </c>
      <c r="S51" s="15">
        <f t="shared" ca="1" si="15"/>
        <v>0.74</v>
      </c>
      <c r="T51"/>
      <c r="U51" s="251">
        <f t="shared" si="22"/>
        <v>0.5</v>
      </c>
      <c r="V51"/>
      <c r="W51"/>
      <c r="X51"/>
      <c r="Y51" s="79"/>
      <c r="Z51" s="79"/>
      <c r="AA51" s="79"/>
      <c r="AB51" s="79"/>
      <c r="AC51" s="79"/>
      <c r="AD51" s="79"/>
      <c r="AE51" s="79"/>
      <c r="AF51" s="79"/>
      <c r="AG51" s="79"/>
      <c r="AH51" s="79"/>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c r="EYW51"/>
      <c r="EYX51"/>
      <c r="EYY51"/>
      <c r="EYZ51"/>
      <c r="EZA51"/>
      <c r="EZB51"/>
      <c r="EZC51"/>
      <c r="EZD51"/>
      <c r="EZE51"/>
      <c r="EZF51"/>
      <c r="EZG51"/>
      <c r="EZH51"/>
      <c r="EZI51"/>
      <c r="EZJ51"/>
      <c r="EZK51"/>
      <c r="EZL51"/>
      <c r="EZM51"/>
      <c r="EZN51"/>
      <c r="EZO51"/>
      <c r="EZP51"/>
      <c r="EZQ51"/>
      <c r="EZR51"/>
      <c r="EZS51"/>
      <c r="EZT51"/>
      <c r="EZU51"/>
      <c r="EZV51"/>
      <c r="EZW51"/>
      <c r="EZX51"/>
      <c r="EZY51"/>
      <c r="EZZ51"/>
      <c r="FAA51"/>
      <c r="FAB51"/>
      <c r="FAC51"/>
      <c r="FAD51"/>
      <c r="FAE51"/>
      <c r="FAF51"/>
      <c r="FAG51"/>
      <c r="FAH51"/>
      <c r="FAI51"/>
      <c r="FAJ51"/>
      <c r="FAK51"/>
      <c r="FAL51"/>
      <c r="FAM51"/>
      <c r="FAN51"/>
      <c r="FAO51"/>
      <c r="FAP51"/>
      <c r="FAQ51"/>
      <c r="FAR51"/>
      <c r="FAS51"/>
      <c r="FAT51"/>
      <c r="FAU51"/>
      <c r="FAV51"/>
      <c r="FAW51"/>
      <c r="FAX51"/>
      <c r="FAY51"/>
      <c r="FAZ51"/>
      <c r="FBA51"/>
      <c r="FBB51"/>
      <c r="FBC51"/>
      <c r="FBD51"/>
      <c r="FBE51"/>
      <c r="FBF51"/>
      <c r="FBG51"/>
      <c r="FBH51"/>
      <c r="FBI51"/>
      <c r="FBJ51"/>
      <c r="FBK51"/>
      <c r="FBL51"/>
      <c r="FBM51"/>
      <c r="FBN51"/>
      <c r="FBO51"/>
      <c r="FBP51"/>
      <c r="FBQ51"/>
      <c r="FBR51"/>
      <c r="FBS51"/>
      <c r="FBT51"/>
      <c r="FBU51"/>
      <c r="FBV51"/>
      <c r="FBW51"/>
      <c r="FBX51"/>
      <c r="FBY51"/>
      <c r="FBZ51"/>
      <c r="FCA51"/>
      <c r="FCB51"/>
      <c r="FCC51"/>
      <c r="FCD51"/>
      <c r="FCE51"/>
      <c r="FCF51"/>
      <c r="FCG51"/>
      <c r="FCH51"/>
      <c r="FCI51"/>
      <c r="FCJ51"/>
      <c r="FCK51"/>
      <c r="FCL51"/>
      <c r="FCM51"/>
      <c r="FCN51"/>
      <c r="FCO51"/>
      <c r="FCP51"/>
      <c r="FCQ51"/>
      <c r="FCR51"/>
      <c r="FCS51"/>
      <c r="FCT51"/>
      <c r="FCU51"/>
      <c r="FCV51"/>
      <c r="FCW51"/>
      <c r="FCX51"/>
      <c r="FCY51"/>
      <c r="FCZ51"/>
      <c r="FDA51"/>
      <c r="FDB51"/>
      <c r="FDC51"/>
      <c r="FDD51"/>
      <c r="FDE51"/>
      <c r="FDF51"/>
      <c r="FDG51"/>
      <c r="FDH51"/>
      <c r="FDI51"/>
      <c r="FDJ51"/>
      <c r="FDK51"/>
      <c r="FDL51"/>
      <c r="FDM51"/>
      <c r="FDN51"/>
      <c r="FDO51"/>
      <c r="FDP51"/>
      <c r="FDQ51"/>
      <c r="FDR51"/>
      <c r="FDS51"/>
      <c r="FDT51"/>
      <c r="FDU51"/>
      <c r="FDV51"/>
      <c r="FDW51"/>
      <c r="FDX51"/>
      <c r="FDY51"/>
      <c r="FDZ51"/>
      <c r="FEA51"/>
      <c r="FEB51"/>
      <c r="FEC51"/>
      <c r="FED51"/>
      <c r="FEE51"/>
      <c r="FEF51"/>
      <c r="FEG51"/>
      <c r="FEH51"/>
      <c r="FEI51"/>
      <c r="FEJ51"/>
      <c r="FEK51"/>
      <c r="FEL51"/>
      <c r="FEM51"/>
      <c r="FEN51"/>
      <c r="FEO51"/>
      <c r="FEP51"/>
      <c r="FEQ51"/>
      <c r="FER51"/>
      <c r="FES51"/>
      <c r="FET51"/>
      <c r="FEU51"/>
      <c r="FEV51"/>
      <c r="FEW51"/>
      <c r="FEX51"/>
      <c r="FEY51"/>
      <c r="FEZ51"/>
      <c r="FFA51"/>
      <c r="FFB51"/>
      <c r="FFC51"/>
      <c r="FFD51"/>
      <c r="FFE51"/>
      <c r="FFF51"/>
      <c r="FFG51"/>
      <c r="FFH51"/>
      <c r="FFI51"/>
      <c r="FFJ51"/>
      <c r="FFK51"/>
      <c r="FFL51"/>
      <c r="FFM51"/>
      <c r="FFN51"/>
      <c r="FFO51"/>
      <c r="FFP51"/>
      <c r="FFQ51"/>
      <c r="FFR51"/>
      <c r="FFS51"/>
      <c r="FFT51"/>
      <c r="FFU51"/>
      <c r="FFV51"/>
      <c r="FFW51"/>
      <c r="FFX51"/>
      <c r="FFY51"/>
      <c r="FFZ51"/>
      <c r="FGA51"/>
      <c r="FGB51"/>
      <c r="FGC51"/>
      <c r="FGD51"/>
      <c r="FGE51"/>
      <c r="FGF51"/>
      <c r="FGG51"/>
      <c r="FGH51"/>
      <c r="FGI51"/>
      <c r="FGJ51"/>
      <c r="FGK51"/>
      <c r="FGL51"/>
      <c r="FGM51"/>
      <c r="FGN51"/>
      <c r="FGO51"/>
      <c r="FGP51"/>
      <c r="FGQ51"/>
      <c r="FGR51"/>
      <c r="FGS51"/>
      <c r="FGT51"/>
      <c r="FGU51"/>
      <c r="FGV51"/>
      <c r="FGW51"/>
      <c r="FGX51"/>
      <c r="FGY51"/>
      <c r="FGZ51"/>
      <c r="FHA51"/>
      <c r="FHB51"/>
      <c r="FHC51"/>
      <c r="FHD51"/>
      <c r="FHE51"/>
      <c r="FHF51"/>
      <c r="FHG51"/>
      <c r="FHH51"/>
      <c r="FHI51"/>
      <c r="FHJ51"/>
      <c r="FHK51"/>
      <c r="FHL51"/>
      <c r="FHM51"/>
      <c r="FHN51"/>
      <c r="FHO51"/>
      <c r="FHP51"/>
      <c r="FHQ51"/>
      <c r="FHR51"/>
      <c r="FHS51"/>
      <c r="FHT51"/>
      <c r="FHU51"/>
      <c r="FHV51"/>
      <c r="FHW51"/>
      <c r="FHX51"/>
      <c r="FHY51"/>
      <c r="FHZ51"/>
      <c r="FIA51"/>
      <c r="FIB51"/>
      <c r="FIC51"/>
      <c r="FID51"/>
      <c r="FIE51"/>
      <c r="FIF51"/>
      <c r="FIG51"/>
      <c r="FIH51"/>
      <c r="FII51"/>
      <c r="FIJ51"/>
      <c r="FIK51"/>
      <c r="FIL51"/>
      <c r="FIM51"/>
      <c r="FIN51"/>
      <c r="FIO51"/>
      <c r="FIP51"/>
      <c r="FIQ51"/>
      <c r="FIR51"/>
      <c r="FIS51"/>
      <c r="FIT51"/>
      <c r="FIU51"/>
      <c r="FIV51"/>
      <c r="FIW51"/>
      <c r="FIX51"/>
      <c r="FIY51"/>
      <c r="FIZ51"/>
      <c r="FJA51"/>
      <c r="FJB51"/>
      <c r="FJC51"/>
      <c r="FJD51"/>
      <c r="FJE51"/>
      <c r="FJF51"/>
      <c r="FJG51"/>
      <c r="FJH51"/>
      <c r="FJI51"/>
      <c r="FJJ51"/>
      <c r="FJK51"/>
      <c r="FJL51"/>
      <c r="FJM51"/>
      <c r="FJN51"/>
      <c r="FJO51"/>
      <c r="FJP51"/>
      <c r="FJQ51"/>
      <c r="FJR51"/>
      <c r="FJS51"/>
      <c r="FJT51"/>
      <c r="FJU51"/>
      <c r="FJV51"/>
      <c r="FJW51"/>
      <c r="FJX51"/>
      <c r="FJY51"/>
      <c r="FJZ51"/>
      <c r="FKA51"/>
      <c r="FKB51"/>
      <c r="FKC51"/>
      <c r="FKD51"/>
      <c r="FKE51"/>
      <c r="FKF51"/>
      <c r="FKG51"/>
      <c r="FKH51"/>
      <c r="FKI51"/>
      <c r="FKJ51"/>
      <c r="FKK51"/>
      <c r="FKL51"/>
      <c r="FKM51"/>
      <c r="FKN51"/>
      <c r="FKO51"/>
      <c r="FKP51"/>
      <c r="FKQ51"/>
      <c r="FKR51"/>
      <c r="FKS51"/>
      <c r="FKT51"/>
      <c r="FKU51"/>
      <c r="FKV51"/>
      <c r="FKW51"/>
      <c r="FKX51"/>
      <c r="FKY51"/>
      <c r="FKZ51"/>
      <c r="FLA51"/>
      <c r="FLB51"/>
      <c r="FLC51"/>
      <c r="FLD51"/>
      <c r="FLE51"/>
      <c r="FLF51"/>
      <c r="FLG51"/>
      <c r="FLH51"/>
      <c r="FLI51"/>
      <c r="FLJ51"/>
      <c r="FLK51"/>
      <c r="FLL51"/>
      <c r="FLM51"/>
      <c r="FLN51"/>
      <c r="FLO51"/>
      <c r="FLP51"/>
      <c r="FLQ51"/>
      <c r="FLR51"/>
      <c r="FLS51"/>
      <c r="FLT51"/>
      <c r="FLU51"/>
      <c r="FLV51"/>
      <c r="FLW51"/>
      <c r="FLX51"/>
      <c r="FLY51"/>
      <c r="FLZ51"/>
      <c r="FMA51"/>
      <c r="FMB51"/>
      <c r="FMC51"/>
      <c r="FMD51"/>
      <c r="FME51"/>
      <c r="FMF51"/>
      <c r="FMG51"/>
      <c r="FMH51"/>
      <c r="FMI51"/>
      <c r="FMJ51"/>
      <c r="FMK51"/>
      <c r="FML51"/>
      <c r="FMM51"/>
      <c r="FMN51"/>
      <c r="FMO51"/>
      <c r="FMP51"/>
      <c r="FMQ51"/>
      <c r="FMR51"/>
      <c r="FMS51"/>
      <c r="FMT51"/>
      <c r="FMU51"/>
      <c r="FMV51"/>
      <c r="FMW51"/>
      <c r="FMX51"/>
      <c r="FMY51"/>
      <c r="FMZ51"/>
      <c r="FNA51"/>
      <c r="FNB51"/>
      <c r="FNC51"/>
      <c r="FND51"/>
      <c r="FNE51"/>
      <c r="FNF51"/>
      <c r="FNG51"/>
      <c r="FNH51"/>
      <c r="FNI51"/>
      <c r="FNJ51"/>
      <c r="FNK51"/>
      <c r="FNL51"/>
      <c r="FNM51"/>
      <c r="FNN51"/>
      <c r="FNO51"/>
      <c r="FNP51"/>
      <c r="FNQ51"/>
      <c r="FNR51"/>
      <c r="FNS51"/>
      <c r="FNT51"/>
      <c r="FNU51"/>
      <c r="FNV51"/>
      <c r="FNW51"/>
      <c r="FNX51"/>
      <c r="FNY51"/>
      <c r="FNZ51"/>
      <c r="FOA51"/>
      <c r="FOB51"/>
      <c r="FOC51"/>
      <c r="FOD51"/>
      <c r="FOE51"/>
      <c r="FOF51"/>
      <c r="FOG51"/>
      <c r="FOH51"/>
      <c r="FOI51"/>
      <c r="FOJ51"/>
      <c r="FOK51"/>
      <c r="FOL51"/>
      <c r="FOM51"/>
      <c r="FON51"/>
      <c r="FOO51"/>
      <c r="FOP51"/>
      <c r="FOQ51"/>
      <c r="FOR51"/>
      <c r="FOS51"/>
      <c r="FOT51"/>
      <c r="FOU51"/>
      <c r="FOV51"/>
      <c r="FOW51"/>
      <c r="FOX51"/>
      <c r="FOY51"/>
      <c r="FOZ51"/>
      <c r="FPA51"/>
      <c r="FPB51"/>
      <c r="FPC51"/>
      <c r="FPD51"/>
      <c r="FPE51"/>
      <c r="FPF51"/>
      <c r="FPG51"/>
      <c r="FPH51"/>
      <c r="FPI51"/>
      <c r="FPJ51"/>
      <c r="FPK51"/>
      <c r="FPL51"/>
      <c r="FPM51"/>
      <c r="FPN51"/>
      <c r="FPO51"/>
      <c r="FPP51"/>
      <c r="FPQ51"/>
      <c r="FPR51"/>
      <c r="FPS51"/>
      <c r="FPT51"/>
      <c r="FPU51"/>
      <c r="FPV51"/>
      <c r="FPW51"/>
      <c r="FPX51"/>
      <c r="FPY51"/>
      <c r="FPZ51"/>
      <c r="FQA51"/>
      <c r="FQB51"/>
      <c r="FQC51"/>
      <c r="FQD51"/>
      <c r="FQE51"/>
      <c r="FQF51"/>
      <c r="FQG51"/>
      <c r="FQH51"/>
      <c r="FQI51"/>
      <c r="FQJ51"/>
      <c r="FQK51"/>
      <c r="FQL51"/>
      <c r="FQM51"/>
      <c r="FQN51"/>
      <c r="FQO51"/>
      <c r="FQP51"/>
      <c r="FQQ51"/>
      <c r="FQR51"/>
      <c r="FQS51"/>
      <c r="FQT51"/>
      <c r="FQU51"/>
      <c r="FQV51"/>
      <c r="FQW51"/>
      <c r="FQX51"/>
      <c r="FQY51"/>
      <c r="FQZ51"/>
      <c r="FRA51"/>
      <c r="FRB51"/>
      <c r="FRC51"/>
      <c r="FRD51"/>
      <c r="FRE51"/>
      <c r="FRF51"/>
      <c r="FRG51"/>
      <c r="FRH51"/>
      <c r="FRI51"/>
      <c r="FRJ51"/>
      <c r="FRK51"/>
      <c r="FRL51"/>
      <c r="FRM51"/>
      <c r="FRN51"/>
      <c r="FRO51"/>
      <c r="FRP51"/>
      <c r="FRQ51"/>
      <c r="FRR51"/>
      <c r="FRS51"/>
      <c r="FRT51"/>
      <c r="FRU51"/>
      <c r="FRV51"/>
      <c r="FRW51"/>
      <c r="FRX51"/>
      <c r="FRY51"/>
      <c r="FRZ51"/>
      <c r="FSA51"/>
      <c r="FSB51"/>
      <c r="FSC51"/>
      <c r="FSD51"/>
      <c r="FSE51"/>
      <c r="FSF51"/>
      <c r="FSG51"/>
      <c r="FSH51"/>
      <c r="FSI51"/>
      <c r="FSJ51"/>
      <c r="FSK51"/>
      <c r="FSL51"/>
      <c r="FSM51"/>
      <c r="FSN51"/>
      <c r="FSO51"/>
      <c r="FSP51"/>
      <c r="FSQ51"/>
      <c r="FSR51"/>
      <c r="FSS51"/>
      <c r="FST51"/>
      <c r="FSU51"/>
      <c r="FSV51"/>
      <c r="FSW51"/>
      <c r="FSX51"/>
      <c r="FSY51"/>
      <c r="FSZ51"/>
      <c r="FTA51"/>
      <c r="FTB51"/>
      <c r="FTC51"/>
      <c r="FTD51"/>
      <c r="FTE51"/>
      <c r="FTF51"/>
      <c r="FTG51"/>
      <c r="FTH51"/>
      <c r="FTI51"/>
      <c r="FTJ51"/>
      <c r="FTK51"/>
      <c r="FTL51"/>
      <c r="FTM51"/>
      <c r="FTN51"/>
      <c r="FTO51"/>
      <c r="FTP51"/>
      <c r="FTQ51"/>
      <c r="FTR51"/>
      <c r="FTS51"/>
      <c r="FTT51"/>
      <c r="FTU51"/>
      <c r="FTV51"/>
      <c r="FTW51"/>
      <c r="FTX51"/>
      <c r="FTY51"/>
      <c r="FTZ51"/>
      <c r="FUA51"/>
      <c r="FUB51"/>
      <c r="FUC51"/>
      <c r="FUD51"/>
      <c r="FUE51"/>
      <c r="FUF51"/>
      <c r="FUG51"/>
      <c r="FUH51"/>
      <c r="FUI51"/>
      <c r="FUJ51"/>
      <c r="FUK51"/>
      <c r="FUL51"/>
      <c r="FUM51"/>
      <c r="FUN51"/>
      <c r="FUO51"/>
      <c r="FUP51"/>
      <c r="FUQ51"/>
      <c r="FUR51"/>
      <c r="FUS51"/>
      <c r="FUT51"/>
      <c r="FUU51"/>
      <c r="FUV51"/>
      <c r="FUW51"/>
      <c r="FUX51"/>
      <c r="FUY51"/>
      <c r="FUZ51"/>
      <c r="FVA51"/>
      <c r="FVB51"/>
      <c r="FVC51"/>
      <c r="FVD51"/>
      <c r="FVE51"/>
      <c r="FVF51"/>
      <c r="FVG51"/>
      <c r="FVH51"/>
      <c r="FVI51"/>
      <c r="FVJ51"/>
      <c r="FVK51"/>
      <c r="FVL51"/>
      <c r="FVM51"/>
      <c r="FVN51"/>
      <c r="FVO51"/>
      <c r="FVP51"/>
      <c r="FVQ51"/>
      <c r="FVR51"/>
      <c r="FVS51"/>
      <c r="FVT51"/>
      <c r="FVU51"/>
      <c r="FVV51"/>
      <c r="FVW51"/>
      <c r="FVX51"/>
      <c r="FVY51"/>
      <c r="FVZ51"/>
      <c r="FWA51"/>
      <c r="FWB51"/>
      <c r="FWC51"/>
      <c r="FWD51"/>
      <c r="FWE51"/>
      <c r="FWF51"/>
      <c r="FWG51"/>
      <c r="FWH51"/>
      <c r="FWI51"/>
      <c r="FWJ51"/>
      <c r="FWK51"/>
      <c r="FWL51"/>
      <c r="FWM51"/>
      <c r="FWN51"/>
      <c r="FWO51"/>
      <c r="FWP51"/>
      <c r="FWQ51"/>
      <c r="FWR51"/>
      <c r="FWS51"/>
      <c r="FWT51"/>
      <c r="FWU51"/>
      <c r="FWV51"/>
      <c r="FWW51"/>
      <c r="FWX51"/>
      <c r="FWY51"/>
      <c r="FWZ51"/>
      <c r="FXA51"/>
      <c r="FXB51"/>
      <c r="FXC51"/>
      <c r="FXD51"/>
      <c r="FXE51"/>
      <c r="FXF51"/>
      <c r="FXG51"/>
      <c r="FXH51"/>
      <c r="FXI51"/>
      <c r="FXJ51"/>
      <c r="FXK51"/>
      <c r="FXL51"/>
      <c r="FXM51"/>
      <c r="FXN51"/>
      <c r="FXO51"/>
      <c r="FXP51"/>
      <c r="FXQ51"/>
      <c r="FXR51"/>
      <c r="FXS51"/>
      <c r="FXT51"/>
      <c r="FXU51"/>
      <c r="FXV51"/>
      <c r="FXW51"/>
      <c r="FXX51"/>
      <c r="FXY51"/>
      <c r="FXZ51"/>
      <c r="FYA51"/>
      <c r="FYB51"/>
      <c r="FYC51"/>
      <c r="FYD51"/>
      <c r="FYE51"/>
      <c r="FYF51"/>
      <c r="FYG51"/>
      <c r="FYH51"/>
      <c r="FYI51"/>
      <c r="FYJ51"/>
      <c r="FYK51"/>
      <c r="FYL51"/>
      <c r="FYM51"/>
      <c r="FYN51"/>
      <c r="FYO51"/>
      <c r="FYP51"/>
      <c r="FYQ51"/>
      <c r="FYR51"/>
      <c r="FYS51"/>
      <c r="FYT51"/>
      <c r="FYU51"/>
      <c r="FYV51"/>
      <c r="FYW51"/>
      <c r="FYX51"/>
      <c r="FYY51"/>
      <c r="FYZ51"/>
      <c r="FZA51"/>
      <c r="FZB51"/>
      <c r="FZC51"/>
      <c r="FZD51"/>
      <c r="FZE51"/>
      <c r="FZF51"/>
      <c r="FZG51"/>
      <c r="FZH51"/>
      <c r="FZI51"/>
      <c r="FZJ51"/>
      <c r="FZK51"/>
      <c r="FZL51"/>
      <c r="FZM51"/>
      <c r="FZN51"/>
      <c r="FZO51"/>
      <c r="FZP51"/>
      <c r="FZQ51"/>
      <c r="FZR51"/>
      <c r="FZS51"/>
      <c r="FZT51"/>
      <c r="FZU51"/>
      <c r="FZV51"/>
      <c r="FZW51"/>
      <c r="FZX51"/>
      <c r="FZY51"/>
      <c r="FZZ51"/>
      <c r="GAA51"/>
      <c r="GAB51"/>
      <c r="GAC51"/>
      <c r="GAD51"/>
      <c r="GAE51"/>
      <c r="GAF51"/>
      <c r="GAG51"/>
      <c r="GAH51"/>
      <c r="GAI51"/>
      <c r="GAJ51"/>
      <c r="GAK51"/>
      <c r="GAL51"/>
      <c r="GAM51"/>
      <c r="GAN51"/>
      <c r="GAO51"/>
      <c r="GAP51"/>
      <c r="GAQ51"/>
      <c r="GAR51"/>
      <c r="GAS51"/>
      <c r="GAT51"/>
      <c r="GAU51"/>
      <c r="GAV51"/>
      <c r="GAW51"/>
      <c r="GAX51"/>
      <c r="GAY51"/>
      <c r="GAZ51"/>
      <c r="GBA51"/>
      <c r="GBB51"/>
      <c r="GBC51"/>
      <c r="GBD51"/>
      <c r="GBE51"/>
      <c r="GBF51"/>
      <c r="GBG51"/>
      <c r="GBH51"/>
      <c r="GBI51"/>
      <c r="GBJ51"/>
      <c r="GBK51"/>
      <c r="GBL51"/>
      <c r="GBM51"/>
      <c r="GBN51"/>
      <c r="GBO51"/>
      <c r="GBP51"/>
      <c r="GBQ51"/>
      <c r="GBR51"/>
      <c r="GBS51"/>
      <c r="GBT51"/>
      <c r="GBU51"/>
      <c r="GBV51"/>
      <c r="GBW51"/>
      <c r="GBX51"/>
      <c r="GBY51"/>
      <c r="GBZ51"/>
      <c r="GCA51"/>
      <c r="GCB51"/>
      <c r="GCC51"/>
      <c r="GCD51"/>
      <c r="GCE51"/>
      <c r="GCF51"/>
      <c r="GCG51"/>
      <c r="GCH51"/>
      <c r="GCI51"/>
      <c r="GCJ51"/>
      <c r="GCK51"/>
      <c r="GCL51"/>
      <c r="GCM51"/>
      <c r="GCN51"/>
      <c r="GCO51"/>
      <c r="GCP51"/>
      <c r="GCQ51"/>
      <c r="GCR51"/>
      <c r="GCS51"/>
      <c r="GCT51"/>
      <c r="GCU51"/>
      <c r="GCV51"/>
      <c r="GCW51"/>
      <c r="GCX51"/>
      <c r="GCY51"/>
      <c r="GCZ51"/>
      <c r="GDA51"/>
      <c r="GDB51"/>
      <c r="GDC51"/>
      <c r="GDD51"/>
      <c r="GDE51"/>
      <c r="GDF51"/>
      <c r="GDG51"/>
      <c r="GDH51"/>
      <c r="GDI51"/>
      <c r="GDJ51"/>
      <c r="GDK51"/>
      <c r="GDL51"/>
      <c r="GDM51"/>
      <c r="GDN51"/>
      <c r="GDO51"/>
      <c r="GDP51"/>
      <c r="GDQ51"/>
      <c r="GDR51"/>
      <c r="GDS51"/>
      <c r="GDT51"/>
      <c r="GDU51"/>
      <c r="GDV51"/>
      <c r="GDW51"/>
      <c r="GDX51"/>
      <c r="GDY51"/>
      <c r="GDZ51"/>
      <c r="GEA51"/>
      <c r="GEB51"/>
      <c r="GEC51"/>
      <c r="GED51"/>
      <c r="GEE51"/>
      <c r="GEF51"/>
      <c r="GEG51"/>
      <c r="GEH51"/>
      <c r="GEI51"/>
      <c r="GEJ51"/>
      <c r="GEK51"/>
      <c r="GEL51"/>
      <c r="GEM51"/>
      <c r="GEN51"/>
      <c r="GEO51"/>
      <c r="GEP51"/>
      <c r="GEQ51"/>
      <c r="GER51"/>
      <c r="GES51"/>
      <c r="GET51"/>
      <c r="GEU51"/>
      <c r="GEV51"/>
      <c r="GEW51"/>
      <c r="GEX51"/>
      <c r="GEY51"/>
      <c r="GEZ51"/>
      <c r="GFA51"/>
      <c r="GFB51"/>
      <c r="GFC51"/>
      <c r="GFD51"/>
      <c r="GFE51"/>
      <c r="GFF51"/>
      <c r="GFG51"/>
      <c r="GFH51"/>
      <c r="GFI51"/>
      <c r="GFJ51"/>
      <c r="GFK51"/>
      <c r="GFL51"/>
      <c r="GFM51"/>
      <c r="GFN51"/>
      <c r="GFO51"/>
      <c r="GFP51"/>
      <c r="GFQ51"/>
      <c r="GFR51"/>
      <c r="GFS51"/>
      <c r="GFT51"/>
      <c r="GFU51"/>
      <c r="GFV51"/>
      <c r="GFW51"/>
      <c r="GFX51"/>
      <c r="GFY51"/>
      <c r="GFZ51"/>
      <c r="GGA51"/>
      <c r="GGB51"/>
      <c r="GGC51"/>
      <c r="GGD51"/>
      <c r="GGE51"/>
      <c r="GGF51"/>
      <c r="GGG51"/>
      <c r="GGH51"/>
      <c r="GGI51"/>
      <c r="GGJ51"/>
      <c r="GGK51"/>
      <c r="GGL51"/>
      <c r="GGM51"/>
      <c r="GGN51"/>
      <c r="GGO51"/>
      <c r="GGP51"/>
      <c r="GGQ51"/>
      <c r="GGR51"/>
      <c r="GGS51"/>
      <c r="GGT51"/>
      <c r="GGU51"/>
      <c r="GGV51"/>
      <c r="GGW51"/>
      <c r="GGX51"/>
      <c r="GGY51"/>
      <c r="GGZ51"/>
      <c r="GHA51"/>
      <c r="GHB51"/>
      <c r="GHC51"/>
      <c r="GHD51"/>
      <c r="GHE51"/>
      <c r="GHF51"/>
      <c r="GHG51"/>
      <c r="GHH51"/>
      <c r="GHI51"/>
      <c r="GHJ51"/>
      <c r="GHK51"/>
      <c r="GHL51"/>
      <c r="GHM51"/>
      <c r="GHN51"/>
      <c r="GHO51"/>
      <c r="GHP51"/>
      <c r="GHQ51"/>
      <c r="GHR51"/>
      <c r="GHS51"/>
      <c r="GHT51"/>
      <c r="GHU51"/>
      <c r="GHV51"/>
      <c r="GHW51"/>
      <c r="GHX51"/>
      <c r="GHY51"/>
      <c r="GHZ51"/>
      <c r="GIA51"/>
      <c r="GIB51"/>
      <c r="GIC51"/>
      <c r="GID51"/>
      <c r="GIE51"/>
      <c r="GIF51"/>
      <c r="GIG51"/>
      <c r="GIH51"/>
      <c r="GII51"/>
      <c r="GIJ51"/>
      <c r="GIK51"/>
      <c r="GIL51"/>
      <c r="GIM51"/>
      <c r="GIN51"/>
      <c r="GIO51"/>
      <c r="GIP51"/>
      <c r="GIQ51"/>
      <c r="GIR51"/>
      <c r="GIS51"/>
      <c r="GIT51"/>
      <c r="GIU51"/>
      <c r="GIV51"/>
      <c r="GIW51"/>
      <c r="GIX51"/>
      <c r="GIY51"/>
      <c r="GIZ51"/>
      <c r="GJA51"/>
      <c r="GJB51"/>
      <c r="GJC51"/>
      <c r="GJD51"/>
      <c r="GJE51"/>
      <c r="GJF51"/>
      <c r="GJG51"/>
      <c r="GJH51"/>
      <c r="GJI51"/>
      <c r="GJJ51"/>
      <c r="GJK51"/>
      <c r="GJL51"/>
      <c r="GJM51"/>
      <c r="GJN51"/>
      <c r="GJO51"/>
      <c r="GJP51"/>
      <c r="GJQ51"/>
      <c r="GJR51"/>
      <c r="GJS51"/>
      <c r="GJT51"/>
      <c r="GJU51"/>
      <c r="GJV51"/>
      <c r="GJW51"/>
      <c r="GJX51"/>
      <c r="GJY51"/>
      <c r="GJZ51"/>
      <c r="GKA51"/>
      <c r="GKB51"/>
      <c r="GKC51"/>
      <c r="GKD51"/>
      <c r="GKE51"/>
      <c r="GKF51"/>
      <c r="GKG51"/>
      <c r="GKH51"/>
      <c r="GKI51"/>
      <c r="GKJ51"/>
      <c r="GKK51"/>
      <c r="GKL51"/>
      <c r="GKM51"/>
      <c r="GKN51"/>
      <c r="GKO51"/>
      <c r="GKP51"/>
      <c r="GKQ51"/>
      <c r="GKR51"/>
      <c r="GKS51"/>
      <c r="GKT51"/>
      <c r="GKU51"/>
      <c r="GKV51"/>
      <c r="GKW51"/>
      <c r="GKX51"/>
      <c r="GKY51"/>
      <c r="GKZ51"/>
      <c r="GLA51"/>
      <c r="GLB51"/>
      <c r="GLC51"/>
      <c r="GLD51"/>
      <c r="GLE51"/>
      <c r="GLF51"/>
      <c r="GLG51"/>
      <c r="GLH51"/>
      <c r="GLI51"/>
      <c r="GLJ51"/>
      <c r="GLK51"/>
      <c r="GLL51"/>
      <c r="GLM51"/>
      <c r="GLN51"/>
      <c r="GLO51"/>
      <c r="GLP51"/>
      <c r="GLQ51"/>
      <c r="GLR51"/>
      <c r="GLS51"/>
      <c r="GLT51"/>
      <c r="GLU51"/>
      <c r="GLV51"/>
      <c r="GLW51"/>
      <c r="GLX51"/>
      <c r="GLY51"/>
      <c r="GLZ51"/>
      <c r="GMA51"/>
      <c r="GMB51"/>
      <c r="GMC51"/>
      <c r="GMD51"/>
      <c r="GME51"/>
      <c r="GMF51"/>
      <c r="GMG51"/>
      <c r="GMH51"/>
      <c r="GMI51"/>
      <c r="GMJ51"/>
      <c r="GMK51"/>
      <c r="GML51"/>
      <c r="GMM51"/>
      <c r="GMN51"/>
      <c r="GMO51"/>
      <c r="GMP51"/>
      <c r="GMQ51"/>
      <c r="GMR51"/>
      <c r="GMS51"/>
      <c r="GMT51"/>
      <c r="GMU51"/>
      <c r="GMV51"/>
      <c r="GMW51"/>
      <c r="GMX51"/>
      <c r="GMY51"/>
      <c r="GMZ51"/>
      <c r="GNA51"/>
      <c r="GNB51"/>
      <c r="GNC51"/>
      <c r="GND51"/>
      <c r="GNE51"/>
      <c r="GNF51"/>
      <c r="GNG51"/>
      <c r="GNH51"/>
      <c r="GNI51"/>
      <c r="GNJ51"/>
      <c r="GNK51"/>
      <c r="GNL51"/>
      <c r="GNM51"/>
      <c r="GNN51"/>
      <c r="GNO51"/>
      <c r="GNP51"/>
      <c r="GNQ51"/>
      <c r="GNR51"/>
      <c r="GNS51"/>
      <c r="GNT51"/>
      <c r="GNU51"/>
      <c r="GNV51"/>
      <c r="GNW51"/>
      <c r="GNX51"/>
      <c r="GNY51"/>
      <c r="GNZ51"/>
      <c r="GOA51"/>
      <c r="GOB51"/>
      <c r="GOC51"/>
      <c r="GOD51"/>
      <c r="GOE51"/>
      <c r="GOF51"/>
      <c r="GOG51"/>
      <c r="GOH51"/>
      <c r="GOI51"/>
      <c r="GOJ51"/>
      <c r="GOK51"/>
      <c r="GOL51"/>
      <c r="GOM51"/>
      <c r="GON51"/>
      <c r="GOO51"/>
      <c r="GOP51"/>
      <c r="GOQ51"/>
      <c r="GOR51"/>
      <c r="GOS51"/>
      <c r="GOT51"/>
      <c r="GOU51"/>
      <c r="GOV51"/>
      <c r="GOW51"/>
      <c r="GOX51"/>
      <c r="GOY51"/>
      <c r="GOZ51"/>
      <c r="GPA51"/>
      <c r="GPB51"/>
      <c r="GPC51"/>
      <c r="GPD51"/>
      <c r="GPE51"/>
      <c r="GPF51"/>
      <c r="GPG51"/>
      <c r="GPH51"/>
      <c r="GPI51"/>
      <c r="GPJ51"/>
      <c r="GPK51"/>
      <c r="GPL51"/>
      <c r="GPM51"/>
      <c r="GPN51"/>
      <c r="GPO51"/>
      <c r="GPP51"/>
      <c r="GPQ51"/>
      <c r="GPR51"/>
      <c r="GPS51"/>
      <c r="GPT51"/>
      <c r="GPU51"/>
      <c r="GPV51"/>
      <c r="GPW51"/>
      <c r="GPX51"/>
      <c r="GPY51"/>
      <c r="GPZ51"/>
      <c r="GQA51"/>
      <c r="GQB51"/>
      <c r="GQC51"/>
      <c r="GQD51"/>
      <c r="GQE51"/>
      <c r="GQF51"/>
      <c r="GQG51"/>
      <c r="GQH51"/>
      <c r="GQI51"/>
      <c r="GQJ51"/>
      <c r="GQK51"/>
      <c r="GQL51"/>
      <c r="GQM51"/>
      <c r="GQN51"/>
      <c r="GQO51"/>
      <c r="GQP51"/>
      <c r="GQQ51"/>
      <c r="GQR51"/>
      <c r="GQS51"/>
      <c r="GQT51"/>
      <c r="GQU51"/>
      <c r="GQV51"/>
      <c r="GQW51"/>
      <c r="GQX51"/>
      <c r="GQY51"/>
      <c r="GQZ51"/>
      <c r="GRA51"/>
      <c r="GRB51"/>
      <c r="GRC51"/>
      <c r="GRD51"/>
      <c r="GRE51"/>
      <c r="GRF51"/>
      <c r="GRG51"/>
      <c r="GRH51"/>
      <c r="GRI51"/>
      <c r="GRJ51"/>
      <c r="GRK51"/>
      <c r="GRL51"/>
      <c r="GRM51"/>
      <c r="GRN51"/>
      <c r="GRO51"/>
      <c r="GRP51"/>
      <c r="GRQ51"/>
      <c r="GRR51"/>
      <c r="GRS51"/>
      <c r="GRT51"/>
      <c r="GRU51"/>
      <c r="GRV51"/>
      <c r="GRW51"/>
      <c r="GRX51"/>
      <c r="GRY51"/>
      <c r="GRZ51"/>
      <c r="GSA51"/>
      <c r="GSB51"/>
      <c r="GSC51"/>
      <c r="GSD51"/>
      <c r="GSE51"/>
      <c r="GSF51"/>
      <c r="GSG51"/>
      <c r="GSH51"/>
      <c r="GSI51"/>
      <c r="GSJ51"/>
      <c r="GSK51"/>
      <c r="GSL51"/>
      <c r="GSM51"/>
      <c r="GSN51"/>
      <c r="GSO51"/>
      <c r="GSP51"/>
      <c r="GSQ51"/>
      <c r="GSR51"/>
      <c r="GSS51"/>
      <c r="GST51"/>
      <c r="GSU51"/>
      <c r="GSV51"/>
      <c r="GSW51"/>
      <c r="GSX51"/>
      <c r="GSY51"/>
      <c r="GSZ51"/>
      <c r="GTA51"/>
      <c r="GTB51"/>
      <c r="GTC51"/>
      <c r="GTD51"/>
      <c r="GTE51"/>
      <c r="GTF51"/>
      <c r="GTG51"/>
      <c r="GTH51"/>
      <c r="GTI51"/>
      <c r="GTJ51"/>
      <c r="GTK51"/>
      <c r="GTL51"/>
      <c r="GTM51"/>
      <c r="GTN51"/>
      <c r="GTO51"/>
      <c r="GTP51"/>
      <c r="GTQ51"/>
      <c r="GTR51"/>
      <c r="GTS51"/>
      <c r="GTT51"/>
      <c r="GTU51"/>
      <c r="GTV51"/>
      <c r="GTW51"/>
      <c r="GTX51"/>
      <c r="GTY51"/>
      <c r="GTZ51"/>
      <c r="GUA51"/>
      <c r="GUB51"/>
      <c r="GUC51"/>
      <c r="GUD51"/>
      <c r="GUE51"/>
      <c r="GUF51"/>
      <c r="GUG51"/>
      <c r="GUH51"/>
      <c r="GUI51"/>
      <c r="GUJ51"/>
      <c r="GUK51"/>
      <c r="GUL51"/>
      <c r="GUM51"/>
      <c r="GUN51"/>
      <c r="GUO51"/>
      <c r="GUP51"/>
      <c r="GUQ51"/>
      <c r="GUR51"/>
      <c r="GUS51"/>
      <c r="GUT51"/>
      <c r="GUU51"/>
      <c r="GUV51"/>
      <c r="GUW51"/>
      <c r="GUX51"/>
      <c r="GUY51"/>
      <c r="GUZ51"/>
      <c r="GVA51"/>
      <c r="GVB51"/>
      <c r="GVC51"/>
      <c r="GVD51"/>
      <c r="GVE51"/>
      <c r="GVF51"/>
      <c r="GVG51"/>
      <c r="GVH51"/>
      <c r="GVI51"/>
      <c r="GVJ51"/>
      <c r="GVK51"/>
      <c r="GVL51"/>
      <c r="GVM51"/>
      <c r="GVN51"/>
      <c r="GVO51"/>
      <c r="GVP51"/>
      <c r="GVQ51"/>
      <c r="GVR51"/>
      <c r="GVS51"/>
      <c r="GVT51"/>
      <c r="GVU51"/>
      <c r="GVV51"/>
      <c r="GVW51"/>
      <c r="GVX51"/>
      <c r="GVY51"/>
      <c r="GVZ51"/>
      <c r="GWA51"/>
      <c r="GWB51"/>
      <c r="GWC51"/>
      <c r="GWD51"/>
      <c r="GWE51"/>
      <c r="GWF51"/>
      <c r="GWG51"/>
      <c r="GWH51"/>
      <c r="GWI51"/>
      <c r="GWJ51"/>
      <c r="GWK51"/>
      <c r="GWL51"/>
      <c r="GWM51"/>
      <c r="GWN51"/>
      <c r="GWO51"/>
      <c r="GWP51"/>
      <c r="GWQ51"/>
      <c r="GWR51"/>
      <c r="GWS51"/>
      <c r="GWT51"/>
      <c r="GWU51"/>
      <c r="GWV51"/>
      <c r="GWW51"/>
      <c r="GWX51"/>
      <c r="GWY51"/>
      <c r="GWZ51"/>
      <c r="GXA51"/>
      <c r="GXB51"/>
      <c r="GXC51"/>
      <c r="GXD51"/>
      <c r="GXE51"/>
      <c r="GXF51"/>
      <c r="GXG51"/>
      <c r="GXH51"/>
      <c r="GXI51"/>
      <c r="GXJ51"/>
      <c r="GXK51"/>
      <c r="GXL51"/>
      <c r="GXM51"/>
      <c r="GXN51"/>
      <c r="GXO51"/>
      <c r="GXP51"/>
      <c r="GXQ51"/>
      <c r="GXR51"/>
      <c r="GXS51"/>
      <c r="GXT51"/>
      <c r="GXU51"/>
      <c r="GXV51"/>
      <c r="GXW51"/>
      <c r="GXX51"/>
      <c r="GXY51"/>
      <c r="GXZ51"/>
      <c r="GYA51"/>
      <c r="GYB51"/>
      <c r="GYC51"/>
      <c r="GYD51"/>
      <c r="GYE51"/>
      <c r="GYF51"/>
      <c r="GYG51"/>
      <c r="GYH51"/>
      <c r="GYI51"/>
      <c r="GYJ51"/>
      <c r="GYK51"/>
      <c r="GYL51"/>
      <c r="GYM51"/>
      <c r="GYN51"/>
      <c r="GYO51"/>
      <c r="GYP51"/>
      <c r="GYQ51"/>
      <c r="GYR51"/>
      <c r="GYS51"/>
      <c r="GYT51"/>
      <c r="GYU51"/>
      <c r="GYV51"/>
      <c r="GYW51"/>
      <c r="GYX51"/>
      <c r="GYY51"/>
      <c r="GYZ51"/>
      <c r="GZA51"/>
      <c r="GZB51"/>
      <c r="GZC51"/>
      <c r="GZD51"/>
      <c r="GZE51"/>
      <c r="GZF51"/>
      <c r="GZG51"/>
      <c r="GZH51"/>
      <c r="GZI51"/>
      <c r="GZJ51"/>
      <c r="GZK51"/>
      <c r="GZL51"/>
      <c r="GZM51"/>
      <c r="GZN51"/>
      <c r="GZO51"/>
      <c r="GZP51"/>
      <c r="GZQ51"/>
      <c r="GZR51"/>
      <c r="GZS51"/>
      <c r="GZT51"/>
      <c r="GZU51"/>
      <c r="GZV51"/>
      <c r="GZW51"/>
      <c r="GZX51"/>
      <c r="GZY51"/>
      <c r="GZZ51"/>
      <c r="HAA51"/>
      <c r="HAB51"/>
      <c r="HAC51"/>
      <c r="HAD51"/>
      <c r="HAE51"/>
      <c r="HAF51"/>
      <c r="HAG51"/>
      <c r="HAH51"/>
      <c r="HAI51"/>
      <c r="HAJ51"/>
      <c r="HAK51"/>
      <c r="HAL51"/>
      <c r="HAM51"/>
      <c r="HAN51"/>
      <c r="HAO51"/>
      <c r="HAP51"/>
      <c r="HAQ51"/>
      <c r="HAR51"/>
      <c r="HAS51"/>
      <c r="HAT51"/>
      <c r="HAU51"/>
      <c r="HAV51"/>
      <c r="HAW51"/>
      <c r="HAX51"/>
      <c r="HAY51"/>
      <c r="HAZ51"/>
      <c r="HBA51"/>
      <c r="HBB51"/>
      <c r="HBC51"/>
      <c r="HBD51"/>
      <c r="HBE51"/>
      <c r="HBF51"/>
      <c r="HBG51"/>
      <c r="HBH51"/>
      <c r="HBI51"/>
      <c r="HBJ51"/>
      <c r="HBK51"/>
      <c r="HBL51"/>
      <c r="HBM51"/>
      <c r="HBN51"/>
      <c r="HBO51"/>
      <c r="HBP51"/>
      <c r="HBQ51"/>
      <c r="HBR51"/>
      <c r="HBS51"/>
      <c r="HBT51"/>
      <c r="HBU51"/>
      <c r="HBV51"/>
      <c r="HBW51"/>
      <c r="HBX51"/>
      <c r="HBY51"/>
      <c r="HBZ51"/>
      <c r="HCA51"/>
      <c r="HCB51"/>
      <c r="HCC51"/>
      <c r="HCD51"/>
      <c r="HCE51"/>
      <c r="HCF51"/>
      <c r="HCG51"/>
      <c r="HCH51"/>
      <c r="HCI51"/>
      <c r="HCJ51"/>
      <c r="HCK51"/>
      <c r="HCL51"/>
      <c r="HCM51"/>
      <c r="HCN51"/>
      <c r="HCO51"/>
      <c r="HCP51"/>
      <c r="HCQ51"/>
      <c r="HCR51"/>
      <c r="HCS51"/>
      <c r="HCT51"/>
      <c r="HCU51"/>
      <c r="HCV51"/>
      <c r="HCW51"/>
      <c r="HCX51"/>
      <c r="HCY51"/>
      <c r="HCZ51"/>
      <c r="HDA51"/>
      <c r="HDB51"/>
      <c r="HDC51"/>
      <c r="HDD51"/>
      <c r="HDE51"/>
      <c r="HDF51"/>
      <c r="HDG51"/>
      <c r="HDH51"/>
      <c r="HDI51"/>
      <c r="HDJ51"/>
      <c r="HDK51"/>
      <c r="HDL51"/>
      <c r="HDM51"/>
      <c r="HDN51"/>
      <c r="HDO51"/>
      <c r="HDP51"/>
      <c r="HDQ51"/>
      <c r="HDR51"/>
      <c r="HDS51"/>
      <c r="HDT51"/>
      <c r="HDU51"/>
      <c r="HDV51"/>
      <c r="HDW51"/>
      <c r="HDX51"/>
      <c r="HDY51"/>
      <c r="HDZ51"/>
      <c r="HEA51"/>
      <c r="HEB51"/>
      <c r="HEC51"/>
      <c r="HED51"/>
      <c r="HEE51"/>
      <c r="HEF51"/>
      <c r="HEG51"/>
      <c r="HEH51"/>
      <c r="HEI51"/>
      <c r="HEJ51"/>
      <c r="HEK51"/>
      <c r="HEL51"/>
      <c r="HEM51"/>
      <c r="HEN51"/>
      <c r="HEO51"/>
      <c r="HEP51"/>
      <c r="HEQ51"/>
      <c r="HER51"/>
      <c r="HES51"/>
      <c r="HET51"/>
      <c r="HEU51"/>
      <c r="HEV51"/>
      <c r="HEW51"/>
      <c r="HEX51"/>
      <c r="HEY51"/>
      <c r="HEZ51"/>
      <c r="HFA51"/>
      <c r="HFB51"/>
      <c r="HFC51"/>
      <c r="HFD51"/>
      <c r="HFE51"/>
      <c r="HFF51"/>
      <c r="HFG51"/>
      <c r="HFH51"/>
      <c r="HFI51"/>
      <c r="HFJ51"/>
      <c r="HFK51"/>
      <c r="HFL51"/>
      <c r="HFM51"/>
      <c r="HFN51"/>
      <c r="HFO51"/>
      <c r="HFP51"/>
      <c r="HFQ51"/>
      <c r="HFR51"/>
      <c r="HFS51"/>
      <c r="HFT51"/>
      <c r="HFU51"/>
      <c r="HFV51"/>
      <c r="HFW51"/>
      <c r="HFX51"/>
      <c r="HFY51"/>
      <c r="HFZ51"/>
      <c r="HGA51"/>
      <c r="HGB51"/>
      <c r="HGC51"/>
      <c r="HGD51"/>
      <c r="HGE51"/>
      <c r="HGF51"/>
      <c r="HGG51"/>
      <c r="HGH51"/>
      <c r="HGI51"/>
      <c r="HGJ51"/>
      <c r="HGK51"/>
      <c r="HGL51"/>
      <c r="HGM51"/>
      <c r="HGN51"/>
      <c r="HGO51"/>
      <c r="HGP51"/>
      <c r="HGQ51"/>
      <c r="HGR51"/>
      <c r="HGS51"/>
      <c r="HGT51"/>
      <c r="HGU51"/>
      <c r="HGV51"/>
      <c r="HGW51"/>
      <c r="HGX51"/>
      <c r="HGY51"/>
      <c r="HGZ51"/>
      <c r="HHA51"/>
      <c r="HHB51"/>
      <c r="HHC51"/>
      <c r="HHD51"/>
      <c r="HHE51"/>
      <c r="HHF51"/>
      <c r="HHG51"/>
      <c r="HHH51"/>
      <c r="HHI51"/>
      <c r="HHJ51"/>
      <c r="HHK51"/>
      <c r="HHL51"/>
      <c r="HHM51"/>
      <c r="HHN51"/>
      <c r="HHO51"/>
      <c r="HHP51"/>
      <c r="HHQ51"/>
      <c r="HHR51"/>
      <c r="HHS51"/>
      <c r="HHT51"/>
      <c r="HHU51"/>
      <c r="HHV51"/>
      <c r="HHW51"/>
      <c r="HHX51"/>
      <c r="HHY51"/>
      <c r="HHZ51"/>
      <c r="HIA51"/>
      <c r="HIB51"/>
      <c r="HIC51"/>
      <c r="HID51"/>
      <c r="HIE51"/>
      <c r="HIF51"/>
      <c r="HIG51"/>
      <c r="HIH51"/>
      <c r="HII51"/>
      <c r="HIJ51"/>
      <c r="HIK51"/>
      <c r="HIL51"/>
      <c r="HIM51"/>
      <c r="HIN51"/>
      <c r="HIO51"/>
      <c r="HIP51"/>
      <c r="HIQ51"/>
      <c r="HIR51"/>
      <c r="HIS51"/>
      <c r="HIT51"/>
      <c r="HIU51"/>
      <c r="HIV51"/>
      <c r="HIW51"/>
      <c r="HIX51"/>
      <c r="HIY51"/>
      <c r="HIZ51"/>
      <c r="HJA51"/>
      <c r="HJB51"/>
      <c r="HJC51"/>
      <c r="HJD51"/>
      <c r="HJE51"/>
      <c r="HJF51"/>
      <c r="HJG51"/>
      <c r="HJH51"/>
      <c r="HJI51"/>
      <c r="HJJ51"/>
      <c r="HJK51"/>
      <c r="HJL51"/>
      <c r="HJM51"/>
      <c r="HJN51"/>
      <c r="HJO51"/>
      <c r="HJP51"/>
      <c r="HJQ51"/>
      <c r="HJR51"/>
      <c r="HJS51"/>
      <c r="HJT51"/>
      <c r="HJU51"/>
      <c r="HJV51"/>
      <c r="HJW51"/>
      <c r="HJX51"/>
      <c r="HJY51"/>
      <c r="HJZ51"/>
      <c r="HKA51"/>
      <c r="HKB51"/>
      <c r="HKC51"/>
      <c r="HKD51"/>
      <c r="HKE51"/>
      <c r="HKF51"/>
      <c r="HKG51"/>
      <c r="HKH51"/>
      <c r="HKI51"/>
      <c r="HKJ51"/>
      <c r="HKK51"/>
      <c r="HKL51"/>
      <c r="HKM51"/>
      <c r="HKN51"/>
      <c r="HKO51"/>
      <c r="HKP51"/>
      <c r="HKQ51"/>
      <c r="HKR51"/>
      <c r="HKS51"/>
      <c r="HKT51"/>
      <c r="HKU51"/>
      <c r="HKV51"/>
      <c r="HKW51"/>
      <c r="HKX51"/>
      <c r="HKY51"/>
      <c r="HKZ51"/>
      <c r="HLA51"/>
      <c r="HLB51"/>
      <c r="HLC51"/>
      <c r="HLD51"/>
      <c r="HLE51"/>
      <c r="HLF51"/>
      <c r="HLG51"/>
      <c r="HLH51"/>
      <c r="HLI51"/>
      <c r="HLJ51"/>
      <c r="HLK51"/>
      <c r="HLL51"/>
      <c r="HLM51"/>
      <c r="HLN51"/>
      <c r="HLO51"/>
      <c r="HLP51"/>
      <c r="HLQ51"/>
      <c r="HLR51"/>
      <c r="HLS51"/>
      <c r="HLT51"/>
      <c r="HLU51"/>
      <c r="HLV51"/>
      <c r="HLW51"/>
      <c r="HLX51"/>
      <c r="HLY51"/>
      <c r="HLZ51"/>
      <c r="HMA51"/>
      <c r="HMB51"/>
      <c r="HMC51"/>
      <c r="HMD51"/>
      <c r="HME51"/>
      <c r="HMF51"/>
      <c r="HMG51"/>
      <c r="HMH51"/>
      <c r="HMI51"/>
      <c r="HMJ51"/>
      <c r="HMK51"/>
      <c r="HML51"/>
      <c r="HMM51"/>
      <c r="HMN51"/>
      <c r="HMO51"/>
      <c r="HMP51"/>
      <c r="HMQ51"/>
      <c r="HMR51"/>
      <c r="HMS51"/>
      <c r="HMT51"/>
      <c r="HMU51"/>
      <c r="HMV51"/>
      <c r="HMW51"/>
      <c r="HMX51"/>
      <c r="HMY51"/>
      <c r="HMZ51"/>
      <c r="HNA51"/>
      <c r="HNB51"/>
      <c r="HNC51"/>
      <c r="HND51"/>
      <c r="HNE51"/>
      <c r="HNF51"/>
      <c r="HNG51"/>
      <c r="HNH51"/>
      <c r="HNI51"/>
      <c r="HNJ51"/>
      <c r="HNK51"/>
      <c r="HNL51"/>
      <c r="HNM51"/>
      <c r="HNN51"/>
      <c r="HNO51"/>
      <c r="HNP51"/>
      <c r="HNQ51"/>
      <c r="HNR51"/>
      <c r="HNS51"/>
      <c r="HNT51"/>
      <c r="HNU51"/>
      <c r="HNV51"/>
      <c r="HNW51"/>
      <c r="HNX51"/>
      <c r="HNY51"/>
      <c r="HNZ51"/>
      <c r="HOA51"/>
      <c r="HOB51"/>
      <c r="HOC51"/>
      <c r="HOD51"/>
      <c r="HOE51"/>
      <c r="HOF51"/>
      <c r="HOG51"/>
      <c r="HOH51"/>
      <c r="HOI51"/>
      <c r="HOJ51"/>
      <c r="HOK51"/>
      <c r="HOL51"/>
      <c r="HOM51"/>
      <c r="HON51"/>
      <c r="HOO51"/>
      <c r="HOP51"/>
      <c r="HOQ51"/>
      <c r="HOR51"/>
      <c r="HOS51"/>
      <c r="HOT51"/>
      <c r="HOU51"/>
      <c r="HOV51"/>
      <c r="HOW51"/>
      <c r="HOX51"/>
      <c r="HOY51"/>
      <c r="HOZ51"/>
      <c r="HPA51"/>
      <c r="HPB51"/>
      <c r="HPC51"/>
      <c r="HPD51"/>
      <c r="HPE51"/>
      <c r="HPF51"/>
      <c r="HPG51"/>
      <c r="HPH51"/>
      <c r="HPI51"/>
      <c r="HPJ51"/>
      <c r="HPK51"/>
      <c r="HPL51"/>
      <c r="HPM51"/>
      <c r="HPN51"/>
      <c r="HPO51"/>
      <c r="HPP51"/>
      <c r="HPQ51"/>
      <c r="HPR51"/>
      <c r="HPS51"/>
      <c r="HPT51"/>
      <c r="HPU51"/>
      <c r="HPV51"/>
      <c r="HPW51"/>
      <c r="HPX51"/>
      <c r="HPY51"/>
      <c r="HPZ51"/>
      <c r="HQA51"/>
      <c r="HQB51"/>
      <c r="HQC51"/>
      <c r="HQD51"/>
      <c r="HQE51"/>
      <c r="HQF51"/>
      <c r="HQG51"/>
      <c r="HQH51"/>
      <c r="HQI51"/>
      <c r="HQJ51"/>
      <c r="HQK51"/>
      <c r="HQL51"/>
      <c r="HQM51"/>
      <c r="HQN51"/>
      <c r="HQO51"/>
      <c r="HQP51"/>
      <c r="HQQ51"/>
      <c r="HQR51"/>
      <c r="HQS51"/>
      <c r="HQT51"/>
      <c r="HQU51"/>
      <c r="HQV51"/>
      <c r="HQW51"/>
      <c r="HQX51"/>
      <c r="HQY51"/>
      <c r="HQZ51"/>
      <c r="HRA51"/>
      <c r="HRB51"/>
      <c r="HRC51"/>
      <c r="HRD51"/>
      <c r="HRE51"/>
      <c r="HRF51"/>
      <c r="HRG51"/>
      <c r="HRH51"/>
      <c r="HRI51"/>
      <c r="HRJ51"/>
      <c r="HRK51"/>
      <c r="HRL51"/>
      <c r="HRM51"/>
      <c r="HRN51"/>
      <c r="HRO51"/>
      <c r="HRP51"/>
      <c r="HRQ51"/>
      <c r="HRR51"/>
      <c r="HRS51"/>
      <c r="HRT51"/>
      <c r="HRU51"/>
      <c r="HRV51"/>
      <c r="HRW51"/>
      <c r="HRX51"/>
      <c r="HRY51"/>
      <c r="HRZ51"/>
      <c r="HSA51"/>
      <c r="HSB51"/>
      <c r="HSC51"/>
      <c r="HSD51"/>
      <c r="HSE51"/>
      <c r="HSF51"/>
      <c r="HSG51"/>
      <c r="HSH51"/>
      <c r="HSI51"/>
      <c r="HSJ51"/>
      <c r="HSK51"/>
      <c r="HSL51"/>
      <c r="HSM51"/>
      <c r="HSN51"/>
      <c r="HSO51"/>
      <c r="HSP51"/>
      <c r="HSQ51"/>
      <c r="HSR51"/>
      <c r="HSS51"/>
      <c r="HST51"/>
      <c r="HSU51"/>
      <c r="HSV51"/>
      <c r="HSW51"/>
      <c r="HSX51"/>
      <c r="HSY51"/>
      <c r="HSZ51"/>
      <c r="HTA51"/>
      <c r="HTB51"/>
      <c r="HTC51"/>
      <c r="HTD51"/>
      <c r="HTE51"/>
      <c r="HTF51"/>
      <c r="HTG51"/>
      <c r="HTH51"/>
      <c r="HTI51"/>
      <c r="HTJ51"/>
      <c r="HTK51"/>
      <c r="HTL51"/>
      <c r="HTM51"/>
      <c r="HTN51"/>
      <c r="HTO51"/>
      <c r="HTP51"/>
      <c r="HTQ51"/>
      <c r="HTR51"/>
      <c r="HTS51"/>
      <c r="HTT51"/>
      <c r="HTU51"/>
      <c r="HTV51"/>
      <c r="HTW51"/>
      <c r="HTX51"/>
      <c r="HTY51"/>
      <c r="HTZ51"/>
      <c r="HUA51"/>
      <c r="HUB51"/>
      <c r="HUC51"/>
      <c r="HUD51"/>
      <c r="HUE51"/>
      <c r="HUF51"/>
      <c r="HUG51"/>
      <c r="HUH51"/>
      <c r="HUI51"/>
      <c r="HUJ51"/>
      <c r="HUK51"/>
      <c r="HUL51"/>
      <c r="HUM51"/>
      <c r="HUN51"/>
      <c r="HUO51"/>
      <c r="HUP51"/>
      <c r="HUQ51"/>
      <c r="HUR51"/>
      <c r="HUS51"/>
      <c r="HUT51"/>
      <c r="HUU51"/>
      <c r="HUV51"/>
      <c r="HUW51"/>
      <c r="HUX51"/>
      <c r="HUY51"/>
      <c r="HUZ51"/>
      <c r="HVA51"/>
      <c r="HVB51"/>
      <c r="HVC51"/>
      <c r="HVD51"/>
      <c r="HVE51"/>
      <c r="HVF51"/>
      <c r="HVG51"/>
      <c r="HVH51"/>
      <c r="HVI51"/>
      <c r="HVJ51"/>
      <c r="HVK51"/>
      <c r="HVL51"/>
      <c r="HVM51"/>
      <c r="HVN51"/>
      <c r="HVO51"/>
      <c r="HVP51"/>
      <c r="HVQ51"/>
      <c r="HVR51"/>
      <c r="HVS51"/>
      <c r="HVT51"/>
      <c r="HVU51"/>
      <c r="HVV51"/>
      <c r="HVW51"/>
      <c r="HVX51"/>
      <c r="HVY51"/>
      <c r="HVZ51"/>
      <c r="HWA51"/>
      <c r="HWB51"/>
      <c r="HWC51"/>
      <c r="HWD51"/>
      <c r="HWE51"/>
      <c r="HWF51"/>
      <c r="HWG51"/>
      <c r="HWH51"/>
      <c r="HWI51"/>
      <c r="HWJ51"/>
      <c r="HWK51"/>
      <c r="HWL51"/>
      <c r="HWM51"/>
      <c r="HWN51"/>
      <c r="HWO51"/>
      <c r="HWP51"/>
      <c r="HWQ51"/>
      <c r="HWR51"/>
      <c r="HWS51"/>
      <c r="HWT51"/>
      <c r="HWU51"/>
      <c r="HWV51"/>
      <c r="HWW51"/>
      <c r="HWX51"/>
      <c r="HWY51"/>
      <c r="HWZ51"/>
      <c r="HXA51"/>
      <c r="HXB51"/>
      <c r="HXC51"/>
      <c r="HXD51"/>
      <c r="HXE51"/>
      <c r="HXF51"/>
      <c r="HXG51"/>
      <c r="HXH51"/>
      <c r="HXI51"/>
      <c r="HXJ51"/>
      <c r="HXK51"/>
      <c r="HXL51"/>
      <c r="HXM51"/>
      <c r="HXN51"/>
      <c r="HXO51"/>
      <c r="HXP51"/>
      <c r="HXQ51"/>
      <c r="HXR51"/>
      <c r="HXS51"/>
      <c r="HXT51"/>
      <c r="HXU51"/>
      <c r="HXV51"/>
      <c r="HXW51"/>
      <c r="HXX51"/>
      <c r="HXY51"/>
      <c r="HXZ51"/>
      <c r="HYA51"/>
      <c r="HYB51"/>
      <c r="HYC51"/>
      <c r="HYD51"/>
      <c r="HYE51"/>
      <c r="HYF51"/>
      <c r="HYG51"/>
      <c r="HYH51"/>
      <c r="HYI51"/>
      <c r="HYJ51"/>
      <c r="HYK51"/>
      <c r="HYL51"/>
      <c r="HYM51"/>
      <c r="HYN51"/>
      <c r="HYO51"/>
      <c r="HYP51"/>
      <c r="HYQ51"/>
      <c r="HYR51"/>
      <c r="HYS51"/>
      <c r="HYT51"/>
      <c r="HYU51"/>
      <c r="HYV51"/>
      <c r="HYW51"/>
      <c r="HYX51"/>
      <c r="HYY51"/>
      <c r="HYZ51"/>
      <c r="HZA51"/>
      <c r="HZB51"/>
      <c r="HZC51"/>
      <c r="HZD51"/>
      <c r="HZE51"/>
      <c r="HZF51"/>
      <c r="HZG51"/>
      <c r="HZH51"/>
      <c r="HZI51"/>
      <c r="HZJ51"/>
      <c r="HZK51"/>
      <c r="HZL51"/>
      <c r="HZM51"/>
      <c r="HZN51"/>
      <c r="HZO51"/>
      <c r="HZP51"/>
      <c r="HZQ51"/>
      <c r="HZR51"/>
      <c r="HZS51"/>
      <c r="HZT51"/>
      <c r="HZU51"/>
      <c r="HZV51"/>
      <c r="HZW51"/>
      <c r="HZX51"/>
      <c r="HZY51"/>
      <c r="HZZ51"/>
      <c r="IAA51"/>
      <c r="IAB51"/>
      <c r="IAC51"/>
      <c r="IAD51"/>
      <c r="IAE51"/>
      <c r="IAF51"/>
      <c r="IAG51"/>
      <c r="IAH51"/>
      <c r="IAI51"/>
      <c r="IAJ51"/>
      <c r="IAK51"/>
      <c r="IAL51"/>
      <c r="IAM51"/>
      <c r="IAN51"/>
      <c r="IAO51"/>
      <c r="IAP51"/>
      <c r="IAQ51"/>
      <c r="IAR51"/>
      <c r="IAS51"/>
      <c r="IAT51"/>
      <c r="IAU51"/>
      <c r="IAV51"/>
      <c r="IAW51"/>
      <c r="IAX51"/>
      <c r="IAY51"/>
      <c r="IAZ51"/>
      <c r="IBA51"/>
      <c r="IBB51"/>
      <c r="IBC51"/>
      <c r="IBD51"/>
      <c r="IBE51"/>
      <c r="IBF51"/>
      <c r="IBG51"/>
      <c r="IBH51"/>
      <c r="IBI51"/>
      <c r="IBJ51"/>
      <c r="IBK51"/>
      <c r="IBL51"/>
      <c r="IBM51"/>
      <c r="IBN51"/>
      <c r="IBO51"/>
      <c r="IBP51"/>
      <c r="IBQ51"/>
      <c r="IBR51"/>
      <c r="IBS51"/>
      <c r="IBT51"/>
      <c r="IBU51"/>
      <c r="IBV51"/>
      <c r="IBW51"/>
      <c r="IBX51"/>
      <c r="IBY51"/>
      <c r="IBZ51"/>
      <c r="ICA51"/>
      <c r="ICB51"/>
      <c r="ICC51"/>
      <c r="ICD51"/>
      <c r="ICE51"/>
      <c r="ICF51"/>
      <c r="ICG51"/>
      <c r="ICH51"/>
      <c r="ICI51"/>
      <c r="ICJ51"/>
      <c r="ICK51"/>
      <c r="ICL51"/>
      <c r="ICM51"/>
      <c r="ICN51"/>
      <c r="ICO51"/>
      <c r="ICP51"/>
      <c r="ICQ51"/>
      <c r="ICR51"/>
      <c r="ICS51"/>
      <c r="ICT51"/>
      <c r="ICU51"/>
      <c r="ICV51"/>
      <c r="ICW51"/>
      <c r="ICX51"/>
      <c r="ICY51"/>
      <c r="ICZ51"/>
      <c r="IDA51"/>
      <c r="IDB51"/>
      <c r="IDC51"/>
      <c r="IDD51"/>
      <c r="IDE51"/>
      <c r="IDF51"/>
      <c r="IDG51"/>
      <c r="IDH51"/>
      <c r="IDI51"/>
      <c r="IDJ51"/>
      <c r="IDK51"/>
      <c r="IDL51"/>
      <c r="IDM51"/>
      <c r="IDN51"/>
      <c r="IDO51"/>
      <c r="IDP51"/>
      <c r="IDQ51"/>
      <c r="IDR51"/>
      <c r="IDS51"/>
      <c r="IDT51"/>
      <c r="IDU51"/>
      <c r="IDV51"/>
      <c r="IDW51"/>
      <c r="IDX51"/>
      <c r="IDY51"/>
      <c r="IDZ51"/>
      <c r="IEA51"/>
      <c r="IEB51"/>
      <c r="IEC51"/>
      <c r="IED51"/>
      <c r="IEE51"/>
      <c r="IEF51"/>
      <c r="IEG51"/>
      <c r="IEH51"/>
      <c r="IEI51"/>
      <c r="IEJ51"/>
      <c r="IEK51"/>
      <c r="IEL51"/>
      <c r="IEM51"/>
      <c r="IEN51"/>
      <c r="IEO51"/>
      <c r="IEP51"/>
      <c r="IEQ51"/>
      <c r="IER51"/>
      <c r="IES51"/>
      <c r="IET51"/>
      <c r="IEU51"/>
      <c r="IEV51"/>
      <c r="IEW51"/>
      <c r="IEX51"/>
      <c r="IEY51"/>
      <c r="IEZ51"/>
      <c r="IFA51"/>
      <c r="IFB51"/>
      <c r="IFC51"/>
      <c r="IFD51"/>
      <c r="IFE51"/>
      <c r="IFF51"/>
      <c r="IFG51"/>
      <c r="IFH51"/>
      <c r="IFI51"/>
      <c r="IFJ51"/>
      <c r="IFK51"/>
      <c r="IFL51"/>
      <c r="IFM51"/>
      <c r="IFN51"/>
      <c r="IFO51"/>
      <c r="IFP51"/>
      <c r="IFQ51"/>
      <c r="IFR51"/>
      <c r="IFS51"/>
      <c r="IFT51"/>
      <c r="IFU51"/>
      <c r="IFV51"/>
      <c r="IFW51"/>
      <c r="IFX51"/>
      <c r="IFY51"/>
      <c r="IFZ51"/>
      <c r="IGA51"/>
      <c r="IGB51"/>
      <c r="IGC51"/>
      <c r="IGD51"/>
      <c r="IGE51"/>
      <c r="IGF51"/>
      <c r="IGG51"/>
      <c r="IGH51"/>
      <c r="IGI51"/>
      <c r="IGJ51"/>
      <c r="IGK51"/>
      <c r="IGL51"/>
      <c r="IGM51"/>
      <c r="IGN51"/>
      <c r="IGO51"/>
      <c r="IGP51"/>
      <c r="IGQ51"/>
      <c r="IGR51"/>
      <c r="IGS51"/>
      <c r="IGT51"/>
      <c r="IGU51"/>
      <c r="IGV51"/>
      <c r="IGW51"/>
      <c r="IGX51"/>
      <c r="IGY51"/>
      <c r="IGZ51"/>
      <c r="IHA51"/>
      <c r="IHB51"/>
      <c r="IHC51"/>
      <c r="IHD51"/>
      <c r="IHE51"/>
      <c r="IHF51"/>
      <c r="IHG51"/>
      <c r="IHH51"/>
      <c r="IHI51"/>
      <c r="IHJ51"/>
      <c r="IHK51"/>
      <c r="IHL51"/>
      <c r="IHM51"/>
      <c r="IHN51"/>
      <c r="IHO51"/>
      <c r="IHP51"/>
      <c r="IHQ51"/>
      <c r="IHR51"/>
      <c r="IHS51"/>
      <c r="IHT51"/>
      <c r="IHU51"/>
      <c r="IHV51"/>
      <c r="IHW51"/>
      <c r="IHX51"/>
      <c r="IHY51"/>
      <c r="IHZ51"/>
      <c r="IIA51"/>
      <c r="IIB51"/>
      <c r="IIC51"/>
      <c r="IID51"/>
      <c r="IIE51"/>
      <c r="IIF51"/>
      <c r="IIG51"/>
      <c r="IIH51"/>
      <c r="III51"/>
      <c r="IIJ51"/>
      <c r="IIK51"/>
      <c r="IIL51"/>
      <c r="IIM51"/>
      <c r="IIN51"/>
      <c r="IIO51"/>
      <c r="IIP51"/>
      <c r="IIQ51"/>
      <c r="IIR51"/>
      <c r="IIS51"/>
      <c r="IIT51"/>
      <c r="IIU51"/>
      <c r="IIV51"/>
      <c r="IIW51"/>
      <c r="IIX51"/>
      <c r="IIY51"/>
      <c r="IIZ51"/>
      <c r="IJA51"/>
      <c r="IJB51"/>
      <c r="IJC51"/>
      <c r="IJD51"/>
      <c r="IJE51"/>
      <c r="IJF51"/>
      <c r="IJG51"/>
      <c r="IJH51"/>
      <c r="IJI51"/>
      <c r="IJJ51"/>
      <c r="IJK51"/>
      <c r="IJL51"/>
      <c r="IJM51"/>
      <c r="IJN51"/>
      <c r="IJO51"/>
      <c r="IJP51"/>
      <c r="IJQ51"/>
      <c r="IJR51"/>
      <c r="IJS51"/>
      <c r="IJT51"/>
      <c r="IJU51"/>
      <c r="IJV51"/>
      <c r="IJW51"/>
      <c r="IJX51"/>
      <c r="IJY51"/>
      <c r="IJZ51"/>
      <c r="IKA51"/>
      <c r="IKB51"/>
      <c r="IKC51"/>
      <c r="IKD51"/>
      <c r="IKE51"/>
      <c r="IKF51"/>
      <c r="IKG51"/>
      <c r="IKH51"/>
      <c r="IKI51"/>
      <c r="IKJ51"/>
      <c r="IKK51"/>
      <c r="IKL51"/>
      <c r="IKM51"/>
      <c r="IKN51"/>
      <c r="IKO51"/>
      <c r="IKP51"/>
      <c r="IKQ51"/>
      <c r="IKR51"/>
      <c r="IKS51"/>
      <c r="IKT51"/>
      <c r="IKU51"/>
      <c r="IKV51"/>
      <c r="IKW51"/>
      <c r="IKX51"/>
      <c r="IKY51"/>
      <c r="IKZ51"/>
      <c r="ILA51"/>
      <c r="ILB51"/>
      <c r="ILC51"/>
      <c r="ILD51"/>
      <c r="ILE51"/>
      <c r="ILF51"/>
      <c r="ILG51"/>
      <c r="ILH51"/>
      <c r="ILI51"/>
      <c r="ILJ51"/>
      <c r="ILK51"/>
      <c r="ILL51"/>
      <c r="ILM51"/>
      <c r="ILN51"/>
      <c r="ILO51"/>
      <c r="ILP51"/>
      <c r="ILQ51"/>
      <c r="ILR51"/>
      <c r="ILS51"/>
      <c r="ILT51"/>
      <c r="ILU51"/>
      <c r="ILV51"/>
      <c r="ILW51"/>
      <c r="ILX51"/>
      <c r="ILY51"/>
      <c r="ILZ51"/>
      <c r="IMA51"/>
      <c r="IMB51"/>
      <c r="IMC51"/>
      <c r="IMD51"/>
      <c r="IME51"/>
      <c r="IMF51"/>
      <c r="IMG51"/>
      <c r="IMH51"/>
      <c r="IMI51"/>
      <c r="IMJ51"/>
      <c r="IMK51"/>
      <c r="IML51"/>
      <c r="IMM51"/>
      <c r="IMN51"/>
      <c r="IMO51"/>
      <c r="IMP51"/>
      <c r="IMQ51"/>
      <c r="IMR51"/>
      <c r="IMS51"/>
      <c r="IMT51"/>
      <c r="IMU51"/>
      <c r="IMV51"/>
      <c r="IMW51"/>
      <c r="IMX51"/>
      <c r="IMY51"/>
      <c r="IMZ51"/>
      <c r="INA51"/>
      <c r="INB51"/>
      <c r="INC51"/>
      <c r="IND51"/>
      <c r="INE51"/>
      <c r="INF51"/>
      <c r="ING51"/>
      <c r="INH51"/>
      <c r="INI51"/>
      <c r="INJ51"/>
      <c r="INK51"/>
      <c r="INL51"/>
      <c r="INM51"/>
      <c r="INN51"/>
      <c r="INO51"/>
      <c r="INP51"/>
      <c r="INQ51"/>
      <c r="INR51"/>
      <c r="INS51"/>
      <c r="INT51"/>
      <c r="INU51"/>
      <c r="INV51"/>
      <c r="INW51"/>
      <c r="INX51"/>
      <c r="INY51"/>
      <c r="INZ51"/>
      <c r="IOA51"/>
      <c r="IOB51"/>
      <c r="IOC51"/>
      <c r="IOD51"/>
      <c r="IOE51"/>
      <c r="IOF51"/>
      <c r="IOG51"/>
      <c r="IOH51"/>
      <c r="IOI51"/>
      <c r="IOJ51"/>
      <c r="IOK51"/>
      <c r="IOL51"/>
      <c r="IOM51"/>
      <c r="ION51"/>
      <c r="IOO51"/>
      <c r="IOP51"/>
      <c r="IOQ51"/>
      <c r="IOR51"/>
      <c r="IOS51"/>
      <c r="IOT51"/>
      <c r="IOU51"/>
      <c r="IOV51"/>
      <c r="IOW51"/>
      <c r="IOX51"/>
      <c r="IOY51"/>
      <c r="IOZ51"/>
      <c r="IPA51"/>
      <c r="IPB51"/>
      <c r="IPC51"/>
      <c r="IPD51"/>
      <c r="IPE51"/>
      <c r="IPF51"/>
      <c r="IPG51"/>
      <c r="IPH51"/>
      <c r="IPI51"/>
      <c r="IPJ51"/>
      <c r="IPK51"/>
      <c r="IPL51"/>
      <c r="IPM51"/>
      <c r="IPN51"/>
      <c r="IPO51"/>
      <c r="IPP51"/>
      <c r="IPQ51"/>
      <c r="IPR51"/>
      <c r="IPS51"/>
      <c r="IPT51"/>
      <c r="IPU51"/>
      <c r="IPV51"/>
      <c r="IPW51"/>
      <c r="IPX51"/>
      <c r="IPY51"/>
      <c r="IPZ51"/>
      <c r="IQA51"/>
      <c r="IQB51"/>
      <c r="IQC51"/>
      <c r="IQD51"/>
      <c r="IQE51"/>
      <c r="IQF51"/>
      <c r="IQG51"/>
      <c r="IQH51"/>
      <c r="IQI51"/>
      <c r="IQJ51"/>
      <c r="IQK51"/>
      <c r="IQL51"/>
      <c r="IQM51"/>
      <c r="IQN51"/>
      <c r="IQO51"/>
      <c r="IQP51"/>
      <c r="IQQ51"/>
      <c r="IQR51"/>
      <c r="IQS51"/>
      <c r="IQT51"/>
      <c r="IQU51"/>
      <c r="IQV51"/>
      <c r="IQW51"/>
      <c r="IQX51"/>
      <c r="IQY51"/>
      <c r="IQZ51"/>
      <c r="IRA51"/>
      <c r="IRB51"/>
      <c r="IRC51"/>
      <c r="IRD51"/>
      <c r="IRE51"/>
      <c r="IRF51"/>
      <c r="IRG51"/>
      <c r="IRH51"/>
      <c r="IRI51"/>
      <c r="IRJ51"/>
      <c r="IRK51"/>
      <c r="IRL51"/>
      <c r="IRM51"/>
      <c r="IRN51"/>
      <c r="IRO51"/>
      <c r="IRP51"/>
      <c r="IRQ51"/>
      <c r="IRR51"/>
      <c r="IRS51"/>
      <c r="IRT51"/>
      <c r="IRU51"/>
      <c r="IRV51"/>
      <c r="IRW51"/>
      <c r="IRX51"/>
      <c r="IRY51"/>
      <c r="IRZ51"/>
      <c r="ISA51"/>
      <c r="ISB51"/>
      <c r="ISC51"/>
      <c r="ISD51"/>
      <c r="ISE51"/>
      <c r="ISF51"/>
      <c r="ISG51"/>
      <c r="ISH51"/>
      <c r="ISI51"/>
      <c r="ISJ51"/>
      <c r="ISK51"/>
      <c r="ISL51"/>
      <c r="ISM51"/>
      <c r="ISN51"/>
      <c r="ISO51"/>
      <c r="ISP51"/>
      <c r="ISQ51"/>
      <c r="ISR51"/>
      <c r="ISS51"/>
      <c r="IST51"/>
      <c r="ISU51"/>
      <c r="ISV51"/>
      <c r="ISW51"/>
      <c r="ISX51"/>
      <c r="ISY51"/>
      <c r="ISZ51"/>
      <c r="ITA51"/>
      <c r="ITB51"/>
      <c r="ITC51"/>
      <c r="ITD51"/>
      <c r="ITE51"/>
      <c r="ITF51"/>
      <c r="ITG51"/>
      <c r="ITH51"/>
      <c r="ITI51"/>
      <c r="ITJ51"/>
      <c r="ITK51"/>
      <c r="ITL51"/>
      <c r="ITM51"/>
      <c r="ITN51"/>
      <c r="ITO51"/>
      <c r="ITP51"/>
      <c r="ITQ51"/>
      <c r="ITR51"/>
      <c r="ITS51"/>
      <c r="ITT51"/>
      <c r="ITU51"/>
      <c r="ITV51"/>
      <c r="ITW51"/>
      <c r="ITX51"/>
      <c r="ITY51"/>
      <c r="ITZ51"/>
      <c r="IUA51"/>
      <c r="IUB51"/>
      <c r="IUC51"/>
      <c r="IUD51"/>
      <c r="IUE51"/>
      <c r="IUF51"/>
      <c r="IUG51"/>
      <c r="IUH51"/>
      <c r="IUI51"/>
      <c r="IUJ51"/>
      <c r="IUK51"/>
      <c r="IUL51"/>
      <c r="IUM51"/>
      <c r="IUN51"/>
      <c r="IUO51"/>
      <c r="IUP51"/>
      <c r="IUQ51"/>
      <c r="IUR51"/>
      <c r="IUS51"/>
      <c r="IUT51"/>
      <c r="IUU51"/>
      <c r="IUV51"/>
      <c r="IUW51"/>
      <c r="IUX51"/>
      <c r="IUY51"/>
      <c r="IUZ51"/>
      <c r="IVA51"/>
      <c r="IVB51"/>
      <c r="IVC51"/>
      <c r="IVD51"/>
      <c r="IVE51"/>
      <c r="IVF51"/>
      <c r="IVG51"/>
      <c r="IVH51"/>
      <c r="IVI51"/>
      <c r="IVJ51"/>
      <c r="IVK51"/>
      <c r="IVL51"/>
      <c r="IVM51"/>
      <c r="IVN51"/>
      <c r="IVO51"/>
      <c r="IVP51"/>
      <c r="IVQ51"/>
      <c r="IVR51"/>
      <c r="IVS51"/>
      <c r="IVT51"/>
      <c r="IVU51"/>
      <c r="IVV51"/>
      <c r="IVW51"/>
      <c r="IVX51"/>
      <c r="IVY51"/>
      <c r="IVZ51"/>
      <c r="IWA51"/>
      <c r="IWB51"/>
      <c r="IWC51"/>
      <c r="IWD51"/>
      <c r="IWE51"/>
      <c r="IWF51"/>
      <c r="IWG51"/>
      <c r="IWH51"/>
      <c r="IWI51"/>
      <c r="IWJ51"/>
      <c r="IWK51"/>
      <c r="IWL51"/>
      <c r="IWM51"/>
      <c r="IWN51"/>
      <c r="IWO51"/>
      <c r="IWP51"/>
      <c r="IWQ51"/>
      <c r="IWR51"/>
      <c r="IWS51"/>
      <c r="IWT51"/>
      <c r="IWU51"/>
      <c r="IWV51"/>
      <c r="IWW51"/>
      <c r="IWX51"/>
      <c r="IWY51"/>
      <c r="IWZ51"/>
      <c r="IXA51"/>
      <c r="IXB51"/>
      <c r="IXC51"/>
      <c r="IXD51"/>
      <c r="IXE51"/>
      <c r="IXF51"/>
      <c r="IXG51"/>
      <c r="IXH51"/>
      <c r="IXI51"/>
      <c r="IXJ51"/>
      <c r="IXK51"/>
      <c r="IXL51"/>
      <c r="IXM51"/>
      <c r="IXN51"/>
      <c r="IXO51"/>
      <c r="IXP51"/>
      <c r="IXQ51"/>
      <c r="IXR51"/>
      <c r="IXS51"/>
      <c r="IXT51"/>
      <c r="IXU51"/>
      <c r="IXV51"/>
      <c r="IXW51"/>
      <c r="IXX51"/>
      <c r="IXY51"/>
      <c r="IXZ51"/>
      <c r="IYA51"/>
      <c r="IYB51"/>
      <c r="IYC51"/>
      <c r="IYD51"/>
      <c r="IYE51"/>
      <c r="IYF51"/>
      <c r="IYG51"/>
      <c r="IYH51"/>
      <c r="IYI51"/>
      <c r="IYJ51"/>
      <c r="IYK51"/>
      <c r="IYL51"/>
      <c r="IYM51"/>
      <c r="IYN51"/>
      <c r="IYO51"/>
      <c r="IYP51"/>
      <c r="IYQ51"/>
      <c r="IYR51"/>
      <c r="IYS51"/>
      <c r="IYT51"/>
      <c r="IYU51"/>
      <c r="IYV51"/>
      <c r="IYW51"/>
      <c r="IYX51"/>
      <c r="IYY51"/>
      <c r="IYZ51"/>
      <c r="IZA51"/>
      <c r="IZB51"/>
      <c r="IZC51"/>
      <c r="IZD51"/>
      <c r="IZE51"/>
      <c r="IZF51"/>
      <c r="IZG51"/>
      <c r="IZH51"/>
      <c r="IZI51"/>
      <c r="IZJ51"/>
      <c r="IZK51"/>
      <c r="IZL51"/>
      <c r="IZM51"/>
      <c r="IZN51"/>
      <c r="IZO51"/>
      <c r="IZP51"/>
      <c r="IZQ51"/>
      <c r="IZR51"/>
      <c r="IZS51"/>
      <c r="IZT51"/>
      <c r="IZU51"/>
      <c r="IZV51"/>
      <c r="IZW51"/>
      <c r="IZX51"/>
      <c r="IZY51"/>
      <c r="IZZ51"/>
      <c r="JAA51"/>
      <c r="JAB51"/>
      <c r="JAC51"/>
      <c r="JAD51"/>
      <c r="JAE51"/>
      <c r="JAF51"/>
      <c r="JAG51"/>
      <c r="JAH51"/>
      <c r="JAI51"/>
      <c r="JAJ51"/>
      <c r="JAK51"/>
      <c r="JAL51"/>
      <c r="JAM51"/>
      <c r="JAN51"/>
      <c r="JAO51"/>
      <c r="JAP51"/>
      <c r="JAQ51"/>
      <c r="JAR51"/>
      <c r="JAS51"/>
      <c r="JAT51"/>
      <c r="JAU51"/>
      <c r="JAV51"/>
      <c r="JAW51"/>
      <c r="JAX51"/>
      <c r="JAY51"/>
      <c r="JAZ51"/>
      <c r="JBA51"/>
      <c r="JBB51"/>
      <c r="JBC51"/>
      <c r="JBD51"/>
      <c r="JBE51"/>
      <c r="JBF51"/>
      <c r="JBG51"/>
      <c r="JBH51"/>
      <c r="JBI51"/>
      <c r="JBJ51"/>
      <c r="JBK51"/>
      <c r="JBL51"/>
      <c r="JBM51"/>
      <c r="JBN51"/>
      <c r="JBO51"/>
      <c r="JBP51"/>
      <c r="JBQ51"/>
      <c r="JBR51"/>
      <c r="JBS51"/>
      <c r="JBT51"/>
      <c r="JBU51"/>
      <c r="JBV51"/>
      <c r="JBW51"/>
      <c r="JBX51"/>
      <c r="JBY51"/>
      <c r="JBZ51"/>
      <c r="JCA51"/>
      <c r="JCB51"/>
      <c r="JCC51"/>
      <c r="JCD51"/>
      <c r="JCE51"/>
      <c r="JCF51"/>
      <c r="JCG51"/>
      <c r="JCH51"/>
      <c r="JCI51"/>
      <c r="JCJ51"/>
      <c r="JCK51"/>
      <c r="JCL51"/>
      <c r="JCM51"/>
      <c r="JCN51"/>
      <c r="JCO51"/>
      <c r="JCP51"/>
      <c r="JCQ51"/>
      <c r="JCR51"/>
      <c r="JCS51"/>
      <c r="JCT51"/>
      <c r="JCU51"/>
      <c r="JCV51"/>
      <c r="JCW51"/>
      <c r="JCX51"/>
      <c r="JCY51"/>
      <c r="JCZ51"/>
      <c r="JDA51"/>
      <c r="JDB51"/>
      <c r="JDC51"/>
      <c r="JDD51"/>
      <c r="JDE51"/>
      <c r="JDF51"/>
      <c r="JDG51"/>
      <c r="JDH51"/>
      <c r="JDI51"/>
      <c r="JDJ51"/>
      <c r="JDK51"/>
      <c r="JDL51"/>
      <c r="JDM51"/>
      <c r="JDN51"/>
      <c r="JDO51"/>
      <c r="JDP51"/>
      <c r="JDQ51"/>
      <c r="JDR51"/>
      <c r="JDS51"/>
      <c r="JDT51"/>
      <c r="JDU51"/>
      <c r="JDV51"/>
      <c r="JDW51"/>
      <c r="JDX51"/>
      <c r="JDY51"/>
      <c r="JDZ51"/>
      <c r="JEA51"/>
      <c r="JEB51"/>
      <c r="JEC51"/>
      <c r="JED51"/>
      <c r="JEE51"/>
      <c r="JEF51"/>
      <c r="JEG51"/>
      <c r="JEH51"/>
      <c r="JEI51"/>
      <c r="JEJ51"/>
      <c r="JEK51"/>
      <c r="JEL51"/>
      <c r="JEM51"/>
      <c r="JEN51"/>
      <c r="JEO51"/>
      <c r="JEP51"/>
      <c r="JEQ51"/>
      <c r="JER51"/>
      <c r="JES51"/>
      <c r="JET51"/>
      <c r="JEU51"/>
      <c r="JEV51"/>
      <c r="JEW51"/>
      <c r="JEX51"/>
      <c r="JEY51"/>
      <c r="JEZ51"/>
      <c r="JFA51"/>
      <c r="JFB51"/>
      <c r="JFC51"/>
      <c r="JFD51"/>
      <c r="JFE51"/>
      <c r="JFF51"/>
      <c r="JFG51"/>
      <c r="JFH51"/>
      <c r="JFI51"/>
      <c r="JFJ51"/>
      <c r="JFK51"/>
      <c r="JFL51"/>
      <c r="JFM51"/>
      <c r="JFN51"/>
      <c r="JFO51"/>
      <c r="JFP51"/>
      <c r="JFQ51"/>
      <c r="JFR51"/>
      <c r="JFS51"/>
      <c r="JFT51"/>
      <c r="JFU51"/>
      <c r="JFV51"/>
      <c r="JFW51"/>
      <c r="JFX51"/>
      <c r="JFY51"/>
      <c r="JFZ51"/>
      <c r="JGA51"/>
      <c r="JGB51"/>
      <c r="JGC51"/>
      <c r="JGD51"/>
      <c r="JGE51"/>
      <c r="JGF51"/>
      <c r="JGG51"/>
      <c r="JGH51"/>
      <c r="JGI51"/>
      <c r="JGJ51"/>
      <c r="JGK51"/>
      <c r="JGL51"/>
      <c r="JGM51"/>
      <c r="JGN51"/>
      <c r="JGO51"/>
      <c r="JGP51"/>
      <c r="JGQ51"/>
      <c r="JGR51"/>
      <c r="JGS51"/>
      <c r="JGT51"/>
      <c r="JGU51"/>
      <c r="JGV51"/>
      <c r="JGW51"/>
      <c r="JGX51"/>
      <c r="JGY51"/>
      <c r="JGZ51"/>
      <c r="JHA51"/>
      <c r="JHB51"/>
      <c r="JHC51"/>
      <c r="JHD51"/>
      <c r="JHE51"/>
      <c r="JHF51"/>
      <c r="JHG51"/>
      <c r="JHH51"/>
      <c r="JHI51"/>
      <c r="JHJ51"/>
      <c r="JHK51"/>
      <c r="JHL51"/>
      <c r="JHM51"/>
      <c r="JHN51"/>
      <c r="JHO51"/>
      <c r="JHP51"/>
      <c r="JHQ51"/>
      <c r="JHR51"/>
      <c r="JHS51"/>
      <c r="JHT51"/>
      <c r="JHU51"/>
      <c r="JHV51"/>
      <c r="JHW51"/>
      <c r="JHX51"/>
      <c r="JHY51"/>
      <c r="JHZ51"/>
      <c r="JIA51"/>
      <c r="JIB51"/>
      <c r="JIC51"/>
      <c r="JID51"/>
      <c r="JIE51"/>
      <c r="JIF51"/>
      <c r="JIG51"/>
      <c r="JIH51"/>
      <c r="JII51"/>
      <c r="JIJ51"/>
      <c r="JIK51"/>
      <c r="JIL51"/>
      <c r="JIM51"/>
      <c r="JIN51"/>
      <c r="JIO51"/>
      <c r="JIP51"/>
      <c r="JIQ51"/>
      <c r="JIR51"/>
      <c r="JIS51"/>
      <c r="JIT51"/>
      <c r="JIU51"/>
      <c r="JIV51"/>
      <c r="JIW51"/>
      <c r="JIX51"/>
      <c r="JIY51"/>
      <c r="JIZ51"/>
      <c r="JJA51"/>
      <c r="JJB51"/>
      <c r="JJC51"/>
      <c r="JJD51"/>
      <c r="JJE51"/>
      <c r="JJF51"/>
      <c r="JJG51"/>
      <c r="JJH51"/>
      <c r="JJI51"/>
      <c r="JJJ51"/>
      <c r="JJK51"/>
      <c r="JJL51"/>
      <c r="JJM51"/>
      <c r="JJN51"/>
      <c r="JJO51"/>
      <c r="JJP51"/>
      <c r="JJQ51"/>
      <c r="JJR51"/>
      <c r="JJS51"/>
      <c r="JJT51"/>
      <c r="JJU51"/>
      <c r="JJV51"/>
      <c r="JJW51"/>
      <c r="JJX51"/>
      <c r="JJY51"/>
      <c r="JJZ51"/>
      <c r="JKA51"/>
      <c r="JKB51"/>
      <c r="JKC51"/>
      <c r="JKD51"/>
      <c r="JKE51"/>
      <c r="JKF51"/>
      <c r="JKG51"/>
      <c r="JKH51"/>
      <c r="JKI51"/>
      <c r="JKJ51"/>
      <c r="JKK51"/>
      <c r="JKL51"/>
      <c r="JKM51"/>
      <c r="JKN51"/>
      <c r="JKO51"/>
      <c r="JKP51"/>
      <c r="JKQ51"/>
      <c r="JKR51"/>
      <c r="JKS51"/>
      <c r="JKT51"/>
      <c r="JKU51"/>
      <c r="JKV51"/>
      <c r="JKW51"/>
      <c r="JKX51"/>
      <c r="JKY51"/>
      <c r="JKZ51"/>
      <c r="JLA51"/>
      <c r="JLB51"/>
      <c r="JLC51"/>
      <c r="JLD51"/>
      <c r="JLE51"/>
      <c r="JLF51"/>
      <c r="JLG51"/>
      <c r="JLH51"/>
      <c r="JLI51"/>
      <c r="JLJ51"/>
      <c r="JLK51"/>
      <c r="JLL51"/>
      <c r="JLM51"/>
      <c r="JLN51"/>
      <c r="JLO51"/>
      <c r="JLP51"/>
      <c r="JLQ51"/>
      <c r="JLR51"/>
      <c r="JLS51"/>
      <c r="JLT51"/>
      <c r="JLU51"/>
      <c r="JLV51"/>
      <c r="JLW51"/>
      <c r="JLX51"/>
      <c r="JLY51"/>
      <c r="JLZ51"/>
      <c r="JMA51"/>
      <c r="JMB51"/>
      <c r="JMC51"/>
      <c r="JMD51"/>
      <c r="JME51"/>
      <c r="JMF51"/>
      <c r="JMG51"/>
      <c r="JMH51"/>
      <c r="JMI51"/>
      <c r="JMJ51"/>
      <c r="JMK51"/>
      <c r="JML51"/>
      <c r="JMM51"/>
      <c r="JMN51"/>
      <c r="JMO51"/>
      <c r="JMP51"/>
      <c r="JMQ51"/>
      <c r="JMR51"/>
      <c r="JMS51"/>
      <c r="JMT51"/>
      <c r="JMU51"/>
      <c r="JMV51"/>
      <c r="JMW51"/>
      <c r="JMX51"/>
      <c r="JMY51"/>
      <c r="JMZ51"/>
      <c r="JNA51"/>
      <c r="JNB51"/>
      <c r="JNC51"/>
      <c r="JND51"/>
      <c r="JNE51"/>
      <c r="JNF51"/>
      <c r="JNG51"/>
      <c r="JNH51"/>
      <c r="JNI51"/>
      <c r="JNJ51"/>
      <c r="JNK51"/>
      <c r="JNL51"/>
      <c r="JNM51"/>
      <c r="JNN51"/>
      <c r="JNO51"/>
      <c r="JNP51"/>
      <c r="JNQ51"/>
      <c r="JNR51"/>
      <c r="JNS51"/>
      <c r="JNT51"/>
      <c r="JNU51"/>
      <c r="JNV51"/>
      <c r="JNW51"/>
      <c r="JNX51"/>
      <c r="JNY51"/>
      <c r="JNZ51"/>
      <c r="JOA51"/>
      <c r="JOB51"/>
      <c r="JOC51"/>
      <c r="JOD51"/>
      <c r="JOE51"/>
      <c r="JOF51"/>
      <c r="JOG51"/>
      <c r="JOH51"/>
      <c r="JOI51"/>
      <c r="JOJ51"/>
      <c r="JOK51"/>
      <c r="JOL51"/>
      <c r="JOM51"/>
      <c r="JON51"/>
      <c r="JOO51"/>
      <c r="JOP51"/>
      <c r="JOQ51"/>
      <c r="JOR51"/>
      <c r="JOS51"/>
      <c r="JOT51"/>
      <c r="JOU51"/>
      <c r="JOV51"/>
      <c r="JOW51"/>
      <c r="JOX51"/>
      <c r="JOY51"/>
      <c r="JOZ51"/>
      <c r="JPA51"/>
      <c r="JPB51"/>
      <c r="JPC51"/>
      <c r="JPD51"/>
      <c r="JPE51"/>
      <c r="JPF51"/>
      <c r="JPG51"/>
      <c r="JPH51"/>
      <c r="JPI51"/>
      <c r="JPJ51"/>
      <c r="JPK51"/>
      <c r="JPL51"/>
      <c r="JPM51"/>
      <c r="JPN51"/>
      <c r="JPO51"/>
      <c r="JPP51"/>
      <c r="JPQ51"/>
      <c r="JPR51"/>
      <c r="JPS51"/>
      <c r="JPT51"/>
      <c r="JPU51"/>
      <c r="JPV51"/>
      <c r="JPW51"/>
      <c r="JPX51"/>
      <c r="JPY51"/>
      <c r="JPZ51"/>
      <c r="JQA51"/>
      <c r="JQB51"/>
      <c r="JQC51"/>
      <c r="JQD51"/>
      <c r="JQE51"/>
      <c r="JQF51"/>
      <c r="JQG51"/>
      <c r="JQH51"/>
      <c r="JQI51"/>
      <c r="JQJ51"/>
      <c r="JQK51"/>
      <c r="JQL51"/>
      <c r="JQM51"/>
      <c r="JQN51"/>
      <c r="JQO51"/>
      <c r="JQP51"/>
      <c r="JQQ51"/>
      <c r="JQR51"/>
      <c r="JQS51"/>
      <c r="JQT51"/>
      <c r="JQU51"/>
      <c r="JQV51"/>
      <c r="JQW51"/>
      <c r="JQX51"/>
      <c r="JQY51"/>
      <c r="JQZ51"/>
      <c r="JRA51"/>
      <c r="JRB51"/>
      <c r="JRC51"/>
      <c r="JRD51"/>
      <c r="JRE51"/>
      <c r="JRF51"/>
      <c r="JRG51"/>
      <c r="JRH51"/>
      <c r="JRI51"/>
      <c r="JRJ51"/>
      <c r="JRK51"/>
      <c r="JRL51"/>
      <c r="JRM51"/>
      <c r="JRN51"/>
      <c r="JRO51"/>
      <c r="JRP51"/>
      <c r="JRQ51"/>
      <c r="JRR51"/>
      <c r="JRS51"/>
      <c r="JRT51"/>
      <c r="JRU51"/>
      <c r="JRV51"/>
      <c r="JRW51"/>
      <c r="JRX51"/>
      <c r="JRY51"/>
      <c r="JRZ51"/>
      <c r="JSA51"/>
      <c r="JSB51"/>
      <c r="JSC51"/>
      <c r="JSD51"/>
      <c r="JSE51"/>
      <c r="JSF51"/>
      <c r="JSG51"/>
      <c r="JSH51"/>
      <c r="JSI51"/>
      <c r="JSJ51"/>
      <c r="JSK51"/>
      <c r="JSL51"/>
      <c r="JSM51"/>
      <c r="JSN51"/>
      <c r="JSO51"/>
      <c r="JSP51"/>
      <c r="JSQ51"/>
      <c r="JSR51"/>
      <c r="JSS51"/>
      <c r="JST51"/>
      <c r="JSU51"/>
      <c r="JSV51"/>
      <c r="JSW51"/>
      <c r="JSX51"/>
      <c r="JSY51"/>
      <c r="JSZ51"/>
      <c r="JTA51"/>
      <c r="JTB51"/>
      <c r="JTC51"/>
      <c r="JTD51"/>
      <c r="JTE51"/>
      <c r="JTF51"/>
      <c r="JTG51"/>
      <c r="JTH51"/>
      <c r="JTI51"/>
      <c r="JTJ51"/>
      <c r="JTK51"/>
      <c r="JTL51"/>
      <c r="JTM51"/>
      <c r="JTN51"/>
      <c r="JTO51"/>
      <c r="JTP51"/>
      <c r="JTQ51"/>
      <c r="JTR51"/>
      <c r="JTS51"/>
      <c r="JTT51"/>
      <c r="JTU51"/>
      <c r="JTV51"/>
      <c r="JTW51"/>
      <c r="JTX51"/>
      <c r="JTY51"/>
      <c r="JTZ51"/>
      <c r="JUA51"/>
      <c r="JUB51"/>
      <c r="JUC51"/>
      <c r="JUD51"/>
      <c r="JUE51"/>
      <c r="JUF51"/>
      <c r="JUG51"/>
      <c r="JUH51"/>
      <c r="JUI51"/>
      <c r="JUJ51"/>
      <c r="JUK51"/>
      <c r="JUL51"/>
      <c r="JUM51"/>
      <c r="JUN51"/>
      <c r="JUO51"/>
      <c r="JUP51"/>
      <c r="JUQ51"/>
      <c r="JUR51"/>
      <c r="JUS51"/>
      <c r="JUT51"/>
      <c r="JUU51"/>
      <c r="JUV51"/>
      <c r="JUW51"/>
      <c r="JUX51"/>
      <c r="JUY51"/>
      <c r="JUZ51"/>
      <c r="JVA51"/>
      <c r="JVB51"/>
      <c r="JVC51"/>
      <c r="JVD51"/>
      <c r="JVE51"/>
      <c r="JVF51"/>
      <c r="JVG51"/>
      <c r="JVH51"/>
      <c r="JVI51"/>
      <c r="JVJ51"/>
      <c r="JVK51"/>
      <c r="JVL51"/>
      <c r="JVM51"/>
      <c r="JVN51"/>
      <c r="JVO51"/>
      <c r="JVP51"/>
      <c r="JVQ51"/>
      <c r="JVR51"/>
      <c r="JVS51"/>
      <c r="JVT51"/>
      <c r="JVU51"/>
      <c r="JVV51"/>
      <c r="JVW51"/>
      <c r="JVX51"/>
      <c r="JVY51"/>
      <c r="JVZ51"/>
      <c r="JWA51"/>
      <c r="JWB51"/>
      <c r="JWC51"/>
      <c r="JWD51"/>
      <c r="JWE51"/>
      <c r="JWF51"/>
      <c r="JWG51"/>
      <c r="JWH51"/>
      <c r="JWI51"/>
      <c r="JWJ51"/>
      <c r="JWK51"/>
      <c r="JWL51"/>
      <c r="JWM51"/>
      <c r="JWN51"/>
      <c r="JWO51"/>
      <c r="JWP51"/>
      <c r="JWQ51"/>
      <c r="JWR51"/>
      <c r="JWS51"/>
      <c r="JWT51"/>
      <c r="JWU51"/>
      <c r="JWV51"/>
      <c r="JWW51"/>
      <c r="JWX51"/>
      <c r="JWY51"/>
      <c r="JWZ51"/>
      <c r="JXA51"/>
      <c r="JXB51"/>
      <c r="JXC51"/>
      <c r="JXD51"/>
      <c r="JXE51"/>
      <c r="JXF51"/>
      <c r="JXG51"/>
      <c r="JXH51"/>
      <c r="JXI51"/>
      <c r="JXJ51"/>
      <c r="JXK51"/>
      <c r="JXL51"/>
      <c r="JXM51"/>
      <c r="JXN51"/>
      <c r="JXO51"/>
      <c r="JXP51"/>
      <c r="JXQ51"/>
      <c r="JXR51"/>
      <c r="JXS51"/>
      <c r="JXT51"/>
      <c r="JXU51"/>
      <c r="JXV51"/>
      <c r="JXW51"/>
      <c r="JXX51"/>
      <c r="JXY51"/>
      <c r="JXZ51"/>
      <c r="JYA51"/>
      <c r="JYB51"/>
      <c r="JYC51"/>
      <c r="JYD51"/>
      <c r="JYE51"/>
      <c r="JYF51"/>
      <c r="JYG51"/>
      <c r="JYH51"/>
      <c r="JYI51"/>
      <c r="JYJ51"/>
      <c r="JYK51"/>
      <c r="JYL51"/>
      <c r="JYM51"/>
      <c r="JYN51"/>
      <c r="JYO51"/>
      <c r="JYP51"/>
      <c r="JYQ51"/>
      <c r="JYR51"/>
      <c r="JYS51"/>
      <c r="JYT51"/>
      <c r="JYU51"/>
      <c r="JYV51"/>
      <c r="JYW51"/>
      <c r="JYX51"/>
      <c r="JYY51"/>
      <c r="JYZ51"/>
      <c r="JZA51"/>
      <c r="JZB51"/>
      <c r="JZC51"/>
      <c r="JZD51"/>
      <c r="JZE51"/>
      <c r="JZF51"/>
      <c r="JZG51"/>
      <c r="JZH51"/>
      <c r="JZI51"/>
      <c r="JZJ51"/>
      <c r="JZK51"/>
      <c r="JZL51"/>
      <c r="JZM51"/>
      <c r="JZN51"/>
      <c r="JZO51"/>
      <c r="JZP51"/>
      <c r="JZQ51"/>
      <c r="JZR51"/>
      <c r="JZS51"/>
      <c r="JZT51"/>
      <c r="JZU51"/>
      <c r="JZV51"/>
      <c r="JZW51"/>
      <c r="JZX51"/>
      <c r="JZY51"/>
      <c r="JZZ51"/>
      <c r="KAA51"/>
      <c r="KAB51"/>
      <c r="KAC51"/>
      <c r="KAD51"/>
      <c r="KAE51"/>
      <c r="KAF51"/>
      <c r="KAG51"/>
      <c r="KAH51"/>
      <c r="KAI51"/>
      <c r="KAJ51"/>
      <c r="KAK51"/>
      <c r="KAL51"/>
      <c r="KAM51"/>
      <c r="KAN51"/>
      <c r="KAO51"/>
      <c r="KAP51"/>
      <c r="KAQ51"/>
      <c r="KAR51"/>
      <c r="KAS51"/>
      <c r="KAT51"/>
      <c r="KAU51"/>
      <c r="KAV51"/>
      <c r="KAW51"/>
      <c r="KAX51"/>
      <c r="KAY51"/>
      <c r="KAZ51"/>
      <c r="KBA51"/>
      <c r="KBB51"/>
      <c r="KBC51"/>
      <c r="KBD51"/>
      <c r="KBE51"/>
      <c r="KBF51"/>
      <c r="KBG51"/>
      <c r="KBH51"/>
      <c r="KBI51"/>
      <c r="KBJ51"/>
      <c r="KBK51"/>
      <c r="KBL51"/>
      <c r="KBM51"/>
      <c r="KBN51"/>
      <c r="KBO51"/>
      <c r="KBP51"/>
      <c r="KBQ51"/>
      <c r="KBR51"/>
      <c r="KBS51"/>
      <c r="KBT51"/>
      <c r="KBU51"/>
      <c r="KBV51"/>
      <c r="KBW51"/>
      <c r="KBX51"/>
      <c r="KBY51"/>
      <c r="KBZ51"/>
      <c r="KCA51"/>
      <c r="KCB51"/>
      <c r="KCC51"/>
      <c r="KCD51"/>
      <c r="KCE51"/>
      <c r="KCF51"/>
      <c r="KCG51"/>
      <c r="KCH51"/>
      <c r="KCI51"/>
      <c r="KCJ51"/>
      <c r="KCK51"/>
      <c r="KCL51"/>
      <c r="KCM51"/>
      <c r="KCN51"/>
      <c r="KCO51"/>
      <c r="KCP51"/>
      <c r="KCQ51"/>
      <c r="KCR51"/>
      <c r="KCS51"/>
      <c r="KCT51"/>
      <c r="KCU51"/>
      <c r="KCV51"/>
      <c r="KCW51"/>
      <c r="KCX51"/>
      <c r="KCY51"/>
      <c r="KCZ51"/>
      <c r="KDA51"/>
      <c r="KDB51"/>
      <c r="KDC51"/>
      <c r="KDD51"/>
      <c r="KDE51"/>
      <c r="KDF51"/>
      <c r="KDG51"/>
      <c r="KDH51"/>
      <c r="KDI51"/>
      <c r="KDJ51"/>
      <c r="KDK51"/>
      <c r="KDL51"/>
      <c r="KDM51"/>
      <c r="KDN51"/>
      <c r="KDO51"/>
      <c r="KDP51"/>
      <c r="KDQ51"/>
      <c r="KDR51"/>
      <c r="KDS51"/>
      <c r="KDT51"/>
      <c r="KDU51"/>
      <c r="KDV51"/>
      <c r="KDW51"/>
      <c r="KDX51"/>
      <c r="KDY51"/>
      <c r="KDZ51"/>
      <c r="KEA51"/>
      <c r="KEB51"/>
      <c r="KEC51"/>
      <c r="KED51"/>
      <c r="KEE51"/>
      <c r="KEF51"/>
      <c r="KEG51"/>
      <c r="KEH51"/>
      <c r="KEI51"/>
      <c r="KEJ51"/>
      <c r="KEK51"/>
      <c r="KEL51"/>
      <c r="KEM51"/>
      <c r="KEN51"/>
      <c r="KEO51"/>
      <c r="KEP51"/>
      <c r="KEQ51"/>
      <c r="KER51"/>
      <c r="KES51"/>
      <c r="KET51"/>
      <c r="KEU51"/>
      <c r="KEV51"/>
      <c r="KEW51"/>
      <c r="KEX51"/>
      <c r="KEY51"/>
      <c r="KEZ51"/>
      <c r="KFA51"/>
      <c r="KFB51"/>
      <c r="KFC51"/>
      <c r="KFD51"/>
      <c r="KFE51"/>
      <c r="KFF51"/>
      <c r="KFG51"/>
      <c r="KFH51"/>
      <c r="KFI51"/>
      <c r="KFJ51"/>
      <c r="KFK51"/>
      <c r="KFL51"/>
      <c r="KFM51"/>
      <c r="KFN51"/>
      <c r="KFO51"/>
      <c r="KFP51"/>
      <c r="KFQ51"/>
      <c r="KFR51"/>
      <c r="KFS51"/>
      <c r="KFT51"/>
      <c r="KFU51"/>
      <c r="KFV51"/>
      <c r="KFW51"/>
      <c r="KFX51"/>
      <c r="KFY51"/>
      <c r="KFZ51"/>
      <c r="KGA51"/>
      <c r="KGB51"/>
      <c r="KGC51"/>
      <c r="KGD51"/>
      <c r="KGE51"/>
      <c r="KGF51"/>
      <c r="KGG51"/>
      <c r="KGH51"/>
      <c r="KGI51"/>
      <c r="KGJ51"/>
      <c r="KGK51"/>
      <c r="KGL51"/>
      <c r="KGM51"/>
      <c r="KGN51"/>
      <c r="KGO51"/>
      <c r="KGP51"/>
      <c r="KGQ51"/>
      <c r="KGR51"/>
      <c r="KGS51"/>
      <c r="KGT51"/>
      <c r="KGU51"/>
      <c r="KGV51"/>
      <c r="KGW51"/>
      <c r="KGX51"/>
      <c r="KGY51"/>
      <c r="KGZ51"/>
      <c r="KHA51"/>
      <c r="KHB51"/>
      <c r="KHC51"/>
      <c r="KHD51"/>
      <c r="KHE51"/>
      <c r="KHF51"/>
      <c r="KHG51"/>
      <c r="KHH51"/>
      <c r="KHI51"/>
      <c r="KHJ51"/>
      <c r="KHK51"/>
      <c r="KHL51"/>
      <c r="KHM51"/>
      <c r="KHN51"/>
      <c r="KHO51"/>
      <c r="KHP51"/>
      <c r="KHQ51"/>
      <c r="KHR51"/>
      <c r="KHS51"/>
      <c r="KHT51"/>
      <c r="KHU51"/>
      <c r="KHV51"/>
      <c r="KHW51"/>
      <c r="KHX51"/>
      <c r="KHY51"/>
      <c r="KHZ51"/>
      <c r="KIA51"/>
      <c r="KIB51"/>
      <c r="KIC51"/>
      <c r="KID51"/>
      <c r="KIE51"/>
      <c r="KIF51"/>
      <c r="KIG51"/>
      <c r="KIH51"/>
      <c r="KII51"/>
      <c r="KIJ51"/>
      <c r="KIK51"/>
      <c r="KIL51"/>
      <c r="KIM51"/>
      <c r="KIN51"/>
      <c r="KIO51"/>
      <c r="KIP51"/>
      <c r="KIQ51"/>
      <c r="KIR51"/>
      <c r="KIS51"/>
      <c r="KIT51"/>
      <c r="KIU51"/>
      <c r="KIV51"/>
      <c r="KIW51"/>
      <c r="KIX51"/>
      <c r="KIY51"/>
      <c r="KIZ51"/>
      <c r="KJA51"/>
      <c r="KJB51"/>
      <c r="KJC51"/>
      <c r="KJD51"/>
      <c r="KJE51"/>
      <c r="KJF51"/>
      <c r="KJG51"/>
      <c r="KJH51"/>
      <c r="KJI51"/>
      <c r="KJJ51"/>
      <c r="KJK51"/>
      <c r="KJL51"/>
      <c r="KJM51"/>
      <c r="KJN51"/>
      <c r="KJO51"/>
      <c r="KJP51"/>
      <c r="KJQ51"/>
      <c r="KJR51"/>
      <c r="KJS51"/>
      <c r="KJT51"/>
      <c r="KJU51"/>
      <c r="KJV51"/>
      <c r="KJW51"/>
      <c r="KJX51"/>
      <c r="KJY51"/>
      <c r="KJZ51"/>
      <c r="KKA51"/>
      <c r="KKB51"/>
      <c r="KKC51"/>
      <c r="KKD51"/>
      <c r="KKE51"/>
      <c r="KKF51"/>
      <c r="KKG51"/>
      <c r="KKH51"/>
      <c r="KKI51"/>
      <c r="KKJ51"/>
      <c r="KKK51"/>
      <c r="KKL51"/>
      <c r="KKM51"/>
      <c r="KKN51"/>
      <c r="KKO51"/>
      <c r="KKP51"/>
      <c r="KKQ51"/>
      <c r="KKR51"/>
      <c r="KKS51"/>
      <c r="KKT51"/>
      <c r="KKU51"/>
      <c r="KKV51"/>
      <c r="KKW51"/>
      <c r="KKX51"/>
      <c r="KKY51"/>
      <c r="KKZ51"/>
      <c r="KLA51"/>
      <c r="KLB51"/>
      <c r="KLC51"/>
      <c r="KLD51"/>
      <c r="KLE51"/>
      <c r="KLF51"/>
      <c r="KLG51"/>
      <c r="KLH51"/>
      <c r="KLI51"/>
      <c r="KLJ51"/>
      <c r="KLK51"/>
      <c r="KLL51"/>
      <c r="KLM51"/>
      <c r="KLN51"/>
      <c r="KLO51"/>
      <c r="KLP51"/>
      <c r="KLQ51"/>
      <c r="KLR51"/>
      <c r="KLS51"/>
      <c r="KLT51"/>
      <c r="KLU51"/>
      <c r="KLV51"/>
      <c r="KLW51"/>
      <c r="KLX51"/>
      <c r="KLY51"/>
      <c r="KLZ51"/>
      <c r="KMA51"/>
      <c r="KMB51"/>
      <c r="KMC51"/>
      <c r="KMD51"/>
      <c r="KME51"/>
      <c r="KMF51"/>
      <c r="KMG51"/>
      <c r="KMH51"/>
      <c r="KMI51"/>
      <c r="KMJ51"/>
      <c r="KMK51"/>
      <c r="KML51"/>
      <c r="KMM51"/>
      <c r="KMN51"/>
      <c r="KMO51"/>
      <c r="KMP51"/>
      <c r="KMQ51"/>
      <c r="KMR51"/>
      <c r="KMS51"/>
      <c r="KMT51"/>
      <c r="KMU51"/>
      <c r="KMV51"/>
      <c r="KMW51"/>
      <c r="KMX51"/>
      <c r="KMY51"/>
      <c r="KMZ51"/>
      <c r="KNA51"/>
      <c r="KNB51"/>
      <c r="KNC51"/>
      <c r="KND51"/>
      <c r="KNE51"/>
      <c r="KNF51"/>
      <c r="KNG51"/>
      <c r="KNH51"/>
      <c r="KNI51"/>
      <c r="KNJ51"/>
      <c r="KNK51"/>
      <c r="KNL51"/>
      <c r="KNM51"/>
      <c r="KNN51"/>
      <c r="KNO51"/>
      <c r="KNP51"/>
      <c r="KNQ51"/>
      <c r="KNR51"/>
      <c r="KNS51"/>
      <c r="KNT51"/>
      <c r="KNU51"/>
      <c r="KNV51"/>
      <c r="KNW51"/>
      <c r="KNX51"/>
      <c r="KNY51"/>
      <c r="KNZ51"/>
      <c r="KOA51"/>
      <c r="KOB51"/>
      <c r="KOC51"/>
      <c r="KOD51"/>
      <c r="KOE51"/>
      <c r="KOF51"/>
      <c r="KOG51"/>
      <c r="KOH51"/>
      <c r="KOI51"/>
      <c r="KOJ51"/>
      <c r="KOK51"/>
      <c r="KOL51"/>
      <c r="KOM51"/>
      <c r="KON51"/>
      <c r="KOO51"/>
      <c r="KOP51"/>
      <c r="KOQ51"/>
      <c r="KOR51"/>
      <c r="KOS51"/>
      <c r="KOT51"/>
      <c r="KOU51"/>
      <c r="KOV51"/>
      <c r="KOW51"/>
      <c r="KOX51"/>
      <c r="KOY51"/>
      <c r="KOZ51"/>
      <c r="KPA51"/>
      <c r="KPB51"/>
      <c r="KPC51"/>
      <c r="KPD51"/>
      <c r="KPE51"/>
      <c r="KPF51"/>
      <c r="KPG51"/>
      <c r="KPH51"/>
      <c r="KPI51"/>
      <c r="KPJ51"/>
      <c r="KPK51"/>
      <c r="KPL51"/>
      <c r="KPM51"/>
      <c r="KPN51"/>
      <c r="KPO51"/>
      <c r="KPP51"/>
      <c r="KPQ51"/>
      <c r="KPR51"/>
      <c r="KPS51"/>
      <c r="KPT51"/>
      <c r="KPU51"/>
      <c r="KPV51"/>
      <c r="KPW51"/>
      <c r="KPX51"/>
      <c r="KPY51"/>
      <c r="KPZ51"/>
      <c r="KQA51"/>
      <c r="KQB51"/>
      <c r="KQC51"/>
      <c r="KQD51"/>
      <c r="KQE51"/>
      <c r="KQF51"/>
      <c r="KQG51"/>
      <c r="KQH51"/>
      <c r="KQI51"/>
      <c r="KQJ51"/>
      <c r="KQK51"/>
      <c r="KQL51"/>
      <c r="KQM51"/>
      <c r="KQN51"/>
      <c r="KQO51"/>
      <c r="KQP51"/>
      <c r="KQQ51"/>
      <c r="KQR51"/>
      <c r="KQS51"/>
      <c r="KQT51"/>
      <c r="KQU51"/>
      <c r="KQV51"/>
      <c r="KQW51"/>
      <c r="KQX51"/>
      <c r="KQY51"/>
      <c r="KQZ51"/>
      <c r="KRA51"/>
      <c r="KRB51"/>
      <c r="KRC51"/>
      <c r="KRD51"/>
      <c r="KRE51"/>
      <c r="KRF51"/>
      <c r="KRG51"/>
      <c r="KRH51"/>
      <c r="KRI51"/>
      <c r="KRJ51"/>
      <c r="KRK51"/>
      <c r="KRL51"/>
      <c r="KRM51"/>
      <c r="KRN51"/>
      <c r="KRO51"/>
      <c r="KRP51"/>
      <c r="KRQ51"/>
      <c r="KRR51"/>
      <c r="KRS51"/>
      <c r="KRT51"/>
      <c r="KRU51"/>
      <c r="KRV51"/>
      <c r="KRW51"/>
      <c r="KRX51"/>
      <c r="KRY51"/>
      <c r="KRZ51"/>
      <c r="KSA51"/>
      <c r="KSB51"/>
      <c r="KSC51"/>
      <c r="KSD51"/>
      <c r="KSE51"/>
      <c r="KSF51"/>
      <c r="KSG51"/>
      <c r="KSH51"/>
      <c r="KSI51"/>
      <c r="KSJ51"/>
      <c r="KSK51"/>
      <c r="KSL51"/>
      <c r="KSM51"/>
      <c r="KSN51"/>
      <c r="KSO51"/>
      <c r="KSP51"/>
      <c r="KSQ51"/>
      <c r="KSR51"/>
      <c r="KSS51"/>
      <c r="KST51"/>
      <c r="KSU51"/>
      <c r="KSV51"/>
      <c r="KSW51"/>
      <c r="KSX51"/>
      <c r="KSY51"/>
      <c r="KSZ51"/>
      <c r="KTA51"/>
      <c r="KTB51"/>
      <c r="KTC51"/>
      <c r="KTD51"/>
      <c r="KTE51"/>
      <c r="KTF51"/>
      <c r="KTG51"/>
      <c r="KTH51"/>
      <c r="KTI51"/>
      <c r="KTJ51"/>
      <c r="KTK51"/>
      <c r="KTL51"/>
      <c r="KTM51"/>
      <c r="KTN51"/>
      <c r="KTO51"/>
      <c r="KTP51"/>
      <c r="KTQ51"/>
      <c r="KTR51"/>
      <c r="KTS51"/>
      <c r="KTT51"/>
      <c r="KTU51"/>
      <c r="KTV51"/>
      <c r="KTW51"/>
      <c r="KTX51"/>
      <c r="KTY51"/>
      <c r="KTZ51"/>
      <c r="KUA51"/>
      <c r="KUB51"/>
      <c r="KUC51"/>
      <c r="KUD51"/>
      <c r="KUE51"/>
      <c r="KUF51"/>
      <c r="KUG51"/>
      <c r="KUH51"/>
      <c r="KUI51"/>
      <c r="KUJ51"/>
      <c r="KUK51"/>
      <c r="KUL51"/>
      <c r="KUM51"/>
      <c r="KUN51"/>
      <c r="KUO51"/>
      <c r="KUP51"/>
      <c r="KUQ51"/>
      <c r="KUR51"/>
      <c r="KUS51"/>
      <c r="KUT51"/>
      <c r="KUU51"/>
      <c r="KUV51"/>
      <c r="KUW51"/>
      <c r="KUX51"/>
      <c r="KUY51"/>
      <c r="KUZ51"/>
      <c r="KVA51"/>
      <c r="KVB51"/>
      <c r="KVC51"/>
      <c r="KVD51"/>
      <c r="KVE51"/>
      <c r="KVF51"/>
      <c r="KVG51"/>
      <c r="KVH51"/>
      <c r="KVI51"/>
      <c r="KVJ51"/>
      <c r="KVK51"/>
      <c r="KVL51"/>
      <c r="KVM51"/>
      <c r="KVN51"/>
      <c r="KVO51"/>
      <c r="KVP51"/>
      <c r="KVQ51"/>
      <c r="KVR51"/>
      <c r="KVS51"/>
      <c r="KVT51"/>
      <c r="KVU51"/>
      <c r="KVV51"/>
      <c r="KVW51"/>
      <c r="KVX51"/>
      <c r="KVY51"/>
      <c r="KVZ51"/>
      <c r="KWA51"/>
      <c r="KWB51"/>
      <c r="KWC51"/>
      <c r="KWD51"/>
      <c r="KWE51"/>
      <c r="KWF51"/>
      <c r="KWG51"/>
      <c r="KWH51"/>
      <c r="KWI51"/>
      <c r="KWJ51"/>
      <c r="KWK51"/>
      <c r="KWL51"/>
      <c r="KWM51"/>
      <c r="KWN51"/>
      <c r="KWO51"/>
      <c r="KWP51"/>
      <c r="KWQ51"/>
      <c r="KWR51"/>
      <c r="KWS51"/>
      <c r="KWT51"/>
      <c r="KWU51"/>
      <c r="KWV51"/>
      <c r="KWW51"/>
      <c r="KWX51"/>
      <c r="KWY51"/>
      <c r="KWZ51"/>
      <c r="KXA51"/>
      <c r="KXB51"/>
      <c r="KXC51"/>
      <c r="KXD51"/>
      <c r="KXE51"/>
      <c r="KXF51"/>
      <c r="KXG51"/>
      <c r="KXH51"/>
      <c r="KXI51"/>
      <c r="KXJ51"/>
      <c r="KXK51"/>
      <c r="KXL51"/>
      <c r="KXM51"/>
      <c r="KXN51"/>
      <c r="KXO51"/>
      <c r="KXP51"/>
      <c r="KXQ51"/>
      <c r="KXR51"/>
      <c r="KXS51"/>
      <c r="KXT51"/>
      <c r="KXU51"/>
      <c r="KXV51"/>
      <c r="KXW51"/>
      <c r="KXX51"/>
      <c r="KXY51"/>
      <c r="KXZ51"/>
      <c r="KYA51"/>
      <c r="KYB51"/>
      <c r="KYC51"/>
      <c r="KYD51"/>
      <c r="KYE51"/>
      <c r="KYF51"/>
      <c r="KYG51"/>
      <c r="KYH51"/>
      <c r="KYI51"/>
      <c r="KYJ51"/>
      <c r="KYK51"/>
      <c r="KYL51"/>
      <c r="KYM51"/>
      <c r="KYN51"/>
      <c r="KYO51"/>
      <c r="KYP51"/>
      <c r="KYQ51"/>
      <c r="KYR51"/>
      <c r="KYS51"/>
      <c r="KYT51"/>
      <c r="KYU51"/>
      <c r="KYV51"/>
      <c r="KYW51"/>
      <c r="KYX51"/>
      <c r="KYY51"/>
      <c r="KYZ51"/>
      <c r="KZA51"/>
      <c r="KZB51"/>
      <c r="KZC51"/>
      <c r="KZD51"/>
      <c r="KZE51"/>
      <c r="KZF51"/>
      <c r="KZG51"/>
      <c r="KZH51"/>
      <c r="KZI51"/>
      <c r="KZJ51"/>
      <c r="KZK51"/>
      <c r="KZL51"/>
      <c r="KZM51"/>
      <c r="KZN51"/>
      <c r="KZO51"/>
      <c r="KZP51"/>
      <c r="KZQ51"/>
      <c r="KZR51"/>
      <c r="KZS51"/>
      <c r="KZT51"/>
      <c r="KZU51"/>
      <c r="KZV51"/>
      <c r="KZW51"/>
      <c r="KZX51"/>
      <c r="KZY51"/>
      <c r="KZZ51"/>
      <c r="LAA51"/>
      <c r="LAB51"/>
      <c r="LAC51"/>
      <c r="LAD51"/>
      <c r="LAE51"/>
      <c r="LAF51"/>
      <c r="LAG51"/>
      <c r="LAH51"/>
      <c r="LAI51"/>
      <c r="LAJ51"/>
      <c r="LAK51"/>
      <c r="LAL51"/>
      <c r="LAM51"/>
      <c r="LAN51"/>
      <c r="LAO51"/>
      <c r="LAP51"/>
      <c r="LAQ51"/>
      <c r="LAR51"/>
      <c r="LAS51"/>
      <c r="LAT51"/>
      <c r="LAU51"/>
      <c r="LAV51"/>
      <c r="LAW51"/>
      <c r="LAX51"/>
      <c r="LAY51"/>
      <c r="LAZ51"/>
      <c r="LBA51"/>
      <c r="LBB51"/>
      <c r="LBC51"/>
      <c r="LBD51"/>
      <c r="LBE51"/>
      <c r="LBF51"/>
      <c r="LBG51"/>
      <c r="LBH51"/>
      <c r="LBI51"/>
      <c r="LBJ51"/>
      <c r="LBK51"/>
      <c r="LBL51"/>
      <c r="LBM51"/>
      <c r="LBN51"/>
      <c r="LBO51"/>
      <c r="LBP51"/>
      <c r="LBQ51"/>
      <c r="LBR51"/>
      <c r="LBS51"/>
      <c r="LBT51"/>
      <c r="LBU51"/>
      <c r="LBV51"/>
      <c r="LBW51"/>
      <c r="LBX51"/>
      <c r="LBY51"/>
      <c r="LBZ51"/>
      <c r="LCA51"/>
      <c r="LCB51"/>
      <c r="LCC51"/>
      <c r="LCD51"/>
      <c r="LCE51"/>
      <c r="LCF51"/>
      <c r="LCG51"/>
      <c r="LCH51"/>
      <c r="LCI51"/>
      <c r="LCJ51"/>
      <c r="LCK51"/>
      <c r="LCL51"/>
      <c r="LCM51"/>
      <c r="LCN51"/>
      <c r="LCO51"/>
      <c r="LCP51"/>
      <c r="LCQ51"/>
      <c r="LCR51"/>
      <c r="LCS51"/>
      <c r="LCT51"/>
      <c r="LCU51"/>
      <c r="LCV51"/>
      <c r="LCW51"/>
      <c r="LCX51"/>
      <c r="LCY51"/>
      <c r="LCZ51"/>
      <c r="LDA51"/>
      <c r="LDB51"/>
      <c r="LDC51"/>
      <c r="LDD51"/>
      <c r="LDE51"/>
      <c r="LDF51"/>
      <c r="LDG51"/>
      <c r="LDH51"/>
      <c r="LDI51"/>
      <c r="LDJ51"/>
      <c r="LDK51"/>
      <c r="LDL51"/>
      <c r="LDM51"/>
      <c r="LDN51"/>
      <c r="LDO51"/>
      <c r="LDP51"/>
      <c r="LDQ51"/>
      <c r="LDR51"/>
      <c r="LDS51"/>
      <c r="LDT51"/>
      <c r="LDU51"/>
      <c r="LDV51"/>
      <c r="LDW51"/>
      <c r="LDX51"/>
      <c r="LDY51"/>
      <c r="LDZ51"/>
      <c r="LEA51"/>
      <c r="LEB51"/>
      <c r="LEC51"/>
      <c r="LED51"/>
      <c r="LEE51"/>
      <c r="LEF51"/>
      <c r="LEG51"/>
      <c r="LEH51"/>
      <c r="LEI51"/>
      <c r="LEJ51"/>
      <c r="LEK51"/>
      <c r="LEL51"/>
      <c r="LEM51"/>
      <c r="LEN51"/>
      <c r="LEO51"/>
      <c r="LEP51"/>
      <c r="LEQ51"/>
      <c r="LER51"/>
      <c r="LES51"/>
      <c r="LET51"/>
      <c r="LEU51"/>
      <c r="LEV51"/>
      <c r="LEW51"/>
      <c r="LEX51"/>
      <c r="LEY51"/>
      <c r="LEZ51"/>
      <c r="LFA51"/>
      <c r="LFB51"/>
      <c r="LFC51"/>
      <c r="LFD51"/>
      <c r="LFE51"/>
      <c r="LFF51"/>
      <c r="LFG51"/>
      <c r="LFH51"/>
      <c r="LFI51"/>
      <c r="LFJ51"/>
      <c r="LFK51"/>
      <c r="LFL51"/>
      <c r="LFM51"/>
      <c r="LFN51"/>
      <c r="LFO51"/>
      <c r="LFP51"/>
      <c r="LFQ51"/>
      <c r="LFR51"/>
      <c r="LFS51"/>
      <c r="LFT51"/>
      <c r="LFU51"/>
      <c r="LFV51"/>
      <c r="LFW51"/>
      <c r="LFX51"/>
      <c r="LFY51"/>
      <c r="LFZ51"/>
      <c r="LGA51"/>
      <c r="LGB51"/>
      <c r="LGC51"/>
      <c r="LGD51"/>
      <c r="LGE51"/>
      <c r="LGF51"/>
      <c r="LGG51"/>
      <c r="LGH51"/>
      <c r="LGI51"/>
      <c r="LGJ51"/>
      <c r="LGK51"/>
      <c r="LGL51"/>
      <c r="LGM51"/>
      <c r="LGN51"/>
      <c r="LGO51"/>
      <c r="LGP51"/>
      <c r="LGQ51"/>
      <c r="LGR51"/>
      <c r="LGS51"/>
      <c r="LGT51"/>
      <c r="LGU51"/>
      <c r="LGV51"/>
      <c r="LGW51"/>
      <c r="LGX51"/>
      <c r="LGY51"/>
      <c r="LGZ51"/>
      <c r="LHA51"/>
      <c r="LHB51"/>
      <c r="LHC51"/>
      <c r="LHD51"/>
      <c r="LHE51"/>
      <c r="LHF51"/>
      <c r="LHG51"/>
      <c r="LHH51"/>
      <c r="LHI51"/>
      <c r="LHJ51"/>
      <c r="LHK51"/>
      <c r="LHL51"/>
      <c r="LHM51"/>
      <c r="LHN51"/>
      <c r="LHO51"/>
      <c r="LHP51"/>
      <c r="LHQ51"/>
      <c r="LHR51"/>
      <c r="LHS51"/>
      <c r="LHT51"/>
      <c r="LHU51"/>
      <c r="LHV51"/>
      <c r="LHW51"/>
      <c r="LHX51"/>
      <c r="LHY51"/>
      <c r="LHZ51"/>
      <c r="LIA51"/>
      <c r="LIB51"/>
      <c r="LIC51"/>
      <c r="LID51"/>
      <c r="LIE51"/>
      <c r="LIF51"/>
      <c r="LIG51"/>
      <c r="LIH51"/>
      <c r="LII51"/>
      <c r="LIJ51"/>
      <c r="LIK51"/>
      <c r="LIL51"/>
      <c r="LIM51"/>
      <c r="LIN51"/>
      <c r="LIO51"/>
      <c r="LIP51"/>
      <c r="LIQ51"/>
      <c r="LIR51"/>
      <c r="LIS51"/>
      <c r="LIT51"/>
      <c r="LIU51"/>
      <c r="LIV51"/>
      <c r="LIW51"/>
      <c r="LIX51"/>
      <c r="LIY51"/>
      <c r="LIZ51"/>
      <c r="LJA51"/>
      <c r="LJB51"/>
      <c r="LJC51"/>
      <c r="LJD51"/>
      <c r="LJE51"/>
      <c r="LJF51"/>
      <c r="LJG51"/>
      <c r="LJH51"/>
      <c r="LJI51"/>
      <c r="LJJ51"/>
      <c r="LJK51"/>
      <c r="LJL51"/>
      <c r="LJM51"/>
      <c r="LJN51"/>
      <c r="LJO51"/>
      <c r="LJP51"/>
      <c r="LJQ51"/>
      <c r="LJR51"/>
      <c r="LJS51"/>
      <c r="LJT51"/>
      <c r="LJU51"/>
      <c r="LJV51"/>
      <c r="LJW51"/>
      <c r="LJX51"/>
      <c r="LJY51"/>
      <c r="LJZ51"/>
      <c r="LKA51"/>
      <c r="LKB51"/>
      <c r="LKC51"/>
      <c r="LKD51"/>
      <c r="LKE51"/>
      <c r="LKF51"/>
      <c r="LKG51"/>
      <c r="LKH51"/>
      <c r="LKI51"/>
      <c r="LKJ51"/>
      <c r="LKK51"/>
      <c r="LKL51"/>
      <c r="LKM51"/>
      <c r="LKN51"/>
      <c r="LKO51"/>
      <c r="LKP51"/>
      <c r="LKQ51"/>
      <c r="LKR51"/>
      <c r="LKS51"/>
      <c r="LKT51"/>
      <c r="LKU51"/>
      <c r="LKV51"/>
      <c r="LKW51"/>
      <c r="LKX51"/>
      <c r="LKY51"/>
      <c r="LKZ51"/>
      <c r="LLA51"/>
      <c r="LLB51"/>
      <c r="LLC51"/>
      <c r="LLD51"/>
      <c r="LLE51"/>
      <c r="LLF51"/>
      <c r="LLG51"/>
      <c r="LLH51"/>
      <c r="LLI51"/>
      <c r="LLJ51"/>
      <c r="LLK51"/>
      <c r="LLL51"/>
      <c r="LLM51"/>
      <c r="LLN51"/>
      <c r="LLO51"/>
      <c r="LLP51"/>
      <c r="LLQ51"/>
      <c r="LLR51"/>
      <c r="LLS51"/>
      <c r="LLT51"/>
      <c r="LLU51"/>
      <c r="LLV51"/>
      <c r="LLW51"/>
      <c r="LLX51"/>
      <c r="LLY51"/>
      <c r="LLZ51"/>
      <c r="LMA51"/>
      <c r="LMB51"/>
      <c r="LMC51"/>
      <c r="LMD51"/>
      <c r="LME51"/>
      <c r="LMF51"/>
      <c r="LMG51"/>
      <c r="LMH51"/>
      <c r="LMI51"/>
      <c r="LMJ51"/>
      <c r="LMK51"/>
      <c r="LML51"/>
      <c r="LMM51"/>
      <c r="LMN51"/>
      <c r="LMO51"/>
      <c r="LMP51"/>
      <c r="LMQ51"/>
      <c r="LMR51"/>
      <c r="LMS51"/>
      <c r="LMT51"/>
      <c r="LMU51"/>
      <c r="LMV51"/>
      <c r="LMW51"/>
      <c r="LMX51"/>
      <c r="LMY51"/>
      <c r="LMZ51"/>
      <c r="LNA51"/>
      <c r="LNB51"/>
      <c r="LNC51"/>
      <c r="LND51"/>
      <c r="LNE51"/>
      <c r="LNF51"/>
      <c r="LNG51"/>
      <c r="LNH51"/>
      <c r="LNI51"/>
      <c r="LNJ51"/>
      <c r="LNK51"/>
      <c r="LNL51"/>
      <c r="LNM51"/>
      <c r="LNN51"/>
      <c r="LNO51"/>
      <c r="LNP51"/>
      <c r="LNQ51"/>
      <c r="LNR51"/>
      <c r="LNS51"/>
      <c r="LNT51"/>
      <c r="LNU51"/>
      <c r="LNV51"/>
      <c r="LNW51"/>
      <c r="LNX51"/>
      <c r="LNY51"/>
      <c r="LNZ51"/>
      <c r="LOA51"/>
      <c r="LOB51"/>
      <c r="LOC51"/>
      <c r="LOD51"/>
      <c r="LOE51"/>
      <c r="LOF51"/>
      <c r="LOG51"/>
      <c r="LOH51"/>
      <c r="LOI51"/>
      <c r="LOJ51"/>
      <c r="LOK51"/>
      <c r="LOL51"/>
      <c r="LOM51"/>
      <c r="LON51"/>
      <c r="LOO51"/>
      <c r="LOP51"/>
      <c r="LOQ51"/>
      <c r="LOR51"/>
      <c r="LOS51"/>
      <c r="LOT51"/>
      <c r="LOU51"/>
      <c r="LOV51"/>
      <c r="LOW51"/>
      <c r="LOX51"/>
      <c r="LOY51"/>
      <c r="LOZ51"/>
      <c r="LPA51"/>
      <c r="LPB51"/>
      <c r="LPC51"/>
      <c r="LPD51"/>
      <c r="LPE51"/>
      <c r="LPF51"/>
      <c r="LPG51"/>
      <c r="LPH51"/>
      <c r="LPI51"/>
      <c r="LPJ51"/>
      <c r="LPK51"/>
      <c r="LPL51"/>
      <c r="LPM51"/>
      <c r="LPN51"/>
      <c r="LPO51"/>
      <c r="LPP51"/>
      <c r="LPQ51"/>
      <c r="LPR51"/>
      <c r="LPS51"/>
      <c r="LPT51"/>
      <c r="LPU51"/>
      <c r="LPV51"/>
      <c r="LPW51"/>
      <c r="LPX51"/>
      <c r="LPY51"/>
      <c r="LPZ51"/>
      <c r="LQA51"/>
      <c r="LQB51"/>
      <c r="LQC51"/>
      <c r="LQD51"/>
      <c r="LQE51"/>
      <c r="LQF51"/>
      <c r="LQG51"/>
      <c r="LQH51"/>
      <c r="LQI51"/>
      <c r="LQJ51"/>
      <c r="LQK51"/>
      <c r="LQL51"/>
      <c r="LQM51"/>
      <c r="LQN51"/>
      <c r="LQO51"/>
      <c r="LQP51"/>
      <c r="LQQ51"/>
      <c r="LQR51"/>
      <c r="LQS51"/>
      <c r="LQT51"/>
      <c r="LQU51"/>
      <c r="LQV51"/>
      <c r="LQW51"/>
      <c r="LQX51"/>
      <c r="LQY51"/>
      <c r="LQZ51"/>
      <c r="LRA51"/>
      <c r="LRB51"/>
      <c r="LRC51"/>
      <c r="LRD51"/>
      <c r="LRE51"/>
      <c r="LRF51"/>
      <c r="LRG51"/>
      <c r="LRH51"/>
      <c r="LRI51"/>
      <c r="LRJ51"/>
      <c r="LRK51"/>
      <c r="LRL51"/>
      <c r="LRM51"/>
      <c r="LRN51"/>
      <c r="LRO51"/>
      <c r="LRP51"/>
      <c r="LRQ51"/>
      <c r="LRR51"/>
      <c r="LRS51"/>
      <c r="LRT51"/>
      <c r="LRU51"/>
      <c r="LRV51"/>
      <c r="LRW51"/>
      <c r="LRX51"/>
      <c r="LRY51"/>
      <c r="LRZ51"/>
      <c r="LSA51"/>
      <c r="LSB51"/>
      <c r="LSC51"/>
      <c r="LSD51"/>
      <c r="LSE51"/>
      <c r="LSF51"/>
      <c r="LSG51"/>
      <c r="LSH51"/>
      <c r="LSI51"/>
      <c r="LSJ51"/>
      <c r="LSK51"/>
      <c r="LSL51"/>
      <c r="LSM51"/>
      <c r="LSN51"/>
      <c r="LSO51"/>
      <c r="LSP51"/>
      <c r="LSQ51"/>
      <c r="LSR51"/>
      <c r="LSS51"/>
      <c r="LST51"/>
      <c r="LSU51"/>
      <c r="LSV51"/>
      <c r="LSW51"/>
      <c r="LSX51"/>
      <c r="LSY51"/>
      <c r="LSZ51"/>
      <c r="LTA51"/>
      <c r="LTB51"/>
      <c r="LTC51"/>
      <c r="LTD51"/>
      <c r="LTE51"/>
      <c r="LTF51"/>
      <c r="LTG51"/>
      <c r="LTH51"/>
      <c r="LTI51"/>
      <c r="LTJ51"/>
      <c r="LTK51"/>
      <c r="LTL51"/>
      <c r="LTM51"/>
      <c r="LTN51"/>
      <c r="LTO51"/>
      <c r="LTP51"/>
      <c r="LTQ51"/>
      <c r="LTR51"/>
      <c r="LTS51"/>
      <c r="LTT51"/>
      <c r="LTU51"/>
      <c r="LTV51"/>
      <c r="LTW51"/>
      <c r="LTX51"/>
      <c r="LTY51"/>
      <c r="LTZ51"/>
      <c r="LUA51"/>
      <c r="LUB51"/>
      <c r="LUC51"/>
      <c r="LUD51"/>
      <c r="LUE51"/>
      <c r="LUF51"/>
      <c r="LUG51"/>
      <c r="LUH51"/>
      <c r="LUI51"/>
      <c r="LUJ51"/>
      <c r="LUK51"/>
      <c r="LUL51"/>
      <c r="LUM51"/>
      <c r="LUN51"/>
      <c r="LUO51"/>
      <c r="LUP51"/>
      <c r="LUQ51"/>
      <c r="LUR51"/>
      <c r="LUS51"/>
      <c r="LUT51"/>
      <c r="LUU51"/>
      <c r="LUV51"/>
      <c r="LUW51"/>
      <c r="LUX51"/>
      <c r="LUY51"/>
      <c r="LUZ51"/>
      <c r="LVA51"/>
      <c r="LVB51"/>
      <c r="LVC51"/>
      <c r="LVD51"/>
      <c r="LVE51"/>
      <c r="LVF51"/>
      <c r="LVG51"/>
      <c r="LVH51"/>
      <c r="LVI51"/>
      <c r="LVJ51"/>
      <c r="LVK51"/>
      <c r="LVL51"/>
      <c r="LVM51"/>
      <c r="LVN51"/>
      <c r="LVO51"/>
      <c r="LVP51"/>
      <c r="LVQ51"/>
      <c r="LVR51"/>
      <c r="LVS51"/>
      <c r="LVT51"/>
      <c r="LVU51"/>
      <c r="LVV51"/>
      <c r="LVW51"/>
      <c r="LVX51"/>
      <c r="LVY51"/>
      <c r="LVZ51"/>
      <c r="LWA51"/>
      <c r="LWB51"/>
      <c r="LWC51"/>
      <c r="LWD51"/>
      <c r="LWE51"/>
      <c r="LWF51"/>
      <c r="LWG51"/>
      <c r="LWH51"/>
      <c r="LWI51"/>
      <c r="LWJ51"/>
      <c r="LWK51"/>
      <c r="LWL51"/>
      <c r="LWM51"/>
      <c r="LWN51"/>
      <c r="LWO51"/>
      <c r="LWP51"/>
      <c r="LWQ51"/>
      <c r="LWR51"/>
      <c r="LWS51"/>
      <c r="LWT51"/>
      <c r="LWU51"/>
      <c r="LWV51"/>
      <c r="LWW51"/>
      <c r="LWX51"/>
      <c r="LWY51"/>
      <c r="LWZ51"/>
      <c r="LXA51"/>
      <c r="LXB51"/>
      <c r="LXC51"/>
      <c r="LXD51"/>
      <c r="LXE51"/>
      <c r="LXF51"/>
      <c r="LXG51"/>
      <c r="LXH51"/>
      <c r="LXI51"/>
      <c r="LXJ51"/>
      <c r="LXK51"/>
      <c r="LXL51"/>
      <c r="LXM51"/>
      <c r="LXN51"/>
      <c r="LXO51"/>
      <c r="LXP51"/>
      <c r="LXQ51"/>
      <c r="LXR51"/>
      <c r="LXS51"/>
      <c r="LXT51"/>
      <c r="LXU51"/>
      <c r="LXV51"/>
      <c r="LXW51"/>
      <c r="LXX51"/>
      <c r="LXY51"/>
      <c r="LXZ51"/>
      <c r="LYA51"/>
      <c r="LYB51"/>
      <c r="LYC51"/>
      <c r="LYD51"/>
      <c r="LYE51"/>
      <c r="LYF51"/>
      <c r="LYG51"/>
      <c r="LYH51"/>
      <c r="LYI51"/>
      <c r="LYJ51"/>
      <c r="LYK51"/>
      <c r="LYL51"/>
      <c r="LYM51"/>
      <c r="LYN51"/>
      <c r="LYO51"/>
      <c r="LYP51"/>
      <c r="LYQ51"/>
      <c r="LYR51"/>
      <c r="LYS51"/>
      <c r="LYT51"/>
      <c r="LYU51"/>
      <c r="LYV51"/>
      <c r="LYW51"/>
      <c r="LYX51"/>
      <c r="LYY51"/>
      <c r="LYZ51"/>
      <c r="LZA51"/>
      <c r="LZB51"/>
      <c r="LZC51"/>
      <c r="LZD51"/>
      <c r="LZE51"/>
      <c r="LZF51"/>
      <c r="LZG51"/>
      <c r="LZH51"/>
      <c r="LZI51"/>
      <c r="LZJ51"/>
      <c r="LZK51"/>
      <c r="LZL51"/>
      <c r="LZM51"/>
      <c r="LZN51"/>
      <c r="LZO51"/>
      <c r="LZP51"/>
      <c r="LZQ51"/>
      <c r="LZR51"/>
      <c r="LZS51"/>
      <c r="LZT51"/>
      <c r="LZU51"/>
      <c r="LZV51"/>
      <c r="LZW51"/>
      <c r="LZX51"/>
      <c r="LZY51"/>
      <c r="LZZ51"/>
      <c r="MAA51"/>
      <c r="MAB51"/>
      <c r="MAC51"/>
      <c r="MAD51"/>
      <c r="MAE51"/>
      <c r="MAF51"/>
      <c r="MAG51"/>
      <c r="MAH51"/>
      <c r="MAI51"/>
      <c r="MAJ51"/>
      <c r="MAK51"/>
      <c r="MAL51"/>
      <c r="MAM51"/>
      <c r="MAN51"/>
      <c r="MAO51"/>
      <c r="MAP51"/>
      <c r="MAQ51"/>
      <c r="MAR51"/>
      <c r="MAS51"/>
      <c r="MAT51"/>
      <c r="MAU51"/>
      <c r="MAV51"/>
      <c r="MAW51"/>
      <c r="MAX51"/>
      <c r="MAY51"/>
      <c r="MAZ51"/>
      <c r="MBA51"/>
      <c r="MBB51"/>
      <c r="MBC51"/>
      <c r="MBD51"/>
      <c r="MBE51"/>
      <c r="MBF51"/>
      <c r="MBG51"/>
      <c r="MBH51"/>
      <c r="MBI51"/>
      <c r="MBJ51"/>
      <c r="MBK51"/>
      <c r="MBL51"/>
      <c r="MBM51"/>
      <c r="MBN51"/>
      <c r="MBO51"/>
      <c r="MBP51"/>
      <c r="MBQ51"/>
      <c r="MBR51"/>
      <c r="MBS51"/>
      <c r="MBT51"/>
      <c r="MBU51"/>
      <c r="MBV51"/>
      <c r="MBW51"/>
      <c r="MBX51"/>
      <c r="MBY51"/>
      <c r="MBZ51"/>
      <c r="MCA51"/>
      <c r="MCB51"/>
      <c r="MCC51"/>
      <c r="MCD51"/>
      <c r="MCE51"/>
      <c r="MCF51"/>
      <c r="MCG51"/>
      <c r="MCH51"/>
      <c r="MCI51"/>
      <c r="MCJ51"/>
      <c r="MCK51"/>
      <c r="MCL51"/>
      <c r="MCM51"/>
      <c r="MCN51"/>
      <c r="MCO51"/>
      <c r="MCP51"/>
      <c r="MCQ51"/>
      <c r="MCR51"/>
      <c r="MCS51"/>
      <c r="MCT51"/>
      <c r="MCU51"/>
      <c r="MCV51"/>
      <c r="MCW51"/>
      <c r="MCX51"/>
      <c r="MCY51"/>
      <c r="MCZ51"/>
      <c r="MDA51"/>
      <c r="MDB51"/>
      <c r="MDC51"/>
      <c r="MDD51"/>
      <c r="MDE51"/>
      <c r="MDF51"/>
      <c r="MDG51"/>
      <c r="MDH51"/>
      <c r="MDI51"/>
      <c r="MDJ51"/>
      <c r="MDK51"/>
      <c r="MDL51"/>
      <c r="MDM51"/>
      <c r="MDN51"/>
      <c r="MDO51"/>
      <c r="MDP51"/>
      <c r="MDQ51"/>
      <c r="MDR51"/>
      <c r="MDS51"/>
      <c r="MDT51"/>
      <c r="MDU51"/>
      <c r="MDV51"/>
      <c r="MDW51"/>
      <c r="MDX51"/>
      <c r="MDY51"/>
      <c r="MDZ51"/>
      <c r="MEA51"/>
      <c r="MEB51"/>
      <c r="MEC51"/>
      <c r="MED51"/>
      <c r="MEE51"/>
      <c r="MEF51"/>
      <c r="MEG51"/>
      <c r="MEH51"/>
      <c r="MEI51"/>
      <c r="MEJ51"/>
      <c r="MEK51"/>
      <c r="MEL51"/>
      <c r="MEM51"/>
      <c r="MEN51"/>
      <c r="MEO51"/>
      <c r="MEP51"/>
      <c r="MEQ51"/>
      <c r="MER51"/>
      <c r="MES51"/>
      <c r="MET51"/>
      <c r="MEU51"/>
      <c r="MEV51"/>
      <c r="MEW51"/>
      <c r="MEX51"/>
      <c r="MEY51"/>
      <c r="MEZ51"/>
      <c r="MFA51"/>
      <c r="MFB51"/>
      <c r="MFC51"/>
      <c r="MFD51"/>
      <c r="MFE51"/>
      <c r="MFF51"/>
      <c r="MFG51"/>
      <c r="MFH51"/>
      <c r="MFI51"/>
      <c r="MFJ51"/>
      <c r="MFK51"/>
      <c r="MFL51"/>
      <c r="MFM51"/>
      <c r="MFN51"/>
      <c r="MFO51"/>
      <c r="MFP51"/>
      <c r="MFQ51"/>
      <c r="MFR51"/>
      <c r="MFS51"/>
      <c r="MFT51"/>
      <c r="MFU51"/>
      <c r="MFV51"/>
      <c r="MFW51"/>
      <c r="MFX51"/>
      <c r="MFY51"/>
      <c r="MFZ51"/>
      <c r="MGA51"/>
      <c r="MGB51"/>
      <c r="MGC51"/>
      <c r="MGD51"/>
      <c r="MGE51"/>
      <c r="MGF51"/>
      <c r="MGG51"/>
      <c r="MGH51"/>
      <c r="MGI51"/>
      <c r="MGJ51"/>
      <c r="MGK51"/>
      <c r="MGL51"/>
      <c r="MGM51"/>
      <c r="MGN51"/>
      <c r="MGO51"/>
      <c r="MGP51"/>
      <c r="MGQ51"/>
      <c r="MGR51"/>
      <c r="MGS51"/>
      <c r="MGT51"/>
      <c r="MGU51"/>
      <c r="MGV51"/>
      <c r="MGW51"/>
      <c r="MGX51"/>
      <c r="MGY51"/>
      <c r="MGZ51"/>
      <c r="MHA51"/>
      <c r="MHB51"/>
      <c r="MHC51"/>
      <c r="MHD51"/>
      <c r="MHE51"/>
      <c r="MHF51"/>
      <c r="MHG51"/>
      <c r="MHH51"/>
      <c r="MHI51"/>
      <c r="MHJ51"/>
      <c r="MHK51"/>
      <c r="MHL51"/>
      <c r="MHM51"/>
      <c r="MHN51"/>
      <c r="MHO51"/>
      <c r="MHP51"/>
      <c r="MHQ51"/>
      <c r="MHR51"/>
      <c r="MHS51"/>
      <c r="MHT51"/>
      <c r="MHU51"/>
      <c r="MHV51"/>
      <c r="MHW51"/>
      <c r="MHX51"/>
      <c r="MHY51"/>
      <c r="MHZ51"/>
      <c r="MIA51"/>
      <c r="MIB51"/>
      <c r="MIC51"/>
      <c r="MID51"/>
      <c r="MIE51"/>
      <c r="MIF51"/>
      <c r="MIG51"/>
      <c r="MIH51"/>
      <c r="MII51"/>
      <c r="MIJ51"/>
      <c r="MIK51"/>
      <c r="MIL51"/>
      <c r="MIM51"/>
      <c r="MIN51"/>
      <c r="MIO51"/>
      <c r="MIP51"/>
      <c r="MIQ51"/>
      <c r="MIR51"/>
      <c r="MIS51"/>
      <c r="MIT51"/>
      <c r="MIU51"/>
      <c r="MIV51"/>
      <c r="MIW51"/>
      <c r="MIX51"/>
      <c r="MIY51"/>
      <c r="MIZ51"/>
      <c r="MJA51"/>
      <c r="MJB51"/>
      <c r="MJC51"/>
      <c r="MJD51"/>
      <c r="MJE51"/>
      <c r="MJF51"/>
      <c r="MJG51"/>
      <c r="MJH51"/>
      <c r="MJI51"/>
      <c r="MJJ51"/>
      <c r="MJK51"/>
      <c r="MJL51"/>
      <c r="MJM51"/>
      <c r="MJN51"/>
      <c r="MJO51"/>
      <c r="MJP51"/>
      <c r="MJQ51"/>
      <c r="MJR51"/>
      <c r="MJS51"/>
      <c r="MJT51"/>
      <c r="MJU51"/>
      <c r="MJV51"/>
      <c r="MJW51"/>
      <c r="MJX51"/>
      <c r="MJY51"/>
      <c r="MJZ51"/>
      <c r="MKA51"/>
      <c r="MKB51"/>
      <c r="MKC51"/>
      <c r="MKD51"/>
      <c r="MKE51"/>
      <c r="MKF51"/>
      <c r="MKG51"/>
      <c r="MKH51"/>
      <c r="MKI51"/>
      <c r="MKJ51"/>
      <c r="MKK51"/>
      <c r="MKL51"/>
      <c r="MKM51"/>
      <c r="MKN51"/>
      <c r="MKO51"/>
      <c r="MKP51"/>
      <c r="MKQ51"/>
      <c r="MKR51"/>
      <c r="MKS51"/>
      <c r="MKT51"/>
      <c r="MKU51"/>
      <c r="MKV51"/>
      <c r="MKW51"/>
      <c r="MKX51"/>
      <c r="MKY51"/>
      <c r="MKZ51"/>
      <c r="MLA51"/>
      <c r="MLB51"/>
      <c r="MLC51"/>
      <c r="MLD51"/>
      <c r="MLE51"/>
      <c r="MLF51"/>
      <c r="MLG51"/>
      <c r="MLH51"/>
      <c r="MLI51"/>
      <c r="MLJ51"/>
      <c r="MLK51"/>
      <c r="MLL51"/>
      <c r="MLM51"/>
      <c r="MLN51"/>
      <c r="MLO51"/>
      <c r="MLP51"/>
      <c r="MLQ51"/>
      <c r="MLR51"/>
      <c r="MLS51"/>
      <c r="MLT51"/>
      <c r="MLU51"/>
      <c r="MLV51"/>
      <c r="MLW51"/>
      <c r="MLX51"/>
      <c r="MLY51"/>
      <c r="MLZ51"/>
      <c r="MMA51"/>
      <c r="MMB51"/>
      <c r="MMC51"/>
      <c r="MMD51"/>
      <c r="MME51"/>
      <c r="MMF51"/>
      <c r="MMG51"/>
      <c r="MMH51"/>
      <c r="MMI51"/>
      <c r="MMJ51"/>
      <c r="MMK51"/>
      <c r="MML51"/>
      <c r="MMM51"/>
      <c r="MMN51"/>
      <c r="MMO51"/>
      <c r="MMP51"/>
      <c r="MMQ51"/>
      <c r="MMR51"/>
      <c r="MMS51"/>
      <c r="MMT51"/>
      <c r="MMU51"/>
      <c r="MMV51"/>
      <c r="MMW51"/>
      <c r="MMX51"/>
      <c r="MMY51"/>
      <c r="MMZ51"/>
      <c r="MNA51"/>
      <c r="MNB51"/>
      <c r="MNC51"/>
      <c r="MND51"/>
      <c r="MNE51"/>
      <c r="MNF51"/>
      <c r="MNG51"/>
      <c r="MNH51"/>
      <c r="MNI51"/>
      <c r="MNJ51"/>
      <c r="MNK51"/>
      <c r="MNL51"/>
      <c r="MNM51"/>
      <c r="MNN51"/>
      <c r="MNO51"/>
      <c r="MNP51"/>
      <c r="MNQ51"/>
      <c r="MNR51"/>
      <c r="MNS51"/>
      <c r="MNT51"/>
      <c r="MNU51"/>
      <c r="MNV51"/>
      <c r="MNW51"/>
      <c r="MNX51"/>
      <c r="MNY51"/>
      <c r="MNZ51"/>
      <c r="MOA51"/>
      <c r="MOB51"/>
      <c r="MOC51"/>
      <c r="MOD51"/>
      <c r="MOE51"/>
      <c r="MOF51"/>
      <c r="MOG51"/>
      <c r="MOH51"/>
      <c r="MOI51"/>
      <c r="MOJ51"/>
      <c r="MOK51"/>
      <c r="MOL51"/>
      <c r="MOM51"/>
      <c r="MON51"/>
      <c r="MOO51"/>
      <c r="MOP51"/>
      <c r="MOQ51"/>
      <c r="MOR51"/>
      <c r="MOS51"/>
      <c r="MOT51"/>
      <c r="MOU51"/>
      <c r="MOV51"/>
      <c r="MOW51"/>
      <c r="MOX51"/>
      <c r="MOY51"/>
      <c r="MOZ51"/>
      <c r="MPA51"/>
      <c r="MPB51"/>
      <c r="MPC51"/>
      <c r="MPD51"/>
      <c r="MPE51"/>
      <c r="MPF51"/>
      <c r="MPG51"/>
      <c r="MPH51"/>
      <c r="MPI51"/>
      <c r="MPJ51"/>
      <c r="MPK51"/>
      <c r="MPL51"/>
      <c r="MPM51"/>
      <c r="MPN51"/>
      <c r="MPO51"/>
      <c r="MPP51"/>
      <c r="MPQ51"/>
      <c r="MPR51"/>
      <c r="MPS51"/>
      <c r="MPT51"/>
      <c r="MPU51"/>
      <c r="MPV51"/>
      <c r="MPW51"/>
      <c r="MPX51"/>
      <c r="MPY51"/>
      <c r="MPZ51"/>
      <c r="MQA51"/>
      <c r="MQB51"/>
      <c r="MQC51"/>
      <c r="MQD51"/>
      <c r="MQE51"/>
      <c r="MQF51"/>
      <c r="MQG51"/>
      <c r="MQH51"/>
      <c r="MQI51"/>
      <c r="MQJ51"/>
      <c r="MQK51"/>
      <c r="MQL51"/>
      <c r="MQM51"/>
      <c r="MQN51"/>
      <c r="MQO51"/>
      <c r="MQP51"/>
      <c r="MQQ51"/>
      <c r="MQR51"/>
      <c r="MQS51"/>
      <c r="MQT51"/>
      <c r="MQU51"/>
      <c r="MQV51"/>
      <c r="MQW51"/>
      <c r="MQX51"/>
      <c r="MQY51"/>
      <c r="MQZ51"/>
      <c r="MRA51"/>
      <c r="MRB51"/>
      <c r="MRC51"/>
      <c r="MRD51"/>
      <c r="MRE51"/>
      <c r="MRF51"/>
      <c r="MRG51"/>
      <c r="MRH51"/>
      <c r="MRI51"/>
      <c r="MRJ51"/>
      <c r="MRK51"/>
      <c r="MRL51"/>
      <c r="MRM51"/>
      <c r="MRN51"/>
      <c r="MRO51"/>
      <c r="MRP51"/>
      <c r="MRQ51"/>
      <c r="MRR51"/>
      <c r="MRS51"/>
      <c r="MRT51"/>
      <c r="MRU51"/>
      <c r="MRV51"/>
      <c r="MRW51"/>
      <c r="MRX51"/>
      <c r="MRY51"/>
      <c r="MRZ51"/>
      <c r="MSA51"/>
      <c r="MSB51"/>
      <c r="MSC51"/>
      <c r="MSD51"/>
      <c r="MSE51"/>
      <c r="MSF51"/>
      <c r="MSG51"/>
      <c r="MSH51"/>
      <c r="MSI51"/>
      <c r="MSJ51"/>
      <c r="MSK51"/>
      <c r="MSL51"/>
      <c r="MSM51"/>
      <c r="MSN51"/>
      <c r="MSO51"/>
      <c r="MSP51"/>
      <c r="MSQ51"/>
      <c r="MSR51"/>
      <c r="MSS51"/>
      <c r="MST51"/>
      <c r="MSU51"/>
      <c r="MSV51"/>
      <c r="MSW51"/>
      <c r="MSX51"/>
      <c r="MSY51"/>
      <c r="MSZ51"/>
      <c r="MTA51"/>
      <c r="MTB51"/>
      <c r="MTC51"/>
      <c r="MTD51"/>
      <c r="MTE51"/>
      <c r="MTF51"/>
      <c r="MTG51"/>
      <c r="MTH51"/>
      <c r="MTI51"/>
      <c r="MTJ51"/>
      <c r="MTK51"/>
      <c r="MTL51"/>
      <c r="MTM51"/>
      <c r="MTN51"/>
      <c r="MTO51"/>
      <c r="MTP51"/>
      <c r="MTQ51"/>
      <c r="MTR51"/>
      <c r="MTS51"/>
      <c r="MTT51"/>
      <c r="MTU51"/>
      <c r="MTV51"/>
      <c r="MTW51"/>
      <c r="MTX51"/>
      <c r="MTY51"/>
      <c r="MTZ51"/>
      <c r="MUA51"/>
      <c r="MUB51"/>
      <c r="MUC51"/>
      <c r="MUD51"/>
      <c r="MUE51"/>
      <c r="MUF51"/>
      <c r="MUG51"/>
      <c r="MUH51"/>
      <c r="MUI51"/>
      <c r="MUJ51"/>
      <c r="MUK51"/>
      <c r="MUL51"/>
      <c r="MUM51"/>
      <c r="MUN51"/>
      <c r="MUO51"/>
      <c r="MUP51"/>
      <c r="MUQ51"/>
      <c r="MUR51"/>
      <c r="MUS51"/>
      <c r="MUT51"/>
      <c r="MUU51"/>
      <c r="MUV51"/>
      <c r="MUW51"/>
      <c r="MUX51"/>
      <c r="MUY51"/>
      <c r="MUZ51"/>
      <c r="MVA51"/>
      <c r="MVB51"/>
      <c r="MVC51"/>
      <c r="MVD51"/>
      <c r="MVE51"/>
      <c r="MVF51"/>
      <c r="MVG51"/>
      <c r="MVH51"/>
      <c r="MVI51"/>
      <c r="MVJ51"/>
      <c r="MVK51"/>
      <c r="MVL51"/>
      <c r="MVM51"/>
      <c r="MVN51"/>
      <c r="MVO51"/>
      <c r="MVP51"/>
      <c r="MVQ51"/>
      <c r="MVR51"/>
      <c r="MVS51"/>
      <c r="MVT51"/>
      <c r="MVU51"/>
      <c r="MVV51"/>
      <c r="MVW51"/>
      <c r="MVX51"/>
      <c r="MVY51"/>
      <c r="MVZ51"/>
      <c r="MWA51"/>
      <c r="MWB51"/>
      <c r="MWC51"/>
      <c r="MWD51"/>
      <c r="MWE51"/>
      <c r="MWF51"/>
      <c r="MWG51"/>
      <c r="MWH51"/>
      <c r="MWI51"/>
      <c r="MWJ51"/>
      <c r="MWK51"/>
      <c r="MWL51"/>
      <c r="MWM51"/>
      <c r="MWN51"/>
      <c r="MWO51"/>
      <c r="MWP51"/>
      <c r="MWQ51"/>
      <c r="MWR51"/>
      <c r="MWS51"/>
      <c r="MWT51"/>
      <c r="MWU51"/>
      <c r="MWV51"/>
      <c r="MWW51"/>
      <c r="MWX51"/>
      <c r="MWY51"/>
      <c r="MWZ51"/>
      <c r="MXA51"/>
      <c r="MXB51"/>
      <c r="MXC51"/>
      <c r="MXD51"/>
      <c r="MXE51"/>
      <c r="MXF51"/>
      <c r="MXG51"/>
      <c r="MXH51"/>
      <c r="MXI51"/>
      <c r="MXJ51"/>
      <c r="MXK51"/>
      <c r="MXL51"/>
      <c r="MXM51"/>
      <c r="MXN51"/>
      <c r="MXO51"/>
      <c r="MXP51"/>
      <c r="MXQ51"/>
      <c r="MXR51"/>
      <c r="MXS51"/>
      <c r="MXT51"/>
      <c r="MXU51"/>
      <c r="MXV51"/>
      <c r="MXW51"/>
      <c r="MXX51"/>
      <c r="MXY51"/>
      <c r="MXZ51"/>
      <c r="MYA51"/>
      <c r="MYB51"/>
      <c r="MYC51"/>
      <c r="MYD51"/>
      <c r="MYE51"/>
      <c r="MYF51"/>
      <c r="MYG51"/>
      <c r="MYH51"/>
      <c r="MYI51"/>
      <c r="MYJ51"/>
      <c r="MYK51"/>
      <c r="MYL51"/>
      <c r="MYM51"/>
      <c r="MYN51"/>
      <c r="MYO51"/>
      <c r="MYP51"/>
      <c r="MYQ51"/>
      <c r="MYR51"/>
      <c r="MYS51"/>
      <c r="MYT51"/>
      <c r="MYU51"/>
      <c r="MYV51"/>
      <c r="MYW51"/>
      <c r="MYX51"/>
      <c r="MYY51"/>
      <c r="MYZ51"/>
      <c r="MZA51"/>
      <c r="MZB51"/>
      <c r="MZC51"/>
      <c r="MZD51"/>
      <c r="MZE51"/>
      <c r="MZF51"/>
      <c r="MZG51"/>
      <c r="MZH51"/>
      <c r="MZI51"/>
      <c r="MZJ51"/>
      <c r="MZK51"/>
      <c r="MZL51"/>
      <c r="MZM51"/>
      <c r="MZN51"/>
      <c r="MZO51"/>
      <c r="MZP51"/>
      <c r="MZQ51"/>
      <c r="MZR51"/>
      <c r="MZS51"/>
      <c r="MZT51"/>
      <c r="MZU51"/>
      <c r="MZV51"/>
      <c r="MZW51"/>
      <c r="MZX51"/>
      <c r="MZY51"/>
      <c r="MZZ51"/>
      <c r="NAA51"/>
      <c r="NAB51"/>
      <c r="NAC51"/>
      <c r="NAD51"/>
      <c r="NAE51"/>
      <c r="NAF51"/>
      <c r="NAG51"/>
      <c r="NAH51"/>
      <c r="NAI51"/>
      <c r="NAJ51"/>
      <c r="NAK51"/>
      <c r="NAL51"/>
      <c r="NAM51"/>
      <c r="NAN51"/>
      <c r="NAO51"/>
      <c r="NAP51"/>
      <c r="NAQ51"/>
      <c r="NAR51"/>
      <c r="NAS51"/>
      <c r="NAT51"/>
      <c r="NAU51"/>
      <c r="NAV51"/>
      <c r="NAW51"/>
      <c r="NAX51"/>
      <c r="NAY51"/>
      <c r="NAZ51"/>
      <c r="NBA51"/>
      <c r="NBB51"/>
      <c r="NBC51"/>
      <c r="NBD51"/>
      <c r="NBE51"/>
      <c r="NBF51"/>
      <c r="NBG51"/>
      <c r="NBH51"/>
      <c r="NBI51"/>
      <c r="NBJ51"/>
      <c r="NBK51"/>
      <c r="NBL51"/>
      <c r="NBM51"/>
      <c r="NBN51"/>
      <c r="NBO51"/>
      <c r="NBP51"/>
      <c r="NBQ51"/>
      <c r="NBR51"/>
      <c r="NBS51"/>
      <c r="NBT51"/>
      <c r="NBU51"/>
      <c r="NBV51"/>
      <c r="NBW51"/>
      <c r="NBX51"/>
      <c r="NBY51"/>
      <c r="NBZ51"/>
      <c r="NCA51"/>
      <c r="NCB51"/>
      <c r="NCC51"/>
      <c r="NCD51"/>
      <c r="NCE51"/>
      <c r="NCF51"/>
      <c r="NCG51"/>
      <c r="NCH51"/>
      <c r="NCI51"/>
      <c r="NCJ51"/>
      <c r="NCK51"/>
      <c r="NCL51"/>
      <c r="NCM51"/>
      <c r="NCN51"/>
      <c r="NCO51"/>
      <c r="NCP51"/>
      <c r="NCQ51"/>
      <c r="NCR51"/>
      <c r="NCS51"/>
      <c r="NCT51"/>
      <c r="NCU51"/>
      <c r="NCV51"/>
      <c r="NCW51"/>
      <c r="NCX51"/>
      <c r="NCY51"/>
      <c r="NCZ51"/>
      <c r="NDA51"/>
      <c r="NDB51"/>
      <c r="NDC51"/>
      <c r="NDD51"/>
      <c r="NDE51"/>
      <c r="NDF51"/>
      <c r="NDG51"/>
      <c r="NDH51"/>
      <c r="NDI51"/>
      <c r="NDJ51"/>
      <c r="NDK51"/>
      <c r="NDL51"/>
      <c r="NDM51"/>
      <c r="NDN51"/>
      <c r="NDO51"/>
      <c r="NDP51"/>
      <c r="NDQ51"/>
      <c r="NDR51"/>
      <c r="NDS51"/>
      <c r="NDT51"/>
      <c r="NDU51"/>
      <c r="NDV51"/>
      <c r="NDW51"/>
      <c r="NDX51"/>
      <c r="NDY51"/>
      <c r="NDZ51"/>
      <c r="NEA51"/>
      <c r="NEB51"/>
      <c r="NEC51"/>
      <c r="NED51"/>
      <c r="NEE51"/>
      <c r="NEF51"/>
      <c r="NEG51"/>
      <c r="NEH51"/>
      <c r="NEI51"/>
      <c r="NEJ51"/>
      <c r="NEK51"/>
      <c r="NEL51"/>
      <c r="NEM51"/>
      <c r="NEN51"/>
      <c r="NEO51"/>
      <c r="NEP51"/>
      <c r="NEQ51"/>
      <c r="NER51"/>
      <c r="NES51"/>
      <c r="NET51"/>
      <c r="NEU51"/>
      <c r="NEV51"/>
      <c r="NEW51"/>
      <c r="NEX51"/>
      <c r="NEY51"/>
      <c r="NEZ51"/>
      <c r="NFA51"/>
      <c r="NFB51"/>
      <c r="NFC51"/>
      <c r="NFD51"/>
      <c r="NFE51"/>
      <c r="NFF51"/>
      <c r="NFG51"/>
      <c r="NFH51"/>
      <c r="NFI51"/>
      <c r="NFJ51"/>
      <c r="NFK51"/>
      <c r="NFL51"/>
      <c r="NFM51"/>
      <c r="NFN51"/>
      <c r="NFO51"/>
      <c r="NFP51"/>
      <c r="NFQ51"/>
      <c r="NFR51"/>
      <c r="NFS51"/>
      <c r="NFT51"/>
      <c r="NFU51"/>
      <c r="NFV51"/>
      <c r="NFW51"/>
      <c r="NFX51"/>
      <c r="NFY51"/>
      <c r="NFZ51"/>
      <c r="NGA51"/>
      <c r="NGB51"/>
      <c r="NGC51"/>
      <c r="NGD51"/>
      <c r="NGE51"/>
      <c r="NGF51"/>
      <c r="NGG51"/>
      <c r="NGH51"/>
      <c r="NGI51"/>
      <c r="NGJ51"/>
      <c r="NGK51"/>
      <c r="NGL51"/>
      <c r="NGM51"/>
      <c r="NGN51"/>
      <c r="NGO51"/>
      <c r="NGP51"/>
      <c r="NGQ51"/>
      <c r="NGR51"/>
      <c r="NGS51"/>
      <c r="NGT51"/>
      <c r="NGU51"/>
      <c r="NGV51"/>
      <c r="NGW51"/>
      <c r="NGX51"/>
      <c r="NGY51"/>
      <c r="NGZ51"/>
      <c r="NHA51"/>
      <c r="NHB51"/>
      <c r="NHC51"/>
      <c r="NHD51"/>
      <c r="NHE51"/>
      <c r="NHF51"/>
      <c r="NHG51"/>
      <c r="NHH51"/>
      <c r="NHI51"/>
      <c r="NHJ51"/>
      <c r="NHK51"/>
      <c r="NHL51"/>
      <c r="NHM51"/>
      <c r="NHN51"/>
      <c r="NHO51"/>
      <c r="NHP51"/>
      <c r="NHQ51"/>
      <c r="NHR51"/>
      <c r="NHS51"/>
      <c r="NHT51"/>
      <c r="NHU51"/>
      <c r="NHV51"/>
      <c r="NHW51"/>
      <c r="NHX51"/>
      <c r="NHY51"/>
      <c r="NHZ51"/>
      <c r="NIA51"/>
      <c r="NIB51"/>
      <c r="NIC51"/>
      <c r="NID51"/>
      <c r="NIE51"/>
      <c r="NIF51"/>
      <c r="NIG51"/>
      <c r="NIH51"/>
      <c r="NII51"/>
      <c r="NIJ51"/>
      <c r="NIK51"/>
      <c r="NIL51"/>
      <c r="NIM51"/>
      <c r="NIN51"/>
      <c r="NIO51"/>
      <c r="NIP51"/>
      <c r="NIQ51"/>
      <c r="NIR51"/>
      <c r="NIS51"/>
      <c r="NIT51"/>
      <c r="NIU51"/>
      <c r="NIV51"/>
      <c r="NIW51"/>
      <c r="NIX51"/>
      <c r="NIY51"/>
      <c r="NIZ51"/>
      <c r="NJA51"/>
      <c r="NJB51"/>
      <c r="NJC51"/>
      <c r="NJD51"/>
      <c r="NJE51"/>
      <c r="NJF51"/>
      <c r="NJG51"/>
      <c r="NJH51"/>
      <c r="NJI51"/>
      <c r="NJJ51"/>
      <c r="NJK51"/>
      <c r="NJL51"/>
      <c r="NJM51"/>
      <c r="NJN51"/>
      <c r="NJO51"/>
      <c r="NJP51"/>
      <c r="NJQ51"/>
      <c r="NJR51"/>
      <c r="NJS51"/>
      <c r="NJT51"/>
      <c r="NJU51"/>
      <c r="NJV51"/>
      <c r="NJW51"/>
      <c r="NJX51"/>
      <c r="NJY51"/>
      <c r="NJZ51"/>
      <c r="NKA51"/>
      <c r="NKB51"/>
      <c r="NKC51"/>
      <c r="NKD51"/>
      <c r="NKE51"/>
      <c r="NKF51"/>
      <c r="NKG51"/>
      <c r="NKH51"/>
      <c r="NKI51"/>
      <c r="NKJ51"/>
      <c r="NKK51"/>
      <c r="NKL51"/>
      <c r="NKM51"/>
      <c r="NKN51"/>
      <c r="NKO51"/>
      <c r="NKP51"/>
      <c r="NKQ51"/>
      <c r="NKR51"/>
      <c r="NKS51"/>
      <c r="NKT51"/>
      <c r="NKU51"/>
      <c r="NKV51"/>
      <c r="NKW51"/>
      <c r="NKX51"/>
      <c r="NKY51"/>
      <c r="NKZ51"/>
      <c r="NLA51"/>
      <c r="NLB51"/>
      <c r="NLC51"/>
      <c r="NLD51"/>
      <c r="NLE51"/>
      <c r="NLF51"/>
      <c r="NLG51"/>
      <c r="NLH51"/>
      <c r="NLI51"/>
      <c r="NLJ51"/>
      <c r="NLK51"/>
      <c r="NLL51"/>
      <c r="NLM51"/>
      <c r="NLN51"/>
      <c r="NLO51"/>
      <c r="NLP51"/>
      <c r="NLQ51"/>
      <c r="NLR51"/>
      <c r="NLS51"/>
      <c r="NLT51"/>
      <c r="NLU51"/>
      <c r="NLV51"/>
      <c r="NLW51"/>
      <c r="NLX51"/>
      <c r="NLY51"/>
      <c r="NLZ51"/>
      <c r="NMA51"/>
      <c r="NMB51"/>
      <c r="NMC51"/>
      <c r="NMD51"/>
      <c r="NME51"/>
      <c r="NMF51"/>
      <c r="NMG51"/>
      <c r="NMH51"/>
      <c r="NMI51"/>
      <c r="NMJ51"/>
      <c r="NMK51"/>
      <c r="NML51"/>
      <c r="NMM51"/>
      <c r="NMN51"/>
      <c r="NMO51"/>
      <c r="NMP51"/>
      <c r="NMQ51"/>
      <c r="NMR51"/>
      <c r="NMS51"/>
      <c r="NMT51"/>
      <c r="NMU51"/>
      <c r="NMV51"/>
      <c r="NMW51"/>
      <c r="NMX51"/>
      <c r="NMY51"/>
      <c r="NMZ51"/>
      <c r="NNA51"/>
      <c r="NNB51"/>
      <c r="NNC51"/>
      <c r="NND51"/>
      <c r="NNE51"/>
      <c r="NNF51"/>
      <c r="NNG51"/>
      <c r="NNH51"/>
      <c r="NNI51"/>
      <c r="NNJ51"/>
      <c r="NNK51"/>
      <c r="NNL51"/>
      <c r="NNM51"/>
      <c r="NNN51"/>
      <c r="NNO51"/>
      <c r="NNP51"/>
      <c r="NNQ51"/>
      <c r="NNR51"/>
      <c r="NNS51"/>
      <c r="NNT51"/>
      <c r="NNU51"/>
      <c r="NNV51"/>
      <c r="NNW51"/>
      <c r="NNX51"/>
      <c r="NNY51"/>
      <c r="NNZ51"/>
      <c r="NOA51"/>
      <c r="NOB51"/>
      <c r="NOC51"/>
      <c r="NOD51"/>
      <c r="NOE51"/>
      <c r="NOF51"/>
      <c r="NOG51"/>
      <c r="NOH51"/>
      <c r="NOI51"/>
      <c r="NOJ51"/>
      <c r="NOK51"/>
      <c r="NOL51"/>
      <c r="NOM51"/>
      <c r="NON51"/>
      <c r="NOO51"/>
      <c r="NOP51"/>
      <c r="NOQ51"/>
      <c r="NOR51"/>
      <c r="NOS51"/>
      <c r="NOT51"/>
      <c r="NOU51"/>
      <c r="NOV51"/>
      <c r="NOW51"/>
      <c r="NOX51"/>
      <c r="NOY51"/>
      <c r="NOZ51"/>
      <c r="NPA51"/>
      <c r="NPB51"/>
      <c r="NPC51"/>
      <c r="NPD51"/>
      <c r="NPE51"/>
      <c r="NPF51"/>
      <c r="NPG51"/>
      <c r="NPH51"/>
      <c r="NPI51"/>
      <c r="NPJ51"/>
      <c r="NPK51"/>
      <c r="NPL51"/>
      <c r="NPM51"/>
      <c r="NPN51"/>
      <c r="NPO51"/>
      <c r="NPP51"/>
      <c r="NPQ51"/>
      <c r="NPR51"/>
      <c r="NPS51"/>
      <c r="NPT51"/>
      <c r="NPU51"/>
      <c r="NPV51"/>
      <c r="NPW51"/>
      <c r="NPX51"/>
      <c r="NPY51"/>
      <c r="NPZ51"/>
      <c r="NQA51"/>
      <c r="NQB51"/>
      <c r="NQC51"/>
      <c r="NQD51"/>
      <c r="NQE51"/>
      <c r="NQF51"/>
      <c r="NQG51"/>
      <c r="NQH51"/>
      <c r="NQI51"/>
      <c r="NQJ51"/>
      <c r="NQK51"/>
      <c r="NQL51"/>
      <c r="NQM51"/>
      <c r="NQN51"/>
      <c r="NQO51"/>
      <c r="NQP51"/>
      <c r="NQQ51"/>
      <c r="NQR51"/>
      <c r="NQS51"/>
      <c r="NQT51"/>
      <c r="NQU51"/>
      <c r="NQV51"/>
      <c r="NQW51"/>
      <c r="NQX51"/>
      <c r="NQY51"/>
      <c r="NQZ51"/>
      <c r="NRA51"/>
      <c r="NRB51"/>
      <c r="NRC51"/>
      <c r="NRD51"/>
      <c r="NRE51"/>
      <c r="NRF51"/>
      <c r="NRG51"/>
      <c r="NRH51"/>
      <c r="NRI51"/>
      <c r="NRJ51"/>
      <c r="NRK51"/>
      <c r="NRL51"/>
      <c r="NRM51"/>
      <c r="NRN51"/>
      <c r="NRO51"/>
      <c r="NRP51"/>
      <c r="NRQ51"/>
      <c r="NRR51"/>
      <c r="NRS51"/>
      <c r="NRT51"/>
      <c r="NRU51"/>
      <c r="NRV51"/>
      <c r="NRW51"/>
      <c r="NRX51"/>
      <c r="NRY51"/>
      <c r="NRZ51"/>
      <c r="NSA51"/>
      <c r="NSB51"/>
      <c r="NSC51"/>
      <c r="NSD51"/>
      <c r="NSE51"/>
      <c r="NSF51"/>
      <c r="NSG51"/>
      <c r="NSH51"/>
      <c r="NSI51"/>
      <c r="NSJ51"/>
      <c r="NSK51"/>
      <c r="NSL51"/>
      <c r="NSM51"/>
      <c r="NSN51"/>
      <c r="NSO51"/>
      <c r="NSP51"/>
      <c r="NSQ51"/>
      <c r="NSR51"/>
      <c r="NSS51"/>
      <c r="NST51"/>
      <c r="NSU51"/>
      <c r="NSV51"/>
      <c r="NSW51"/>
      <c r="NSX51"/>
      <c r="NSY51"/>
      <c r="NSZ51"/>
      <c r="NTA51"/>
      <c r="NTB51"/>
      <c r="NTC51"/>
      <c r="NTD51"/>
      <c r="NTE51"/>
      <c r="NTF51"/>
      <c r="NTG51"/>
      <c r="NTH51"/>
      <c r="NTI51"/>
      <c r="NTJ51"/>
      <c r="NTK51"/>
      <c r="NTL51"/>
      <c r="NTM51"/>
      <c r="NTN51"/>
      <c r="NTO51"/>
      <c r="NTP51"/>
      <c r="NTQ51"/>
      <c r="NTR51"/>
      <c r="NTS51"/>
      <c r="NTT51"/>
      <c r="NTU51"/>
      <c r="NTV51"/>
      <c r="NTW51"/>
      <c r="NTX51"/>
      <c r="NTY51"/>
      <c r="NTZ51"/>
      <c r="NUA51"/>
      <c r="NUB51"/>
      <c r="NUC51"/>
      <c r="NUD51"/>
      <c r="NUE51"/>
      <c r="NUF51"/>
      <c r="NUG51"/>
      <c r="NUH51"/>
      <c r="NUI51"/>
      <c r="NUJ51"/>
      <c r="NUK51"/>
      <c r="NUL51"/>
      <c r="NUM51"/>
      <c r="NUN51"/>
      <c r="NUO51"/>
      <c r="NUP51"/>
      <c r="NUQ51"/>
      <c r="NUR51"/>
      <c r="NUS51"/>
      <c r="NUT51"/>
      <c r="NUU51"/>
      <c r="NUV51"/>
      <c r="NUW51"/>
      <c r="NUX51"/>
      <c r="NUY51"/>
      <c r="NUZ51"/>
      <c r="NVA51"/>
      <c r="NVB51"/>
      <c r="NVC51"/>
      <c r="NVD51"/>
      <c r="NVE51"/>
      <c r="NVF51"/>
      <c r="NVG51"/>
      <c r="NVH51"/>
      <c r="NVI51"/>
      <c r="NVJ51"/>
      <c r="NVK51"/>
      <c r="NVL51"/>
      <c r="NVM51"/>
      <c r="NVN51"/>
      <c r="NVO51"/>
      <c r="NVP51"/>
      <c r="NVQ51"/>
      <c r="NVR51"/>
      <c r="NVS51"/>
      <c r="NVT51"/>
      <c r="NVU51"/>
      <c r="NVV51"/>
      <c r="NVW51"/>
      <c r="NVX51"/>
      <c r="NVY51"/>
      <c r="NVZ51"/>
      <c r="NWA51"/>
      <c r="NWB51"/>
      <c r="NWC51"/>
      <c r="NWD51"/>
      <c r="NWE51"/>
      <c r="NWF51"/>
      <c r="NWG51"/>
      <c r="NWH51"/>
      <c r="NWI51"/>
      <c r="NWJ51"/>
      <c r="NWK51"/>
      <c r="NWL51"/>
      <c r="NWM51"/>
      <c r="NWN51"/>
      <c r="NWO51"/>
      <c r="NWP51"/>
      <c r="NWQ51"/>
      <c r="NWR51"/>
      <c r="NWS51"/>
      <c r="NWT51"/>
      <c r="NWU51"/>
      <c r="NWV51"/>
      <c r="NWW51"/>
      <c r="NWX51"/>
      <c r="NWY51"/>
      <c r="NWZ51"/>
      <c r="NXA51"/>
      <c r="NXB51"/>
      <c r="NXC51"/>
      <c r="NXD51"/>
      <c r="NXE51"/>
      <c r="NXF51"/>
      <c r="NXG51"/>
      <c r="NXH51"/>
      <c r="NXI51"/>
      <c r="NXJ51"/>
      <c r="NXK51"/>
      <c r="NXL51"/>
      <c r="NXM51"/>
      <c r="NXN51"/>
      <c r="NXO51"/>
      <c r="NXP51"/>
      <c r="NXQ51"/>
      <c r="NXR51"/>
      <c r="NXS51"/>
      <c r="NXT51"/>
      <c r="NXU51"/>
      <c r="NXV51"/>
      <c r="NXW51"/>
      <c r="NXX51"/>
      <c r="NXY51"/>
      <c r="NXZ51"/>
      <c r="NYA51"/>
      <c r="NYB51"/>
      <c r="NYC51"/>
      <c r="NYD51"/>
      <c r="NYE51"/>
      <c r="NYF51"/>
      <c r="NYG51"/>
      <c r="NYH51"/>
      <c r="NYI51"/>
      <c r="NYJ51"/>
      <c r="NYK51"/>
      <c r="NYL51"/>
      <c r="NYM51"/>
      <c r="NYN51"/>
      <c r="NYO51"/>
      <c r="NYP51"/>
      <c r="NYQ51"/>
      <c r="NYR51"/>
      <c r="NYS51"/>
      <c r="NYT51"/>
      <c r="NYU51"/>
      <c r="NYV51"/>
      <c r="NYW51"/>
      <c r="NYX51"/>
      <c r="NYY51"/>
      <c r="NYZ51"/>
      <c r="NZA51"/>
      <c r="NZB51"/>
      <c r="NZC51"/>
      <c r="NZD51"/>
      <c r="NZE51"/>
      <c r="NZF51"/>
      <c r="NZG51"/>
      <c r="NZH51"/>
      <c r="NZI51"/>
      <c r="NZJ51"/>
      <c r="NZK51"/>
      <c r="NZL51"/>
      <c r="NZM51"/>
      <c r="NZN51"/>
      <c r="NZO51"/>
      <c r="NZP51"/>
      <c r="NZQ51"/>
      <c r="NZR51"/>
      <c r="NZS51"/>
      <c r="NZT51"/>
      <c r="NZU51"/>
      <c r="NZV51"/>
      <c r="NZW51"/>
      <c r="NZX51"/>
      <c r="NZY51"/>
      <c r="NZZ51"/>
      <c r="OAA51"/>
      <c r="OAB51"/>
      <c r="OAC51"/>
      <c r="OAD51"/>
      <c r="OAE51"/>
      <c r="OAF51"/>
      <c r="OAG51"/>
      <c r="OAH51"/>
      <c r="OAI51"/>
      <c r="OAJ51"/>
      <c r="OAK51"/>
      <c r="OAL51"/>
      <c r="OAM51"/>
      <c r="OAN51"/>
      <c r="OAO51"/>
      <c r="OAP51"/>
      <c r="OAQ51"/>
      <c r="OAR51"/>
      <c r="OAS51"/>
      <c r="OAT51"/>
      <c r="OAU51"/>
      <c r="OAV51"/>
      <c r="OAW51"/>
      <c r="OAX51"/>
      <c r="OAY51"/>
      <c r="OAZ51"/>
      <c r="OBA51"/>
      <c r="OBB51"/>
      <c r="OBC51"/>
      <c r="OBD51"/>
      <c r="OBE51"/>
      <c r="OBF51"/>
      <c r="OBG51"/>
      <c r="OBH51"/>
      <c r="OBI51"/>
      <c r="OBJ51"/>
      <c r="OBK51"/>
      <c r="OBL51"/>
      <c r="OBM51"/>
      <c r="OBN51"/>
      <c r="OBO51"/>
      <c r="OBP51"/>
      <c r="OBQ51"/>
      <c r="OBR51"/>
      <c r="OBS51"/>
      <c r="OBT51"/>
      <c r="OBU51"/>
      <c r="OBV51"/>
      <c r="OBW51"/>
      <c r="OBX51"/>
      <c r="OBY51"/>
      <c r="OBZ51"/>
      <c r="OCA51"/>
      <c r="OCB51"/>
      <c r="OCC51"/>
      <c r="OCD51"/>
      <c r="OCE51"/>
      <c r="OCF51"/>
      <c r="OCG51"/>
      <c r="OCH51"/>
      <c r="OCI51"/>
      <c r="OCJ51"/>
      <c r="OCK51"/>
      <c r="OCL51"/>
      <c r="OCM51"/>
      <c r="OCN51"/>
      <c r="OCO51"/>
      <c r="OCP51"/>
      <c r="OCQ51"/>
      <c r="OCR51"/>
      <c r="OCS51"/>
      <c r="OCT51"/>
      <c r="OCU51"/>
      <c r="OCV51"/>
      <c r="OCW51"/>
      <c r="OCX51"/>
      <c r="OCY51"/>
      <c r="OCZ51"/>
      <c r="ODA51"/>
      <c r="ODB51"/>
      <c r="ODC51"/>
      <c r="ODD51"/>
      <c r="ODE51"/>
      <c r="ODF51"/>
      <c r="ODG51"/>
      <c r="ODH51"/>
      <c r="ODI51"/>
      <c r="ODJ51"/>
      <c r="ODK51"/>
      <c r="ODL51"/>
      <c r="ODM51"/>
      <c r="ODN51"/>
      <c r="ODO51"/>
      <c r="ODP51"/>
      <c r="ODQ51"/>
      <c r="ODR51"/>
      <c r="ODS51"/>
      <c r="ODT51"/>
      <c r="ODU51"/>
      <c r="ODV51"/>
      <c r="ODW51"/>
      <c r="ODX51"/>
      <c r="ODY51"/>
      <c r="ODZ51"/>
      <c r="OEA51"/>
      <c r="OEB51"/>
      <c r="OEC51"/>
      <c r="OED51"/>
      <c r="OEE51"/>
      <c r="OEF51"/>
      <c r="OEG51"/>
      <c r="OEH51"/>
      <c r="OEI51"/>
      <c r="OEJ51"/>
      <c r="OEK51"/>
      <c r="OEL51"/>
      <c r="OEM51"/>
      <c r="OEN51"/>
      <c r="OEO51"/>
      <c r="OEP51"/>
      <c r="OEQ51"/>
      <c r="OER51"/>
      <c r="OES51"/>
      <c r="OET51"/>
      <c r="OEU51"/>
      <c r="OEV51"/>
      <c r="OEW51"/>
      <c r="OEX51"/>
      <c r="OEY51"/>
      <c r="OEZ51"/>
      <c r="OFA51"/>
      <c r="OFB51"/>
      <c r="OFC51"/>
      <c r="OFD51"/>
      <c r="OFE51"/>
      <c r="OFF51"/>
      <c r="OFG51"/>
      <c r="OFH51"/>
      <c r="OFI51"/>
      <c r="OFJ51"/>
      <c r="OFK51"/>
      <c r="OFL51"/>
      <c r="OFM51"/>
      <c r="OFN51"/>
      <c r="OFO51"/>
      <c r="OFP51"/>
      <c r="OFQ51"/>
      <c r="OFR51"/>
      <c r="OFS51"/>
      <c r="OFT51"/>
      <c r="OFU51"/>
      <c r="OFV51"/>
      <c r="OFW51"/>
      <c r="OFX51"/>
      <c r="OFY51"/>
      <c r="OFZ51"/>
      <c r="OGA51"/>
      <c r="OGB51"/>
      <c r="OGC51"/>
      <c r="OGD51"/>
      <c r="OGE51"/>
      <c r="OGF51"/>
      <c r="OGG51"/>
      <c r="OGH51"/>
      <c r="OGI51"/>
      <c r="OGJ51"/>
      <c r="OGK51"/>
      <c r="OGL51"/>
      <c r="OGM51"/>
      <c r="OGN51"/>
      <c r="OGO51"/>
      <c r="OGP51"/>
      <c r="OGQ51"/>
      <c r="OGR51"/>
      <c r="OGS51"/>
      <c r="OGT51"/>
      <c r="OGU51"/>
      <c r="OGV51"/>
      <c r="OGW51"/>
      <c r="OGX51"/>
      <c r="OGY51"/>
      <c r="OGZ51"/>
      <c r="OHA51"/>
      <c r="OHB51"/>
      <c r="OHC51"/>
      <c r="OHD51"/>
      <c r="OHE51"/>
      <c r="OHF51"/>
      <c r="OHG51"/>
      <c r="OHH51"/>
      <c r="OHI51"/>
      <c r="OHJ51"/>
      <c r="OHK51"/>
      <c r="OHL51"/>
      <c r="OHM51"/>
      <c r="OHN51"/>
      <c r="OHO51"/>
      <c r="OHP51"/>
      <c r="OHQ51"/>
      <c r="OHR51"/>
      <c r="OHS51"/>
      <c r="OHT51"/>
      <c r="OHU51"/>
      <c r="OHV51"/>
      <c r="OHW51"/>
      <c r="OHX51"/>
      <c r="OHY51"/>
      <c r="OHZ51"/>
      <c r="OIA51"/>
      <c r="OIB51"/>
      <c r="OIC51"/>
      <c r="OID51"/>
      <c r="OIE51"/>
      <c r="OIF51"/>
      <c r="OIG51"/>
      <c r="OIH51"/>
      <c r="OII51"/>
      <c r="OIJ51"/>
      <c r="OIK51"/>
      <c r="OIL51"/>
      <c r="OIM51"/>
      <c r="OIN51"/>
      <c r="OIO51"/>
      <c r="OIP51"/>
      <c r="OIQ51"/>
      <c r="OIR51"/>
      <c r="OIS51"/>
      <c r="OIT51"/>
      <c r="OIU51"/>
      <c r="OIV51"/>
      <c r="OIW51"/>
      <c r="OIX51"/>
      <c r="OIY51"/>
      <c r="OIZ51"/>
      <c r="OJA51"/>
      <c r="OJB51"/>
      <c r="OJC51"/>
      <c r="OJD51"/>
      <c r="OJE51"/>
      <c r="OJF51"/>
      <c r="OJG51"/>
      <c r="OJH51"/>
      <c r="OJI51"/>
      <c r="OJJ51"/>
      <c r="OJK51"/>
      <c r="OJL51"/>
      <c r="OJM51"/>
      <c r="OJN51"/>
      <c r="OJO51"/>
      <c r="OJP51"/>
      <c r="OJQ51"/>
      <c r="OJR51"/>
      <c r="OJS51"/>
      <c r="OJT51"/>
      <c r="OJU51"/>
      <c r="OJV51"/>
      <c r="OJW51"/>
      <c r="OJX51"/>
      <c r="OJY51"/>
      <c r="OJZ51"/>
      <c r="OKA51"/>
      <c r="OKB51"/>
      <c r="OKC51"/>
      <c r="OKD51"/>
      <c r="OKE51"/>
      <c r="OKF51"/>
      <c r="OKG51"/>
      <c r="OKH51"/>
      <c r="OKI51"/>
      <c r="OKJ51"/>
      <c r="OKK51"/>
      <c r="OKL51"/>
      <c r="OKM51"/>
      <c r="OKN51"/>
      <c r="OKO51"/>
      <c r="OKP51"/>
      <c r="OKQ51"/>
      <c r="OKR51"/>
      <c r="OKS51"/>
      <c r="OKT51"/>
      <c r="OKU51"/>
      <c r="OKV51"/>
      <c r="OKW51"/>
      <c r="OKX51"/>
      <c r="OKY51"/>
      <c r="OKZ51"/>
      <c r="OLA51"/>
      <c r="OLB51"/>
      <c r="OLC51"/>
      <c r="OLD51"/>
      <c r="OLE51"/>
      <c r="OLF51"/>
      <c r="OLG51"/>
      <c r="OLH51"/>
      <c r="OLI51"/>
      <c r="OLJ51"/>
      <c r="OLK51"/>
      <c r="OLL51"/>
      <c r="OLM51"/>
      <c r="OLN51"/>
      <c r="OLO51"/>
      <c r="OLP51"/>
      <c r="OLQ51"/>
      <c r="OLR51"/>
      <c r="OLS51"/>
      <c r="OLT51"/>
      <c r="OLU51"/>
      <c r="OLV51"/>
      <c r="OLW51"/>
      <c r="OLX51"/>
      <c r="OLY51"/>
      <c r="OLZ51"/>
      <c r="OMA51"/>
      <c r="OMB51"/>
      <c r="OMC51"/>
      <c r="OMD51"/>
      <c r="OME51"/>
      <c r="OMF51"/>
      <c r="OMG51"/>
      <c r="OMH51"/>
      <c r="OMI51"/>
      <c r="OMJ51"/>
      <c r="OMK51"/>
      <c r="OML51"/>
      <c r="OMM51"/>
      <c r="OMN51"/>
      <c r="OMO51"/>
      <c r="OMP51"/>
      <c r="OMQ51"/>
      <c r="OMR51"/>
      <c r="OMS51"/>
      <c r="OMT51"/>
      <c r="OMU51"/>
      <c r="OMV51"/>
      <c r="OMW51"/>
      <c r="OMX51"/>
      <c r="OMY51"/>
      <c r="OMZ51"/>
      <c r="ONA51"/>
      <c r="ONB51"/>
      <c r="ONC51"/>
      <c r="OND51"/>
      <c r="ONE51"/>
      <c r="ONF51"/>
      <c r="ONG51"/>
      <c r="ONH51"/>
      <c r="ONI51"/>
      <c r="ONJ51"/>
      <c r="ONK51"/>
      <c r="ONL51"/>
      <c r="ONM51"/>
      <c r="ONN51"/>
      <c r="ONO51"/>
      <c r="ONP51"/>
      <c r="ONQ51"/>
      <c r="ONR51"/>
      <c r="ONS51"/>
      <c r="ONT51"/>
      <c r="ONU51"/>
      <c r="ONV51"/>
      <c r="ONW51"/>
      <c r="ONX51"/>
      <c r="ONY51"/>
      <c r="ONZ51"/>
      <c r="OOA51"/>
      <c r="OOB51"/>
      <c r="OOC51"/>
      <c r="OOD51"/>
      <c r="OOE51"/>
      <c r="OOF51"/>
      <c r="OOG51"/>
      <c r="OOH51"/>
      <c r="OOI51"/>
      <c r="OOJ51"/>
      <c r="OOK51"/>
      <c r="OOL51"/>
      <c r="OOM51"/>
      <c r="OON51"/>
      <c r="OOO51"/>
      <c r="OOP51"/>
      <c r="OOQ51"/>
      <c r="OOR51"/>
      <c r="OOS51"/>
      <c r="OOT51"/>
      <c r="OOU51"/>
      <c r="OOV51"/>
      <c r="OOW51"/>
      <c r="OOX51"/>
      <c r="OOY51"/>
      <c r="OOZ51"/>
      <c r="OPA51"/>
      <c r="OPB51"/>
      <c r="OPC51"/>
      <c r="OPD51"/>
      <c r="OPE51"/>
      <c r="OPF51"/>
      <c r="OPG51"/>
      <c r="OPH51"/>
      <c r="OPI51"/>
      <c r="OPJ51"/>
      <c r="OPK51"/>
      <c r="OPL51"/>
      <c r="OPM51"/>
      <c r="OPN51"/>
      <c r="OPO51"/>
      <c r="OPP51"/>
      <c r="OPQ51"/>
      <c r="OPR51"/>
      <c r="OPS51"/>
      <c r="OPT51"/>
      <c r="OPU51"/>
      <c r="OPV51"/>
      <c r="OPW51"/>
      <c r="OPX51"/>
      <c r="OPY51"/>
      <c r="OPZ51"/>
      <c r="OQA51"/>
      <c r="OQB51"/>
      <c r="OQC51"/>
      <c r="OQD51"/>
      <c r="OQE51"/>
      <c r="OQF51"/>
      <c r="OQG51"/>
      <c r="OQH51"/>
      <c r="OQI51"/>
      <c r="OQJ51"/>
      <c r="OQK51"/>
      <c r="OQL51"/>
      <c r="OQM51"/>
      <c r="OQN51"/>
      <c r="OQO51"/>
      <c r="OQP51"/>
      <c r="OQQ51"/>
      <c r="OQR51"/>
      <c r="OQS51"/>
      <c r="OQT51"/>
      <c r="OQU51"/>
      <c r="OQV51"/>
      <c r="OQW51"/>
      <c r="OQX51"/>
      <c r="OQY51"/>
      <c r="OQZ51"/>
      <c r="ORA51"/>
      <c r="ORB51"/>
      <c r="ORC51"/>
      <c r="ORD51"/>
      <c r="ORE51"/>
      <c r="ORF51"/>
      <c r="ORG51"/>
      <c r="ORH51"/>
      <c r="ORI51"/>
      <c r="ORJ51"/>
      <c r="ORK51"/>
      <c r="ORL51"/>
      <c r="ORM51"/>
      <c r="ORN51"/>
      <c r="ORO51"/>
      <c r="ORP51"/>
      <c r="ORQ51"/>
      <c r="ORR51"/>
      <c r="ORS51"/>
      <c r="ORT51"/>
      <c r="ORU51"/>
      <c r="ORV51"/>
      <c r="ORW51"/>
      <c r="ORX51"/>
      <c r="ORY51"/>
      <c r="ORZ51"/>
      <c r="OSA51"/>
      <c r="OSB51"/>
      <c r="OSC51"/>
      <c r="OSD51"/>
      <c r="OSE51"/>
      <c r="OSF51"/>
      <c r="OSG51"/>
      <c r="OSH51"/>
      <c r="OSI51"/>
      <c r="OSJ51"/>
      <c r="OSK51"/>
      <c r="OSL51"/>
      <c r="OSM51"/>
      <c r="OSN51"/>
      <c r="OSO51"/>
      <c r="OSP51"/>
      <c r="OSQ51"/>
      <c r="OSR51"/>
      <c r="OSS51"/>
      <c r="OST51"/>
      <c r="OSU51"/>
      <c r="OSV51"/>
      <c r="OSW51"/>
      <c r="OSX51"/>
      <c r="OSY51"/>
      <c r="OSZ51"/>
      <c r="OTA51"/>
      <c r="OTB51"/>
      <c r="OTC51"/>
      <c r="OTD51"/>
      <c r="OTE51"/>
      <c r="OTF51"/>
      <c r="OTG51"/>
      <c r="OTH51"/>
      <c r="OTI51"/>
      <c r="OTJ51"/>
      <c r="OTK51"/>
      <c r="OTL51"/>
      <c r="OTM51"/>
      <c r="OTN51"/>
      <c r="OTO51"/>
      <c r="OTP51"/>
      <c r="OTQ51"/>
      <c r="OTR51"/>
      <c r="OTS51"/>
      <c r="OTT51"/>
      <c r="OTU51"/>
      <c r="OTV51"/>
      <c r="OTW51"/>
      <c r="OTX51"/>
      <c r="OTY51"/>
      <c r="OTZ51"/>
      <c r="OUA51"/>
      <c r="OUB51"/>
      <c r="OUC51"/>
      <c r="OUD51"/>
      <c r="OUE51"/>
      <c r="OUF51"/>
      <c r="OUG51"/>
      <c r="OUH51"/>
      <c r="OUI51"/>
      <c r="OUJ51"/>
      <c r="OUK51"/>
      <c r="OUL51"/>
      <c r="OUM51"/>
      <c r="OUN51"/>
      <c r="OUO51"/>
      <c r="OUP51"/>
      <c r="OUQ51"/>
      <c r="OUR51"/>
      <c r="OUS51"/>
      <c r="OUT51"/>
      <c r="OUU51"/>
      <c r="OUV51"/>
      <c r="OUW51"/>
      <c r="OUX51"/>
      <c r="OUY51"/>
      <c r="OUZ51"/>
      <c r="OVA51"/>
      <c r="OVB51"/>
      <c r="OVC51"/>
      <c r="OVD51"/>
      <c r="OVE51"/>
      <c r="OVF51"/>
      <c r="OVG51"/>
      <c r="OVH51"/>
      <c r="OVI51"/>
      <c r="OVJ51"/>
      <c r="OVK51"/>
      <c r="OVL51"/>
      <c r="OVM51"/>
      <c r="OVN51"/>
      <c r="OVO51"/>
      <c r="OVP51"/>
      <c r="OVQ51"/>
      <c r="OVR51"/>
      <c r="OVS51"/>
      <c r="OVT51"/>
      <c r="OVU51"/>
      <c r="OVV51"/>
      <c r="OVW51"/>
      <c r="OVX51"/>
      <c r="OVY51"/>
      <c r="OVZ51"/>
      <c r="OWA51"/>
      <c r="OWB51"/>
      <c r="OWC51"/>
      <c r="OWD51"/>
      <c r="OWE51"/>
      <c r="OWF51"/>
      <c r="OWG51"/>
      <c r="OWH51"/>
      <c r="OWI51"/>
      <c r="OWJ51"/>
      <c r="OWK51"/>
      <c r="OWL51"/>
      <c r="OWM51"/>
      <c r="OWN51"/>
      <c r="OWO51"/>
      <c r="OWP51"/>
      <c r="OWQ51"/>
      <c r="OWR51"/>
      <c r="OWS51"/>
      <c r="OWT51"/>
      <c r="OWU51"/>
      <c r="OWV51"/>
      <c r="OWW51"/>
      <c r="OWX51"/>
      <c r="OWY51"/>
      <c r="OWZ51"/>
      <c r="OXA51"/>
      <c r="OXB51"/>
      <c r="OXC51"/>
      <c r="OXD51"/>
      <c r="OXE51"/>
      <c r="OXF51"/>
      <c r="OXG51"/>
      <c r="OXH51"/>
      <c r="OXI51"/>
      <c r="OXJ51"/>
      <c r="OXK51"/>
      <c r="OXL51"/>
      <c r="OXM51"/>
      <c r="OXN51"/>
      <c r="OXO51"/>
      <c r="OXP51"/>
      <c r="OXQ51"/>
      <c r="OXR51"/>
      <c r="OXS51"/>
      <c r="OXT51"/>
      <c r="OXU51"/>
      <c r="OXV51"/>
      <c r="OXW51"/>
      <c r="OXX51"/>
      <c r="OXY51"/>
      <c r="OXZ51"/>
      <c r="OYA51"/>
      <c r="OYB51"/>
      <c r="OYC51"/>
      <c r="OYD51"/>
      <c r="OYE51"/>
      <c r="OYF51"/>
      <c r="OYG51"/>
      <c r="OYH51"/>
      <c r="OYI51"/>
      <c r="OYJ51"/>
      <c r="OYK51"/>
      <c r="OYL51"/>
      <c r="OYM51"/>
      <c r="OYN51"/>
      <c r="OYO51"/>
      <c r="OYP51"/>
      <c r="OYQ51"/>
      <c r="OYR51"/>
      <c r="OYS51"/>
      <c r="OYT51"/>
      <c r="OYU51"/>
      <c r="OYV51"/>
      <c r="OYW51"/>
      <c r="OYX51"/>
      <c r="OYY51"/>
      <c r="OYZ51"/>
      <c r="OZA51"/>
      <c r="OZB51"/>
      <c r="OZC51"/>
      <c r="OZD51"/>
      <c r="OZE51"/>
      <c r="OZF51"/>
      <c r="OZG51"/>
      <c r="OZH51"/>
      <c r="OZI51"/>
      <c r="OZJ51"/>
      <c r="OZK51"/>
      <c r="OZL51"/>
      <c r="OZM51"/>
      <c r="OZN51"/>
      <c r="OZO51"/>
      <c r="OZP51"/>
      <c r="OZQ51"/>
      <c r="OZR51"/>
      <c r="OZS51"/>
      <c r="OZT51"/>
      <c r="OZU51"/>
      <c r="OZV51"/>
      <c r="OZW51"/>
      <c r="OZX51"/>
      <c r="OZY51"/>
      <c r="OZZ51"/>
      <c r="PAA51"/>
      <c r="PAB51"/>
      <c r="PAC51"/>
      <c r="PAD51"/>
      <c r="PAE51"/>
      <c r="PAF51"/>
      <c r="PAG51"/>
      <c r="PAH51"/>
      <c r="PAI51"/>
      <c r="PAJ51"/>
      <c r="PAK51"/>
      <c r="PAL51"/>
      <c r="PAM51"/>
      <c r="PAN51"/>
      <c r="PAO51"/>
      <c r="PAP51"/>
      <c r="PAQ51"/>
      <c r="PAR51"/>
      <c r="PAS51"/>
      <c r="PAT51"/>
      <c r="PAU51"/>
      <c r="PAV51"/>
      <c r="PAW51"/>
      <c r="PAX51"/>
      <c r="PAY51"/>
      <c r="PAZ51"/>
      <c r="PBA51"/>
      <c r="PBB51"/>
      <c r="PBC51"/>
      <c r="PBD51"/>
      <c r="PBE51"/>
      <c r="PBF51"/>
      <c r="PBG51"/>
      <c r="PBH51"/>
      <c r="PBI51"/>
      <c r="PBJ51"/>
      <c r="PBK51"/>
      <c r="PBL51"/>
      <c r="PBM51"/>
      <c r="PBN51"/>
      <c r="PBO51"/>
      <c r="PBP51"/>
      <c r="PBQ51"/>
      <c r="PBR51"/>
      <c r="PBS51"/>
      <c r="PBT51"/>
      <c r="PBU51"/>
      <c r="PBV51"/>
      <c r="PBW51"/>
      <c r="PBX51"/>
      <c r="PBY51"/>
      <c r="PBZ51"/>
      <c r="PCA51"/>
      <c r="PCB51"/>
      <c r="PCC51"/>
      <c r="PCD51"/>
      <c r="PCE51"/>
      <c r="PCF51"/>
      <c r="PCG51"/>
      <c r="PCH51"/>
      <c r="PCI51"/>
      <c r="PCJ51"/>
      <c r="PCK51"/>
      <c r="PCL51"/>
      <c r="PCM51"/>
      <c r="PCN51"/>
      <c r="PCO51"/>
      <c r="PCP51"/>
      <c r="PCQ51"/>
      <c r="PCR51"/>
      <c r="PCS51"/>
      <c r="PCT51"/>
      <c r="PCU51"/>
      <c r="PCV51"/>
      <c r="PCW51"/>
      <c r="PCX51"/>
      <c r="PCY51"/>
      <c r="PCZ51"/>
      <c r="PDA51"/>
      <c r="PDB51"/>
      <c r="PDC51"/>
      <c r="PDD51"/>
      <c r="PDE51"/>
      <c r="PDF51"/>
      <c r="PDG51"/>
      <c r="PDH51"/>
      <c r="PDI51"/>
      <c r="PDJ51"/>
      <c r="PDK51"/>
      <c r="PDL51"/>
      <c r="PDM51"/>
      <c r="PDN51"/>
      <c r="PDO51"/>
      <c r="PDP51"/>
      <c r="PDQ51"/>
      <c r="PDR51"/>
      <c r="PDS51"/>
      <c r="PDT51"/>
      <c r="PDU51"/>
      <c r="PDV51"/>
      <c r="PDW51"/>
      <c r="PDX51"/>
      <c r="PDY51"/>
      <c r="PDZ51"/>
      <c r="PEA51"/>
      <c r="PEB51"/>
      <c r="PEC51"/>
      <c r="PED51"/>
      <c r="PEE51"/>
      <c r="PEF51"/>
      <c r="PEG51"/>
      <c r="PEH51"/>
      <c r="PEI51"/>
      <c r="PEJ51"/>
      <c r="PEK51"/>
      <c r="PEL51"/>
      <c r="PEM51"/>
      <c r="PEN51"/>
      <c r="PEO51"/>
      <c r="PEP51"/>
      <c r="PEQ51"/>
      <c r="PER51"/>
      <c r="PES51"/>
      <c r="PET51"/>
      <c r="PEU51"/>
      <c r="PEV51"/>
      <c r="PEW51"/>
      <c r="PEX51"/>
      <c r="PEY51"/>
      <c r="PEZ51"/>
      <c r="PFA51"/>
      <c r="PFB51"/>
      <c r="PFC51"/>
      <c r="PFD51"/>
      <c r="PFE51"/>
      <c r="PFF51"/>
      <c r="PFG51"/>
      <c r="PFH51"/>
      <c r="PFI51"/>
      <c r="PFJ51"/>
      <c r="PFK51"/>
      <c r="PFL51"/>
      <c r="PFM51"/>
      <c r="PFN51"/>
      <c r="PFO51"/>
      <c r="PFP51"/>
      <c r="PFQ51"/>
      <c r="PFR51"/>
      <c r="PFS51"/>
      <c r="PFT51"/>
      <c r="PFU51"/>
      <c r="PFV51"/>
      <c r="PFW51"/>
      <c r="PFX51"/>
      <c r="PFY51"/>
      <c r="PFZ51"/>
      <c r="PGA51"/>
      <c r="PGB51"/>
      <c r="PGC51"/>
      <c r="PGD51"/>
      <c r="PGE51"/>
      <c r="PGF51"/>
      <c r="PGG51"/>
      <c r="PGH51"/>
      <c r="PGI51"/>
      <c r="PGJ51"/>
      <c r="PGK51"/>
      <c r="PGL51"/>
      <c r="PGM51"/>
      <c r="PGN51"/>
      <c r="PGO51"/>
      <c r="PGP51"/>
      <c r="PGQ51"/>
      <c r="PGR51"/>
      <c r="PGS51"/>
      <c r="PGT51"/>
      <c r="PGU51"/>
      <c r="PGV51"/>
      <c r="PGW51"/>
      <c r="PGX51"/>
      <c r="PGY51"/>
      <c r="PGZ51"/>
      <c r="PHA51"/>
      <c r="PHB51"/>
      <c r="PHC51"/>
      <c r="PHD51"/>
      <c r="PHE51"/>
      <c r="PHF51"/>
      <c r="PHG51"/>
      <c r="PHH51"/>
      <c r="PHI51"/>
      <c r="PHJ51"/>
      <c r="PHK51"/>
      <c r="PHL51"/>
      <c r="PHM51"/>
      <c r="PHN51"/>
      <c r="PHO51"/>
      <c r="PHP51"/>
      <c r="PHQ51"/>
      <c r="PHR51"/>
      <c r="PHS51"/>
      <c r="PHT51"/>
      <c r="PHU51"/>
      <c r="PHV51"/>
      <c r="PHW51"/>
      <c r="PHX51"/>
      <c r="PHY51"/>
      <c r="PHZ51"/>
      <c r="PIA51"/>
      <c r="PIB51"/>
      <c r="PIC51"/>
      <c r="PID51"/>
      <c r="PIE51"/>
      <c r="PIF51"/>
      <c r="PIG51"/>
      <c r="PIH51"/>
      <c r="PII51"/>
      <c r="PIJ51"/>
      <c r="PIK51"/>
      <c r="PIL51"/>
      <c r="PIM51"/>
      <c r="PIN51"/>
      <c r="PIO51"/>
      <c r="PIP51"/>
      <c r="PIQ51"/>
      <c r="PIR51"/>
      <c r="PIS51"/>
      <c r="PIT51"/>
      <c r="PIU51"/>
      <c r="PIV51"/>
      <c r="PIW51"/>
      <c r="PIX51"/>
      <c r="PIY51"/>
      <c r="PIZ51"/>
      <c r="PJA51"/>
      <c r="PJB51"/>
      <c r="PJC51"/>
      <c r="PJD51"/>
      <c r="PJE51"/>
      <c r="PJF51"/>
      <c r="PJG51"/>
      <c r="PJH51"/>
      <c r="PJI51"/>
      <c r="PJJ51"/>
      <c r="PJK51"/>
      <c r="PJL51"/>
      <c r="PJM51"/>
      <c r="PJN51"/>
      <c r="PJO51"/>
      <c r="PJP51"/>
      <c r="PJQ51"/>
      <c r="PJR51"/>
      <c r="PJS51"/>
      <c r="PJT51"/>
      <c r="PJU51"/>
      <c r="PJV51"/>
      <c r="PJW51"/>
      <c r="PJX51"/>
      <c r="PJY51"/>
      <c r="PJZ51"/>
      <c r="PKA51"/>
      <c r="PKB51"/>
      <c r="PKC51"/>
      <c r="PKD51"/>
      <c r="PKE51"/>
      <c r="PKF51"/>
      <c r="PKG51"/>
      <c r="PKH51"/>
      <c r="PKI51"/>
      <c r="PKJ51"/>
      <c r="PKK51"/>
      <c r="PKL51"/>
      <c r="PKM51"/>
      <c r="PKN51"/>
      <c r="PKO51"/>
      <c r="PKP51"/>
      <c r="PKQ51"/>
      <c r="PKR51"/>
      <c r="PKS51"/>
      <c r="PKT51"/>
      <c r="PKU51"/>
      <c r="PKV51"/>
      <c r="PKW51"/>
      <c r="PKX51"/>
      <c r="PKY51"/>
      <c r="PKZ51"/>
      <c r="PLA51"/>
      <c r="PLB51"/>
      <c r="PLC51"/>
      <c r="PLD51"/>
      <c r="PLE51"/>
      <c r="PLF51"/>
      <c r="PLG51"/>
      <c r="PLH51"/>
      <c r="PLI51"/>
      <c r="PLJ51"/>
      <c r="PLK51"/>
      <c r="PLL51"/>
      <c r="PLM51"/>
      <c r="PLN51"/>
      <c r="PLO51"/>
      <c r="PLP51"/>
      <c r="PLQ51"/>
      <c r="PLR51"/>
      <c r="PLS51"/>
      <c r="PLT51"/>
      <c r="PLU51"/>
      <c r="PLV51"/>
      <c r="PLW51"/>
      <c r="PLX51"/>
      <c r="PLY51"/>
      <c r="PLZ51"/>
      <c r="PMA51"/>
      <c r="PMB51"/>
      <c r="PMC51"/>
      <c r="PMD51"/>
      <c r="PME51"/>
      <c r="PMF51"/>
      <c r="PMG51"/>
      <c r="PMH51"/>
      <c r="PMI51"/>
      <c r="PMJ51"/>
      <c r="PMK51"/>
      <c r="PML51"/>
      <c r="PMM51"/>
      <c r="PMN51"/>
      <c r="PMO51"/>
      <c r="PMP51"/>
      <c r="PMQ51"/>
      <c r="PMR51"/>
      <c r="PMS51"/>
      <c r="PMT51"/>
      <c r="PMU51"/>
      <c r="PMV51"/>
      <c r="PMW51"/>
      <c r="PMX51"/>
      <c r="PMY51"/>
      <c r="PMZ51"/>
      <c r="PNA51"/>
      <c r="PNB51"/>
      <c r="PNC51"/>
      <c r="PND51"/>
      <c r="PNE51"/>
      <c r="PNF51"/>
      <c r="PNG51"/>
      <c r="PNH51"/>
      <c r="PNI51"/>
      <c r="PNJ51"/>
      <c r="PNK51"/>
      <c r="PNL51"/>
      <c r="PNM51"/>
      <c r="PNN51"/>
      <c r="PNO51"/>
      <c r="PNP51"/>
      <c r="PNQ51"/>
      <c r="PNR51"/>
      <c r="PNS51"/>
      <c r="PNT51"/>
      <c r="PNU51"/>
      <c r="PNV51"/>
      <c r="PNW51"/>
      <c r="PNX51"/>
      <c r="PNY51"/>
      <c r="PNZ51"/>
      <c r="POA51"/>
      <c r="POB51"/>
      <c r="POC51"/>
      <c r="POD51"/>
      <c r="POE51"/>
      <c r="POF51"/>
      <c r="POG51"/>
      <c r="POH51"/>
      <c r="POI51"/>
      <c r="POJ51"/>
      <c r="POK51"/>
      <c r="POL51"/>
      <c r="POM51"/>
      <c r="PON51"/>
      <c r="POO51"/>
      <c r="POP51"/>
      <c r="POQ51"/>
      <c r="POR51"/>
      <c r="POS51"/>
      <c r="POT51"/>
      <c r="POU51"/>
      <c r="POV51"/>
      <c r="POW51"/>
      <c r="POX51"/>
      <c r="POY51"/>
      <c r="POZ51"/>
      <c r="PPA51"/>
      <c r="PPB51"/>
      <c r="PPC51"/>
      <c r="PPD51"/>
      <c r="PPE51"/>
      <c r="PPF51"/>
      <c r="PPG51"/>
      <c r="PPH51"/>
      <c r="PPI51"/>
      <c r="PPJ51"/>
      <c r="PPK51"/>
      <c r="PPL51"/>
      <c r="PPM51"/>
      <c r="PPN51"/>
      <c r="PPO51"/>
      <c r="PPP51"/>
      <c r="PPQ51"/>
      <c r="PPR51"/>
      <c r="PPS51"/>
      <c r="PPT51"/>
      <c r="PPU51"/>
      <c r="PPV51"/>
      <c r="PPW51"/>
      <c r="PPX51"/>
      <c r="PPY51"/>
      <c r="PPZ51"/>
      <c r="PQA51"/>
      <c r="PQB51"/>
      <c r="PQC51"/>
      <c r="PQD51"/>
      <c r="PQE51"/>
      <c r="PQF51"/>
      <c r="PQG51"/>
      <c r="PQH51"/>
      <c r="PQI51"/>
      <c r="PQJ51"/>
      <c r="PQK51"/>
      <c r="PQL51"/>
      <c r="PQM51"/>
      <c r="PQN51"/>
      <c r="PQO51"/>
      <c r="PQP51"/>
      <c r="PQQ51"/>
      <c r="PQR51"/>
      <c r="PQS51"/>
      <c r="PQT51"/>
      <c r="PQU51"/>
      <c r="PQV51"/>
      <c r="PQW51"/>
      <c r="PQX51"/>
      <c r="PQY51"/>
      <c r="PQZ51"/>
      <c r="PRA51"/>
      <c r="PRB51"/>
      <c r="PRC51"/>
      <c r="PRD51"/>
      <c r="PRE51"/>
      <c r="PRF51"/>
      <c r="PRG51"/>
      <c r="PRH51"/>
      <c r="PRI51"/>
      <c r="PRJ51"/>
      <c r="PRK51"/>
      <c r="PRL51"/>
      <c r="PRM51"/>
      <c r="PRN51"/>
      <c r="PRO51"/>
      <c r="PRP51"/>
      <c r="PRQ51"/>
      <c r="PRR51"/>
      <c r="PRS51"/>
      <c r="PRT51"/>
      <c r="PRU51"/>
      <c r="PRV51"/>
      <c r="PRW51"/>
      <c r="PRX51"/>
      <c r="PRY51"/>
      <c r="PRZ51"/>
      <c r="PSA51"/>
      <c r="PSB51"/>
      <c r="PSC51"/>
      <c r="PSD51"/>
      <c r="PSE51"/>
      <c r="PSF51"/>
      <c r="PSG51"/>
      <c r="PSH51"/>
      <c r="PSI51"/>
      <c r="PSJ51"/>
      <c r="PSK51"/>
      <c r="PSL51"/>
      <c r="PSM51"/>
      <c r="PSN51"/>
      <c r="PSO51"/>
      <c r="PSP51"/>
      <c r="PSQ51"/>
      <c r="PSR51"/>
      <c r="PSS51"/>
      <c r="PST51"/>
      <c r="PSU51"/>
      <c r="PSV51"/>
      <c r="PSW51"/>
      <c r="PSX51"/>
      <c r="PSY51"/>
      <c r="PSZ51"/>
      <c r="PTA51"/>
      <c r="PTB51"/>
      <c r="PTC51"/>
      <c r="PTD51"/>
      <c r="PTE51"/>
      <c r="PTF51"/>
      <c r="PTG51"/>
      <c r="PTH51"/>
      <c r="PTI51"/>
      <c r="PTJ51"/>
      <c r="PTK51"/>
      <c r="PTL51"/>
      <c r="PTM51"/>
      <c r="PTN51"/>
      <c r="PTO51"/>
      <c r="PTP51"/>
      <c r="PTQ51"/>
      <c r="PTR51"/>
      <c r="PTS51"/>
      <c r="PTT51"/>
      <c r="PTU51"/>
      <c r="PTV51"/>
      <c r="PTW51"/>
      <c r="PTX51"/>
      <c r="PTY51"/>
      <c r="PTZ51"/>
      <c r="PUA51"/>
      <c r="PUB51"/>
      <c r="PUC51"/>
      <c r="PUD51"/>
      <c r="PUE51"/>
      <c r="PUF51"/>
      <c r="PUG51"/>
      <c r="PUH51"/>
      <c r="PUI51"/>
      <c r="PUJ51"/>
      <c r="PUK51"/>
      <c r="PUL51"/>
      <c r="PUM51"/>
      <c r="PUN51"/>
      <c r="PUO51"/>
      <c r="PUP51"/>
      <c r="PUQ51"/>
      <c r="PUR51"/>
      <c r="PUS51"/>
      <c r="PUT51"/>
      <c r="PUU51"/>
      <c r="PUV51"/>
      <c r="PUW51"/>
      <c r="PUX51"/>
      <c r="PUY51"/>
      <c r="PUZ51"/>
      <c r="PVA51"/>
      <c r="PVB51"/>
      <c r="PVC51"/>
      <c r="PVD51"/>
      <c r="PVE51"/>
      <c r="PVF51"/>
      <c r="PVG51"/>
      <c r="PVH51"/>
      <c r="PVI51"/>
      <c r="PVJ51"/>
      <c r="PVK51"/>
      <c r="PVL51"/>
      <c r="PVM51"/>
      <c r="PVN51"/>
      <c r="PVO51"/>
      <c r="PVP51"/>
      <c r="PVQ51"/>
      <c r="PVR51"/>
      <c r="PVS51"/>
      <c r="PVT51"/>
      <c r="PVU51"/>
      <c r="PVV51"/>
      <c r="PVW51"/>
      <c r="PVX51"/>
      <c r="PVY51"/>
      <c r="PVZ51"/>
      <c r="PWA51"/>
      <c r="PWB51"/>
      <c r="PWC51"/>
      <c r="PWD51"/>
      <c r="PWE51"/>
      <c r="PWF51"/>
      <c r="PWG51"/>
      <c r="PWH51"/>
      <c r="PWI51"/>
      <c r="PWJ51"/>
      <c r="PWK51"/>
      <c r="PWL51"/>
      <c r="PWM51"/>
      <c r="PWN51"/>
      <c r="PWO51"/>
      <c r="PWP51"/>
      <c r="PWQ51"/>
      <c r="PWR51"/>
      <c r="PWS51"/>
      <c r="PWT51"/>
      <c r="PWU51"/>
      <c r="PWV51"/>
      <c r="PWW51"/>
      <c r="PWX51"/>
      <c r="PWY51"/>
      <c r="PWZ51"/>
      <c r="PXA51"/>
      <c r="PXB51"/>
      <c r="PXC51"/>
      <c r="PXD51"/>
      <c r="PXE51"/>
      <c r="PXF51"/>
      <c r="PXG51"/>
      <c r="PXH51"/>
      <c r="PXI51"/>
      <c r="PXJ51"/>
      <c r="PXK51"/>
      <c r="PXL51"/>
      <c r="PXM51"/>
      <c r="PXN51"/>
      <c r="PXO51"/>
      <c r="PXP51"/>
      <c r="PXQ51"/>
      <c r="PXR51"/>
      <c r="PXS51"/>
      <c r="PXT51"/>
      <c r="PXU51"/>
      <c r="PXV51"/>
      <c r="PXW51"/>
      <c r="PXX51"/>
      <c r="PXY51"/>
      <c r="PXZ51"/>
      <c r="PYA51"/>
      <c r="PYB51"/>
      <c r="PYC51"/>
      <c r="PYD51"/>
      <c r="PYE51"/>
      <c r="PYF51"/>
      <c r="PYG51"/>
      <c r="PYH51"/>
      <c r="PYI51"/>
      <c r="PYJ51"/>
      <c r="PYK51"/>
      <c r="PYL51"/>
      <c r="PYM51"/>
      <c r="PYN51"/>
      <c r="PYO51"/>
      <c r="PYP51"/>
      <c r="PYQ51"/>
      <c r="PYR51"/>
      <c r="PYS51"/>
      <c r="PYT51"/>
      <c r="PYU51"/>
      <c r="PYV51"/>
      <c r="PYW51"/>
      <c r="PYX51"/>
      <c r="PYY51"/>
      <c r="PYZ51"/>
      <c r="PZA51"/>
      <c r="PZB51"/>
      <c r="PZC51"/>
      <c r="PZD51"/>
      <c r="PZE51"/>
      <c r="PZF51"/>
      <c r="PZG51"/>
      <c r="PZH51"/>
      <c r="PZI51"/>
      <c r="PZJ51"/>
      <c r="PZK51"/>
      <c r="PZL51"/>
      <c r="PZM51"/>
      <c r="PZN51"/>
      <c r="PZO51"/>
      <c r="PZP51"/>
      <c r="PZQ51"/>
      <c r="PZR51"/>
      <c r="PZS51"/>
      <c r="PZT51"/>
      <c r="PZU51"/>
      <c r="PZV51"/>
      <c r="PZW51"/>
      <c r="PZX51"/>
      <c r="PZY51"/>
      <c r="PZZ51"/>
      <c r="QAA51"/>
      <c r="QAB51"/>
      <c r="QAC51"/>
      <c r="QAD51"/>
      <c r="QAE51"/>
      <c r="QAF51"/>
      <c r="QAG51"/>
      <c r="QAH51"/>
      <c r="QAI51"/>
      <c r="QAJ51"/>
      <c r="QAK51"/>
      <c r="QAL51"/>
      <c r="QAM51"/>
      <c r="QAN51"/>
      <c r="QAO51"/>
      <c r="QAP51"/>
      <c r="QAQ51"/>
      <c r="QAR51"/>
      <c r="QAS51"/>
      <c r="QAT51"/>
      <c r="QAU51"/>
      <c r="QAV51"/>
      <c r="QAW51"/>
      <c r="QAX51"/>
      <c r="QAY51"/>
      <c r="QAZ51"/>
      <c r="QBA51"/>
      <c r="QBB51"/>
      <c r="QBC51"/>
      <c r="QBD51"/>
      <c r="QBE51"/>
      <c r="QBF51"/>
      <c r="QBG51"/>
      <c r="QBH51"/>
      <c r="QBI51"/>
      <c r="QBJ51"/>
      <c r="QBK51"/>
      <c r="QBL51"/>
      <c r="QBM51"/>
      <c r="QBN51"/>
      <c r="QBO51"/>
      <c r="QBP51"/>
      <c r="QBQ51"/>
      <c r="QBR51"/>
      <c r="QBS51"/>
      <c r="QBT51"/>
      <c r="QBU51"/>
      <c r="QBV51"/>
      <c r="QBW51"/>
      <c r="QBX51"/>
      <c r="QBY51"/>
      <c r="QBZ51"/>
      <c r="QCA51"/>
      <c r="QCB51"/>
      <c r="QCC51"/>
      <c r="QCD51"/>
      <c r="QCE51"/>
      <c r="QCF51"/>
      <c r="QCG51"/>
      <c r="QCH51"/>
      <c r="QCI51"/>
      <c r="QCJ51"/>
      <c r="QCK51"/>
      <c r="QCL51"/>
      <c r="QCM51"/>
      <c r="QCN51"/>
      <c r="QCO51"/>
      <c r="QCP51"/>
      <c r="QCQ51"/>
      <c r="QCR51"/>
      <c r="QCS51"/>
      <c r="QCT51"/>
      <c r="QCU51"/>
      <c r="QCV51"/>
      <c r="QCW51"/>
      <c r="QCX51"/>
      <c r="QCY51"/>
      <c r="QCZ51"/>
      <c r="QDA51"/>
      <c r="QDB51"/>
      <c r="QDC51"/>
      <c r="QDD51"/>
      <c r="QDE51"/>
      <c r="QDF51"/>
      <c r="QDG51"/>
      <c r="QDH51"/>
      <c r="QDI51"/>
      <c r="QDJ51"/>
      <c r="QDK51"/>
      <c r="QDL51"/>
      <c r="QDM51"/>
      <c r="QDN51"/>
      <c r="QDO51"/>
      <c r="QDP51"/>
      <c r="QDQ51"/>
      <c r="QDR51"/>
      <c r="QDS51"/>
      <c r="QDT51"/>
      <c r="QDU51"/>
      <c r="QDV51"/>
      <c r="QDW51"/>
      <c r="QDX51"/>
      <c r="QDY51"/>
      <c r="QDZ51"/>
      <c r="QEA51"/>
      <c r="QEB51"/>
      <c r="QEC51"/>
      <c r="QED51"/>
      <c r="QEE51"/>
      <c r="QEF51"/>
      <c r="QEG51"/>
      <c r="QEH51"/>
      <c r="QEI51"/>
      <c r="QEJ51"/>
      <c r="QEK51"/>
      <c r="QEL51"/>
      <c r="QEM51"/>
      <c r="QEN51"/>
      <c r="QEO51"/>
      <c r="QEP51"/>
      <c r="QEQ51"/>
      <c r="QER51"/>
      <c r="QES51"/>
      <c r="QET51"/>
      <c r="QEU51"/>
      <c r="QEV51"/>
      <c r="QEW51"/>
      <c r="QEX51"/>
      <c r="QEY51"/>
      <c r="QEZ51"/>
      <c r="QFA51"/>
      <c r="QFB51"/>
      <c r="QFC51"/>
      <c r="QFD51"/>
      <c r="QFE51"/>
      <c r="QFF51"/>
      <c r="QFG51"/>
      <c r="QFH51"/>
      <c r="QFI51"/>
      <c r="QFJ51"/>
      <c r="QFK51"/>
      <c r="QFL51"/>
      <c r="QFM51"/>
      <c r="QFN51"/>
      <c r="QFO51"/>
      <c r="QFP51"/>
      <c r="QFQ51"/>
      <c r="QFR51"/>
      <c r="QFS51"/>
      <c r="QFT51"/>
      <c r="QFU51"/>
      <c r="QFV51"/>
      <c r="QFW51"/>
      <c r="QFX51"/>
      <c r="QFY51"/>
      <c r="QFZ51"/>
      <c r="QGA51"/>
      <c r="QGB51"/>
      <c r="QGC51"/>
      <c r="QGD51"/>
      <c r="QGE51"/>
      <c r="QGF51"/>
      <c r="QGG51"/>
      <c r="QGH51"/>
      <c r="QGI51"/>
      <c r="QGJ51"/>
      <c r="QGK51"/>
      <c r="QGL51"/>
      <c r="QGM51"/>
      <c r="QGN51"/>
      <c r="QGO51"/>
      <c r="QGP51"/>
      <c r="QGQ51"/>
      <c r="QGR51"/>
      <c r="QGS51"/>
      <c r="QGT51"/>
      <c r="QGU51"/>
      <c r="QGV51"/>
      <c r="QGW51"/>
      <c r="QGX51"/>
      <c r="QGY51"/>
      <c r="QGZ51"/>
      <c r="QHA51"/>
      <c r="QHB51"/>
      <c r="QHC51"/>
      <c r="QHD51"/>
      <c r="QHE51"/>
      <c r="QHF51"/>
      <c r="QHG51"/>
      <c r="QHH51"/>
      <c r="QHI51"/>
      <c r="QHJ51"/>
      <c r="QHK51"/>
      <c r="QHL51"/>
      <c r="QHM51"/>
      <c r="QHN51"/>
      <c r="QHO51"/>
      <c r="QHP51"/>
      <c r="QHQ51"/>
      <c r="QHR51"/>
      <c r="QHS51"/>
      <c r="QHT51"/>
      <c r="QHU51"/>
      <c r="QHV51"/>
      <c r="QHW51"/>
      <c r="QHX51"/>
      <c r="QHY51"/>
      <c r="QHZ51"/>
      <c r="QIA51"/>
      <c r="QIB51"/>
      <c r="QIC51"/>
      <c r="QID51"/>
      <c r="QIE51"/>
      <c r="QIF51"/>
      <c r="QIG51"/>
      <c r="QIH51"/>
      <c r="QII51"/>
      <c r="QIJ51"/>
      <c r="QIK51"/>
      <c r="QIL51"/>
      <c r="QIM51"/>
      <c r="QIN51"/>
      <c r="QIO51"/>
      <c r="QIP51"/>
      <c r="QIQ51"/>
      <c r="QIR51"/>
      <c r="QIS51"/>
      <c r="QIT51"/>
      <c r="QIU51"/>
      <c r="QIV51"/>
      <c r="QIW51"/>
      <c r="QIX51"/>
      <c r="QIY51"/>
      <c r="QIZ51"/>
      <c r="QJA51"/>
      <c r="QJB51"/>
      <c r="QJC51"/>
      <c r="QJD51"/>
      <c r="QJE51"/>
      <c r="QJF51"/>
      <c r="QJG51"/>
      <c r="QJH51"/>
      <c r="QJI51"/>
      <c r="QJJ51"/>
      <c r="QJK51"/>
      <c r="QJL51"/>
      <c r="QJM51"/>
      <c r="QJN51"/>
      <c r="QJO51"/>
      <c r="QJP51"/>
      <c r="QJQ51"/>
      <c r="QJR51"/>
      <c r="QJS51"/>
      <c r="QJT51"/>
      <c r="QJU51"/>
      <c r="QJV51"/>
      <c r="QJW51"/>
      <c r="QJX51"/>
      <c r="QJY51"/>
      <c r="QJZ51"/>
      <c r="QKA51"/>
      <c r="QKB51"/>
      <c r="QKC51"/>
      <c r="QKD51"/>
      <c r="QKE51"/>
      <c r="QKF51"/>
      <c r="QKG51"/>
      <c r="QKH51"/>
      <c r="QKI51"/>
      <c r="QKJ51"/>
      <c r="QKK51"/>
      <c r="QKL51"/>
      <c r="QKM51"/>
      <c r="QKN51"/>
      <c r="QKO51"/>
      <c r="QKP51"/>
      <c r="QKQ51"/>
      <c r="QKR51"/>
      <c r="QKS51"/>
      <c r="QKT51"/>
      <c r="QKU51"/>
      <c r="QKV51"/>
      <c r="QKW51"/>
      <c r="QKX51"/>
      <c r="QKY51"/>
      <c r="QKZ51"/>
      <c r="QLA51"/>
      <c r="QLB51"/>
      <c r="QLC51"/>
      <c r="QLD51"/>
      <c r="QLE51"/>
      <c r="QLF51"/>
      <c r="QLG51"/>
      <c r="QLH51"/>
      <c r="QLI51"/>
      <c r="QLJ51"/>
      <c r="QLK51"/>
      <c r="QLL51"/>
      <c r="QLM51"/>
      <c r="QLN51"/>
      <c r="QLO51"/>
      <c r="QLP51"/>
      <c r="QLQ51"/>
      <c r="QLR51"/>
      <c r="QLS51"/>
      <c r="QLT51"/>
      <c r="QLU51"/>
      <c r="QLV51"/>
      <c r="QLW51"/>
      <c r="QLX51"/>
      <c r="QLY51"/>
      <c r="QLZ51"/>
      <c r="QMA51"/>
      <c r="QMB51"/>
      <c r="QMC51"/>
      <c r="QMD51"/>
      <c r="QME51"/>
      <c r="QMF51"/>
      <c r="QMG51"/>
      <c r="QMH51"/>
      <c r="QMI51"/>
      <c r="QMJ51"/>
      <c r="QMK51"/>
      <c r="QML51"/>
      <c r="QMM51"/>
      <c r="QMN51"/>
      <c r="QMO51"/>
      <c r="QMP51"/>
      <c r="QMQ51"/>
      <c r="QMR51"/>
      <c r="QMS51"/>
      <c r="QMT51"/>
      <c r="QMU51"/>
      <c r="QMV51"/>
      <c r="QMW51"/>
      <c r="QMX51"/>
      <c r="QMY51"/>
      <c r="QMZ51"/>
      <c r="QNA51"/>
      <c r="QNB51"/>
      <c r="QNC51"/>
      <c r="QND51"/>
      <c r="QNE51"/>
      <c r="QNF51"/>
      <c r="QNG51"/>
      <c r="QNH51"/>
      <c r="QNI51"/>
      <c r="QNJ51"/>
      <c r="QNK51"/>
      <c r="QNL51"/>
      <c r="QNM51"/>
      <c r="QNN51"/>
      <c r="QNO51"/>
      <c r="QNP51"/>
      <c r="QNQ51"/>
      <c r="QNR51"/>
      <c r="QNS51"/>
      <c r="QNT51"/>
      <c r="QNU51"/>
      <c r="QNV51"/>
      <c r="QNW51"/>
      <c r="QNX51"/>
      <c r="QNY51"/>
      <c r="QNZ51"/>
      <c r="QOA51"/>
      <c r="QOB51"/>
      <c r="QOC51"/>
      <c r="QOD51"/>
      <c r="QOE51"/>
      <c r="QOF51"/>
      <c r="QOG51"/>
      <c r="QOH51"/>
      <c r="QOI51"/>
      <c r="QOJ51"/>
      <c r="QOK51"/>
      <c r="QOL51"/>
      <c r="QOM51"/>
      <c r="QON51"/>
      <c r="QOO51"/>
      <c r="QOP51"/>
      <c r="QOQ51"/>
      <c r="QOR51"/>
      <c r="QOS51"/>
      <c r="QOT51"/>
      <c r="QOU51"/>
      <c r="QOV51"/>
      <c r="QOW51"/>
      <c r="QOX51"/>
      <c r="QOY51"/>
      <c r="QOZ51"/>
      <c r="QPA51"/>
      <c r="QPB51"/>
      <c r="QPC51"/>
      <c r="QPD51"/>
      <c r="QPE51"/>
      <c r="QPF51"/>
      <c r="QPG51"/>
      <c r="QPH51"/>
      <c r="QPI51"/>
      <c r="QPJ51"/>
      <c r="QPK51"/>
      <c r="QPL51"/>
      <c r="QPM51"/>
      <c r="QPN51"/>
      <c r="QPO51"/>
      <c r="QPP51"/>
      <c r="QPQ51"/>
      <c r="QPR51"/>
      <c r="QPS51"/>
      <c r="QPT51"/>
      <c r="QPU51"/>
      <c r="QPV51"/>
      <c r="QPW51"/>
      <c r="QPX51"/>
      <c r="QPY51"/>
      <c r="QPZ51"/>
      <c r="QQA51"/>
      <c r="QQB51"/>
      <c r="QQC51"/>
      <c r="QQD51"/>
      <c r="QQE51"/>
      <c r="QQF51"/>
      <c r="QQG51"/>
      <c r="QQH51"/>
      <c r="QQI51"/>
      <c r="QQJ51"/>
      <c r="QQK51"/>
      <c r="QQL51"/>
      <c r="QQM51"/>
      <c r="QQN51"/>
      <c r="QQO51"/>
      <c r="QQP51"/>
      <c r="QQQ51"/>
      <c r="QQR51"/>
      <c r="QQS51"/>
      <c r="QQT51"/>
      <c r="QQU51"/>
      <c r="QQV51"/>
      <c r="QQW51"/>
      <c r="QQX51"/>
      <c r="QQY51"/>
      <c r="QQZ51"/>
      <c r="QRA51"/>
      <c r="QRB51"/>
      <c r="QRC51"/>
      <c r="QRD51"/>
      <c r="QRE51"/>
      <c r="QRF51"/>
      <c r="QRG51"/>
      <c r="QRH51"/>
      <c r="QRI51"/>
      <c r="QRJ51"/>
      <c r="QRK51"/>
      <c r="QRL51"/>
      <c r="QRM51"/>
      <c r="QRN51"/>
      <c r="QRO51"/>
      <c r="QRP51"/>
      <c r="QRQ51"/>
      <c r="QRR51"/>
      <c r="QRS51"/>
      <c r="QRT51"/>
      <c r="QRU51"/>
      <c r="QRV51"/>
      <c r="QRW51"/>
      <c r="QRX51"/>
      <c r="QRY51"/>
      <c r="QRZ51"/>
      <c r="QSA51"/>
      <c r="QSB51"/>
      <c r="QSC51"/>
      <c r="QSD51"/>
      <c r="QSE51"/>
      <c r="QSF51"/>
      <c r="QSG51"/>
      <c r="QSH51"/>
      <c r="QSI51"/>
      <c r="QSJ51"/>
      <c r="QSK51"/>
      <c r="QSL51"/>
      <c r="QSM51"/>
      <c r="QSN51"/>
      <c r="QSO51"/>
      <c r="QSP51"/>
      <c r="QSQ51"/>
      <c r="QSR51"/>
      <c r="QSS51"/>
      <c r="QST51"/>
      <c r="QSU51"/>
      <c r="QSV51"/>
      <c r="QSW51"/>
      <c r="QSX51"/>
      <c r="QSY51"/>
      <c r="QSZ51"/>
      <c r="QTA51"/>
      <c r="QTB51"/>
      <c r="QTC51"/>
      <c r="QTD51"/>
      <c r="QTE51"/>
      <c r="QTF51"/>
      <c r="QTG51"/>
      <c r="QTH51"/>
      <c r="QTI51"/>
      <c r="QTJ51"/>
      <c r="QTK51"/>
      <c r="QTL51"/>
      <c r="QTM51"/>
      <c r="QTN51"/>
      <c r="QTO51"/>
      <c r="QTP51"/>
      <c r="QTQ51"/>
      <c r="QTR51"/>
      <c r="QTS51"/>
      <c r="QTT51"/>
      <c r="QTU51"/>
      <c r="QTV51"/>
      <c r="QTW51"/>
      <c r="QTX51"/>
      <c r="QTY51"/>
      <c r="QTZ51"/>
      <c r="QUA51"/>
      <c r="QUB51"/>
      <c r="QUC51"/>
      <c r="QUD51"/>
      <c r="QUE51"/>
      <c r="QUF51"/>
      <c r="QUG51"/>
      <c r="QUH51"/>
      <c r="QUI51"/>
      <c r="QUJ51"/>
      <c r="QUK51"/>
      <c r="QUL51"/>
      <c r="QUM51"/>
      <c r="QUN51"/>
      <c r="QUO51"/>
      <c r="QUP51"/>
      <c r="QUQ51"/>
      <c r="QUR51"/>
      <c r="QUS51"/>
      <c r="QUT51"/>
      <c r="QUU51"/>
      <c r="QUV51"/>
      <c r="QUW51"/>
      <c r="QUX51"/>
      <c r="QUY51"/>
      <c r="QUZ51"/>
      <c r="QVA51"/>
      <c r="QVB51"/>
      <c r="QVC51"/>
      <c r="QVD51"/>
      <c r="QVE51"/>
      <c r="QVF51"/>
      <c r="QVG51"/>
      <c r="QVH51"/>
      <c r="QVI51"/>
      <c r="QVJ51"/>
      <c r="QVK51"/>
      <c r="QVL51"/>
      <c r="QVM51"/>
      <c r="QVN51"/>
      <c r="QVO51"/>
      <c r="QVP51"/>
      <c r="QVQ51"/>
      <c r="QVR51"/>
      <c r="QVS51"/>
      <c r="QVT51"/>
      <c r="QVU51"/>
      <c r="QVV51"/>
      <c r="QVW51"/>
      <c r="QVX51"/>
      <c r="QVY51"/>
      <c r="QVZ51"/>
      <c r="QWA51"/>
      <c r="QWB51"/>
      <c r="QWC51"/>
      <c r="QWD51"/>
      <c r="QWE51"/>
      <c r="QWF51"/>
      <c r="QWG51"/>
      <c r="QWH51"/>
      <c r="QWI51"/>
      <c r="QWJ51"/>
      <c r="QWK51"/>
      <c r="QWL51"/>
      <c r="QWM51"/>
      <c r="QWN51"/>
      <c r="QWO51"/>
      <c r="QWP51"/>
      <c r="QWQ51"/>
      <c r="QWR51"/>
      <c r="QWS51"/>
      <c r="QWT51"/>
      <c r="QWU51"/>
      <c r="QWV51"/>
      <c r="QWW51"/>
      <c r="QWX51"/>
      <c r="QWY51"/>
      <c r="QWZ51"/>
      <c r="QXA51"/>
      <c r="QXB51"/>
      <c r="QXC51"/>
      <c r="QXD51"/>
      <c r="QXE51"/>
      <c r="QXF51"/>
      <c r="QXG51"/>
      <c r="QXH51"/>
      <c r="QXI51"/>
      <c r="QXJ51"/>
      <c r="QXK51"/>
      <c r="QXL51"/>
      <c r="QXM51"/>
      <c r="QXN51"/>
      <c r="QXO51"/>
      <c r="QXP51"/>
      <c r="QXQ51"/>
      <c r="QXR51"/>
      <c r="QXS51"/>
      <c r="QXT51"/>
      <c r="QXU51"/>
      <c r="QXV51"/>
      <c r="QXW51"/>
      <c r="QXX51"/>
      <c r="QXY51"/>
      <c r="QXZ51"/>
      <c r="QYA51"/>
      <c r="QYB51"/>
      <c r="QYC51"/>
      <c r="QYD51"/>
      <c r="QYE51"/>
      <c r="QYF51"/>
      <c r="QYG51"/>
      <c r="QYH51"/>
      <c r="QYI51"/>
      <c r="QYJ51"/>
      <c r="QYK51"/>
      <c r="QYL51"/>
      <c r="QYM51"/>
      <c r="QYN51"/>
      <c r="QYO51"/>
      <c r="QYP51"/>
      <c r="QYQ51"/>
      <c r="QYR51"/>
      <c r="QYS51"/>
      <c r="QYT51"/>
      <c r="QYU51"/>
      <c r="QYV51"/>
      <c r="QYW51"/>
      <c r="QYX51"/>
      <c r="QYY51"/>
      <c r="QYZ51"/>
      <c r="QZA51"/>
      <c r="QZB51"/>
      <c r="QZC51"/>
      <c r="QZD51"/>
      <c r="QZE51"/>
      <c r="QZF51"/>
      <c r="QZG51"/>
      <c r="QZH51"/>
      <c r="QZI51"/>
      <c r="QZJ51"/>
      <c r="QZK51"/>
      <c r="QZL51"/>
      <c r="QZM51"/>
      <c r="QZN51"/>
      <c r="QZO51"/>
      <c r="QZP51"/>
      <c r="QZQ51"/>
      <c r="QZR51"/>
      <c r="QZS51"/>
      <c r="QZT51"/>
      <c r="QZU51"/>
      <c r="QZV51"/>
      <c r="QZW51"/>
      <c r="QZX51"/>
      <c r="QZY51"/>
      <c r="QZZ51"/>
      <c r="RAA51"/>
      <c r="RAB51"/>
      <c r="RAC51"/>
      <c r="RAD51"/>
      <c r="RAE51"/>
      <c r="RAF51"/>
      <c r="RAG51"/>
      <c r="RAH51"/>
      <c r="RAI51"/>
      <c r="RAJ51"/>
      <c r="RAK51"/>
      <c r="RAL51"/>
      <c r="RAM51"/>
      <c r="RAN51"/>
      <c r="RAO51"/>
      <c r="RAP51"/>
      <c r="RAQ51"/>
      <c r="RAR51"/>
      <c r="RAS51"/>
      <c r="RAT51"/>
      <c r="RAU51"/>
      <c r="RAV51"/>
      <c r="RAW51"/>
      <c r="RAX51"/>
      <c r="RAY51"/>
      <c r="RAZ51"/>
      <c r="RBA51"/>
      <c r="RBB51"/>
      <c r="RBC51"/>
      <c r="RBD51"/>
      <c r="RBE51"/>
      <c r="RBF51"/>
      <c r="RBG51"/>
      <c r="RBH51"/>
      <c r="RBI51"/>
      <c r="RBJ51"/>
      <c r="RBK51"/>
      <c r="RBL51"/>
      <c r="RBM51"/>
      <c r="RBN51"/>
      <c r="RBO51"/>
      <c r="RBP51"/>
      <c r="RBQ51"/>
      <c r="RBR51"/>
      <c r="RBS51"/>
      <c r="RBT51"/>
      <c r="RBU51"/>
      <c r="RBV51"/>
      <c r="RBW51"/>
      <c r="RBX51"/>
      <c r="RBY51"/>
      <c r="RBZ51"/>
      <c r="RCA51"/>
      <c r="RCB51"/>
      <c r="RCC51"/>
      <c r="RCD51"/>
      <c r="RCE51"/>
      <c r="RCF51"/>
      <c r="RCG51"/>
      <c r="RCH51"/>
      <c r="RCI51"/>
      <c r="RCJ51"/>
      <c r="RCK51"/>
      <c r="RCL51"/>
      <c r="RCM51"/>
      <c r="RCN51"/>
      <c r="RCO51"/>
      <c r="RCP51"/>
      <c r="RCQ51"/>
      <c r="RCR51"/>
      <c r="RCS51"/>
      <c r="RCT51"/>
      <c r="RCU51"/>
      <c r="RCV51"/>
      <c r="RCW51"/>
      <c r="RCX51"/>
      <c r="RCY51"/>
      <c r="RCZ51"/>
      <c r="RDA51"/>
      <c r="RDB51"/>
      <c r="RDC51"/>
      <c r="RDD51"/>
      <c r="RDE51"/>
      <c r="RDF51"/>
      <c r="RDG51"/>
      <c r="RDH51"/>
      <c r="RDI51"/>
      <c r="RDJ51"/>
      <c r="RDK51"/>
      <c r="RDL51"/>
      <c r="RDM51"/>
      <c r="RDN51"/>
      <c r="RDO51"/>
      <c r="RDP51"/>
      <c r="RDQ51"/>
      <c r="RDR51"/>
      <c r="RDS51"/>
      <c r="RDT51"/>
      <c r="RDU51"/>
      <c r="RDV51"/>
      <c r="RDW51"/>
      <c r="RDX51"/>
      <c r="RDY51"/>
      <c r="RDZ51"/>
      <c r="REA51"/>
      <c r="REB51"/>
      <c r="REC51"/>
      <c r="RED51"/>
      <c r="REE51"/>
      <c r="REF51"/>
      <c r="REG51"/>
      <c r="REH51"/>
      <c r="REI51"/>
      <c r="REJ51"/>
      <c r="REK51"/>
      <c r="REL51"/>
      <c r="REM51"/>
      <c r="REN51"/>
      <c r="REO51"/>
      <c r="REP51"/>
      <c r="REQ51"/>
      <c r="RER51"/>
      <c r="RES51"/>
      <c r="RET51"/>
      <c r="REU51"/>
      <c r="REV51"/>
      <c r="REW51"/>
      <c r="REX51"/>
      <c r="REY51"/>
      <c r="REZ51"/>
      <c r="RFA51"/>
      <c r="RFB51"/>
      <c r="RFC51"/>
      <c r="RFD51"/>
      <c r="RFE51"/>
      <c r="RFF51"/>
      <c r="RFG51"/>
      <c r="RFH51"/>
      <c r="RFI51"/>
      <c r="RFJ51"/>
      <c r="RFK51"/>
      <c r="RFL51"/>
      <c r="RFM51"/>
      <c r="RFN51"/>
      <c r="RFO51"/>
      <c r="RFP51"/>
      <c r="RFQ51"/>
      <c r="RFR51"/>
      <c r="RFS51"/>
      <c r="RFT51"/>
      <c r="RFU51"/>
      <c r="RFV51"/>
      <c r="RFW51"/>
      <c r="RFX51"/>
      <c r="RFY51"/>
      <c r="RFZ51"/>
      <c r="RGA51"/>
      <c r="RGB51"/>
      <c r="RGC51"/>
      <c r="RGD51"/>
      <c r="RGE51"/>
      <c r="RGF51"/>
      <c r="RGG51"/>
      <c r="RGH51"/>
      <c r="RGI51"/>
      <c r="RGJ51"/>
      <c r="RGK51"/>
      <c r="RGL51"/>
      <c r="RGM51"/>
      <c r="RGN51"/>
      <c r="RGO51"/>
      <c r="RGP51"/>
      <c r="RGQ51"/>
      <c r="RGR51"/>
      <c r="RGS51"/>
      <c r="RGT51"/>
      <c r="RGU51"/>
      <c r="RGV51"/>
      <c r="RGW51"/>
      <c r="RGX51"/>
      <c r="RGY51"/>
      <c r="RGZ51"/>
      <c r="RHA51"/>
      <c r="RHB51"/>
      <c r="RHC51"/>
      <c r="RHD51"/>
      <c r="RHE51"/>
      <c r="RHF51"/>
      <c r="RHG51"/>
      <c r="RHH51"/>
      <c r="RHI51"/>
      <c r="RHJ51"/>
      <c r="RHK51"/>
      <c r="RHL51"/>
      <c r="RHM51"/>
      <c r="RHN51"/>
      <c r="RHO51"/>
      <c r="RHP51"/>
      <c r="RHQ51"/>
      <c r="RHR51"/>
      <c r="RHS51"/>
      <c r="RHT51"/>
      <c r="RHU51"/>
      <c r="RHV51"/>
      <c r="RHW51"/>
      <c r="RHX51"/>
      <c r="RHY51"/>
      <c r="RHZ51"/>
      <c r="RIA51"/>
      <c r="RIB51"/>
      <c r="RIC51"/>
      <c r="RID51"/>
      <c r="RIE51"/>
      <c r="RIF51"/>
      <c r="RIG51"/>
      <c r="RIH51"/>
      <c r="RII51"/>
      <c r="RIJ51"/>
      <c r="RIK51"/>
      <c r="RIL51"/>
      <c r="RIM51"/>
      <c r="RIN51"/>
      <c r="RIO51"/>
      <c r="RIP51"/>
      <c r="RIQ51"/>
      <c r="RIR51"/>
      <c r="RIS51"/>
      <c r="RIT51"/>
      <c r="RIU51"/>
      <c r="RIV51"/>
      <c r="RIW51"/>
      <c r="RIX51"/>
      <c r="RIY51"/>
      <c r="RIZ51"/>
      <c r="RJA51"/>
      <c r="RJB51"/>
      <c r="RJC51"/>
      <c r="RJD51"/>
      <c r="RJE51"/>
      <c r="RJF51"/>
      <c r="RJG51"/>
      <c r="RJH51"/>
      <c r="RJI51"/>
      <c r="RJJ51"/>
      <c r="RJK51"/>
      <c r="RJL51"/>
      <c r="RJM51"/>
      <c r="RJN51"/>
      <c r="RJO51"/>
      <c r="RJP51"/>
      <c r="RJQ51"/>
      <c r="RJR51"/>
      <c r="RJS51"/>
      <c r="RJT51"/>
      <c r="RJU51"/>
      <c r="RJV51"/>
      <c r="RJW51"/>
      <c r="RJX51"/>
      <c r="RJY51"/>
      <c r="RJZ51"/>
      <c r="RKA51"/>
      <c r="RKB51"/>
      <c r="RKC51"/>
      <c r="RKD51"/>
      <c r="RKE51"/>
      <c r="RKF51"/>
      <c r="RKG51"/>
      <c r="RKH51"/>
      <c r="RKI51"/>
      <c r="RKJ51"/>
      <c r="RKK51"/>
      <c r="RKL51"/>
      <c r="RKM51"/>
      <c r="RKN51"/>
      <c r="RKO51"/>
      <c r="RKP51"/>
      <c r="RKQ51"/>
      <c r="RKR51"/>
      <c r="RKS51"/>
      <c r="RKT51"/>
      <c r="RKU51"/>
      <c r="RKV51"/>
      <c r="RKW51"/>
      <c r="RKX51"/>
      <c r="RKY51"/>
      <c r="RKZ51"/>
      <c r="RLA51"/>
      <c r="RLB51"/>
      <c r="RLC51"/>
      <c r="RLD51"/>
      <c r="RLE51"/>
      <c r="RLF51"/>
      <c r="RLG51"/>
      <c r="RLH51"/>
      <c r="RLI51"/>
      <c r="RLJ51"/>
      <c r="RLK51"/>
      <c r="RLL51"/>
      <c r="RLM51"/>
      <c r="RLN51"/>
      <c r="RLO51"/>
      <c r="RLP51"/>
      <c r="RLQ51"/>
      <c r="RLR51"/>
      <c r="RLS51"/>
      <c r="RLT51"/>
      <c r="RLU51"/>
      <c r="RLV51"/>
      <c r="RLW51"/>
      <c r="RLX51"/>
      <c r="RLY51"/>
      <c r="RLZ51"/>
      <c r="RMA51"/>
      <c r="RMB51"/>
      <c r="RMC51"/>
      <c r="RMD51"/>
      <c r="RME51"/>
      <c r="RMF51"/>
      <c r="RMG51"/>
      <c r="RMH51"/>
      <c r="RMI51"/>
      <c r="RMJ51"/>
      <c r="RMK51"/>
      <c r="RML51"/>
      <c r="RMM51"/>
      <c r="RMN51"/>
      <c r="RMO51"/>
      <c r="RMP51"/>
      <c r="RMQ51"/>
      <c r="RMR51"/>
      <c r="RMS51"/>
      <c r="RMT51"/>
      <c r="RMU51"/>
      <c r="RMV51"/>
      <c r="RMW51"/>
      <c r="RMX51"/>
      <c r="RMY51"/>
      <c r="RMZ51"/>
      <c r="RNA51"/>
      <c r="RNB51"/>
      <c r="RNC51"/>
      <c r="RND51"/>
      <c r="RNE51"/>
      <c r="RNF51"/>
      <c r="RNG51"/>
      <c r="RNH51"/>
      <c r="RNI51"/>
      <c r="RNJ51"/>
      <c r="RNK51"/>
      <c r="RNL51"/>
      <c r="RNM51"/>
      <c r="RNN51"/>
      <c r="RNO51"/>
      <c r="RNP51"/>
      <c r="RNQ51"/>
      <c r="RNR51"/>
      <c r="RNS51"/>
      <c r="RNT51"/>
      <c r="RNU51"/>
      <c r="RNV51"/>
      <c r="RNW51"/>
      <c r="RNX51"/>
      <c r="RNY51"/>
      <c r="RNZ51"/>
      <c r="ROA51"/>
      <c r="ROB51"/>
      <c r="ROC51"/>
      <c r="ROD51"/>
      <c r="ROE51"/>
      <c r="ROF51"/>
      <c r="ROG51"/>
      <c r="ROH51"/>
      <c r="ROI51"/>
      <c r="ROJ51"/>
      <c r="ROK51"/>
      <c r="ROL51"/>
      <c r="ROM51"/>
      <c r="RON51"/>
      <c r="ROO51"/>
      <c r="ROP51"/>
      <c r="ROQ51"/>
      <c r="ROR51"/>
      <c r="ROS51"/>
      <c r="ROT51"/>
      <c r="ROU51"/>
      <c r="ROV51"/>
      <c r="ROW51"/>
      <c r="ROX51"/>
      <c r="ROY51"/>
      <c r="ROZ51"/>
      <c r="RPA51"/>
      <c r="RPB51"/>
      <c r="RPC51"/>
      <c r="RPD51"/>
      <c r="RPE51"/>
      <c r="RPF51"/>
      <c r="RPG51"/>
      <c r="RPH51"/>
      <c r="RPI51"/>
      <c r="RPJ51"/>
      <c r="RPK51"/>
      <c r="RPL51"/>
      <c r="RPM51"/>
      <c r="RPN51"/>
      <c r="RPO51"/>
      <c r="RPP51"/>
      <c r="RPQ51"/>
      <c r="RPR51"/>
      <c r="RPS51"/>
      <c r="RPT51"/>
      <c r="RPU51"/>
      <c r="RPV51"/>
      <c r="RPW51"/>
      <c r="RPX51"/>
      <c r="RPY51"/>
      <c r="RPZ51"/>
      <c r="RQA51"/>
      <c r="RQB51"/>
      <c r="RQC51"/>
      <c r="RQD51"/>
      <c r="RQE51"/>
      <c r="RQF51"/>
      <c r="RQG51"/>
      <c r="RQH51"/>
      <c r="RQI51"/>
      <c r="RQJ51"/>
      <c r="RQK51"/>
      <c r="RQL51"/>
      <c r="RQM51"/>
      <c r="RQN51"/>
      <c r="RQO51"/>
      <c r="RQP51"/>
      <c r="RQQ51"/>
      <c r="RQR51"/>
      <c r="RQS51"/>
      <c r="RQT51"/>
      <c r="RQU51"/>
      <c r="RQV51"/>
      <c r="RQW51"/>
      <c r="RQX51"/>
      <c r="RQY51"/>
      <c r="RQZ51"/>
      <c r="RRA51"/>
      <c r="RRB51"/>
      <c r="RRC51"/>
      <c r="RRD51"/>
      <c r="RRE51"/>
      <c r="RRF51"/>
      <c r="RRG51"/>
      <c r="RRH51"/>
      <c r="RRI51"/>
      <c r="RRJ51"/>
      <c r="RRK51"/>
      <c r="RRL51"/>
      <c r="RRM51"/>
      <c r="RRN51"/>
      <c r="RRO51"/>
      <c r="RRP51"/>
      <c r="RRQ51"/>
      <c r="RRR51"/>
      <c r="RRS51"/>
      <c r="RRT51"/>
      <c r="RRU51"/>
      <c r="RRV51"/>
      <c r="RRW51"/>
      <c r="RRX51"/>
      <c r="RRY51"/>
      <c r="RRZ51"/>
      <c r="RSA51"/>
      <c r="RSB51"/>
      <c r="RSC51"/>
      <c r="RSD51"/>
      <c r="RSE51"/>
      <c r="RSF51"/>
      <c r="RSG51"/>
      <c r="RSH51"/>
      <c r="RSI51"/>
      <c r="RSJ51"/>
      <c r="RSK51"/>
      <c r="RSL51"/>
      <c r="RSM51"/>
      <c r="RSN51"/>
      <c r="RSO51"/>
      <c r="RSP51"/>
      <c r="RSQ51"/>
      <c r="RSR51"/>
      <c r="RSS51"/>
      <c r="RST51"/>
      <c r="RSU51"/>
      <c r="RSV51"/>
      <c r="RSW51"/>
      <c r="RSX51"/>
      <c r="RSY51"/>
      <c r="RSZ51"/>
      <c r="RTA51"/>
      <c r="RTB51"/>
      <c r="RTC51"/>
      <c r="RTD51"/>
      <c r="RTE51"/>
      <c r="RTF51"/>
      <c r="RTG51"/>
      <c r="RTH51"/>
      <c r="RTI51"/>
      <c r="RTJ51"/>
      <c r="RTK51"/>
      <c r="RTL51"/>
      <c r="RTM51"/>
      <c r="RTN51"/>
      <c r="RTO51"/>
      <c r="RTP51"/>
      <c r="RTQ51"/>
      <c r="RTR51"/>
      <c r="RTS51"/>
      <c r="RTT51"/>
      <c r="RTU51"/>
      <c r="RTV51"/>
      <c r="RTW51"/>
      <c r="RTX51"/>
      <c r="RTY51"/>
      <c r="RTZ51"/>
      <c r="RUA51"/>
      <c r="RUB51"/>
      <c r="RUC51"/>
      <c r="RUD51"/>
      <c r="RUE51"/>
      <c r="RUF51"/>
      <c r="RUG51"/>
      <c r="RUH51"/>
      <c r="RUI51"/>
      <c r="RUJ51"/>
      <c r="RUK51"/>
      <c r="RUL51"/>
      <c r="RUM51"/>
      <c r="RUN51"/>
      <c r="RUO51"/>
      <c r="RUP51"/>
      <c r="RUQ51"/>
      <c r="RUR51"/>
      <c r="RUS51"/>
      <c r="RUT51"/>
      <c r="RUU51"/>
      <c r="RUV51"/>
      <c r="RUW51"/>
      <c r="RUX51"/>
      <c r="RUY51"/>
      <c r="RUZ51"/>
      <c r="RVA51"/>
      <c r="RVB51"/>
      <c r="RVC51"/>
      <c r="RVD51"/>
      <c r="RVE51"/>
      <c r="RVF51"/>
      <c r="RVG51"/>
      <c r="RVH51"/>
      <c r="RVI51"/>
      <c r="RVJ51"/>
      <c r="RVK51"/>
      <c r="RVL51"/>
      <c r="RVM51"/>
      <c r="RVN51"/>
      <c r="RVO51"/>
      <c r="RVP51"/>
      <c r="RVQ51"/>
      <c r="RVR51"/>
      <c r="RVS51"/>
      <c r="RVT51"/>
      <c r="RVU51"/>
      <c r="RVV51"/>
      <c r="RVW51"/>
      <c r="RVX51"/>
      <c r="RVY51"/>
      <c r="RVZ51"/>
      <c r="RWA51"/>
      <c r="RWB51"/>
      <c r="RWC51"/>
      <c r="RWD51"/>
      <c r="RWE51"/>
      <c r="RWF51"/>
      <c r="RWG51"/>
      <c r="RWH51"/>
      <c r="RWI51"/>
      <c r="RWJ51"/>
      <c r="RWK51"/>
      <c r="RWL51"/>
      <c r="RWM51"/>
      <c r="RWN51"/>
      <c r="RWO51"/>
      <c r="RWP51"/>
      <c r="RWQ51"/>
      <c r="RWR51"/>
      <c r="RWS51"/>
      <c r="RWT51"/>
      <c r="RWU51"/>
      <c r="RWV51"/>
      <c r="RWW51"/>
      <c r="RWX51"/>
      <c r="RWY51"/>
      <c r="RWZ51"/>
      <c r="RXA51"/>
      <c r="RXB51"/>
      <c r="RXC51"/>
      <c r="RXD51"/>
      <c r="RXE51"/>
      <c r="RXF51"/>
      <c r="RXG51"/>
      <c r="RXH51"/>
      <c r="RXI51"/>
      <c r="RXJ51"/>
      <c r="RXK51"/>
      <c r="RXL51"/>
      <c r="RXM51"/>
      <c r="RXN51"/>
      <c r="RXO51"/>
      <c r="RXP51"/>
      <c r="RXQ51"/>
      <c r="RXR51"/>
      <c r="RXS51"/>
      <c r="RXT51"/>
      <c r="RXU51"/>
      <c r="RXV51"/>
      <c r="RXW51"/>
      <c r="RXX51"/>
      <c r="RXY51"/>
      <c r="RXZ51"/>
      <c r="RYA51"/>
      <c r="RYB51"/>
      <c r="RYC51"/>
      <c r="RYD51"/>
      <c r="RYE51"/>
      <c r="RYF51"/>
      <c r="RYG51"/>
      <c r="RYH51"/>
      <c r="RYI51"/>
      <c r="RYJ51"/>
      <c r="RYK51"/>
      <c r="RYL51"/>
      <c r="RYM51"/>
      <c r="RYN51"/>
      <c r="RYO51"/>
      <c r="RYP51"/>
      <c r="RYQ51"/>
      <c r="RYR51"/>
      <c r="RYS51"/>
      <c r="RYT51"/>
      <c r="RYU51"/>
      <c r="RYV51"/>
      <c r="RYW51"/>
      <c r="RYX51"/>
      <c r="RYY51"/>
      <c r="RYZ51"/>
      <c r="RZA51"/>
      <c r="RZB51"/>
      <c r="RZC51"/>
      <c r="RZD51"/>
      <c r="RZE51"/>
      <c r="RZF51"/>
      <c r="RZG51"/>
      <c r="RZH51"/>
      <c r="RZI51"/>
      <c r="RZJ51"/>
      <c r="RZK51"/>
      <c r="RZL51"/>
      <c r="RZM51"/>
      <c r="RZN51"/>
      <c r="RZO51"/>
      <c r="RZP51"/>
      <c r="RZQ51"/>
      <c r="RZR51"/>
      <c r="RZS51"/>
      <c r="RZT51"/>
      <c r="RZU51"/>
      <c r="RZV51"/>
      <c r="RZW51"/>
      <c r="RZX51"/>
      <c r="RZY51"/>
      <c r="RZZ51"/>
      <c r="SAA51"/>
      <c r="SAB51"/>
      <c r="SAC51"/>
      <c r="SAD51"/>
      <c r="SAE51"/>
      <c r="SAF51"/>
      <c r="SAG51"/>
      <c r="SAH51"/>
      <c r="SAI51"/>
      <c r="SAJ51"/>
      <c r="SAK51"/>
      <c r="SAL51"/>
      <c r="SAM51"/>
      <c r="SAN51"/>
      <c r="SAO51"/>
      <c r="SAP51"/>
      <c r="SAQ51"/>
      <c r="SAR51"/>
      <c r="SAS51"/>
      <c r="SAT51"/>
      <c r="SAU51"/>
      <c r="SAV51"/>
      <c r="SAW51"/>
      <c r="SAX51"/>
      <c r="SAY51"/>
      <c r="SAZ51"/>
      <c r="SBA51"/>
      <c r="SBB51"/>
      <c r="SBC51"/>
      <c r="SBD51"/>
      <c r="SBE51"/>
      <c r="SBF51"/>
      <c r="SBG51"/>
      <c r="SBH51"/>
      <c r="SBI51"/>
      <c r="SBJ51"/>
      <c r="SBK51"/>
      <c r="SBL51"/>
      <c r="SBM51"/>
      <c r="SBN51"/>
      <c r="SBO51"/>
      <c r="SBP51"/>
      <c r="SBQ51"/>
      <c r="SBR51"/>
      <c r="SBS51"/>
      <c r="SBT51"/>
      <c r="SBU51"/>
      <c r="SBV51"/>
      <c r="SBW51"/>
      <c r="SBX51"/>
      <c r="SBY51"/>
      <c r="SBZ51"/>
      <c r="SCA51"/>
      <c r="SCB51"/>
      <c r="SCC51"/>
      <c r="SCD51"/>
      <c r="SCE51"/>
      <c r="SCF51"/>
      <c r="SCG51"/>
      <c r="SCH51"/>
      <c r="SCI51"/>
      <c r="SCJ51"/>
      <c r="SCK51"/>
      <c r="SCL51"/>
      <c r="SCM51"/>
      <c r="SCN51"/>
      <c r="SCO51"/>
      <c r="SCP51"/>
      <c r="SCQ51"/>
      <c r="SCR51"/>
      <c r="SCS51"/>
      <c r="SCT51"/>
      <c r="SCU51"/>
      <c r="SCV51"/>
      <c r="SCW51"/>
      <c r="SCX51"/>
      <c r="SCY51"/>
      <c r="SCZ51"/>
      <c r="SDA51"/>
      <c r="SDB51"/>
      <c r="SDC51"/>
      <c r="SDD51"/>
      <c r="SDE51"/>
      <c r="SDF51"/>
      <c r="SDG51"/>
      <c r="SDH51"/>
      <c r="SDI51"/>
      <c r="SDJ51"/>
      <c r="SDK51"/>
      <c r="SDL51"/>
      <c r="SDM51"/>
      <c r="SDN51"/>
      <c r="SDO51"/>
      <c r="SDP51"/>
      <c r="SDQ51"/>
      <c r="SDR51"/>
      <c r="SDS51"/>
      <c r="SDT51"/>
      <c r="SDU51"/>
      <c r="SDV51"/>
      <c r="SDW51"/>
      <c r="SDX51"/>
      <c r="SDY51"/>
      <c r="SDZ51"/>
      <c r="SEA51"/>
      <c r="SEB51"/>
      <c r="SEC51"/>
      <c r="SED51"/>
      <c r="SEE51"/>
      <c r="SEF51"/>
      <c r="SEG51"/>
      <c r="SEH51"/>
      <c r="SEI51"/>
      <c r="SEJ51"/>
      <c r="SEK51"/>
      <c r="SEL51"/>
      <c r="SEM51"/>
      <c r="SEN51"/>
      <c r="SEO51"/>
      <c r="SEP51"/>
      <c r="SEQ51"/>
      <c r="SER51"/>
      <c r="SES51"/>
      <c r="SET51"/>
      <c r="SEU51"/>
      <c r="SEV51"/>
      <c r="SEW51"/>
      <c r="SEX51"/>
      <c r="SEY51"/>
      <c r="SEZ51"/>
      <c r="SFA51"/>
      <c r="SFB51"/>
      <c r="SFC51"/>
      <c r="SFD51"/>
      <c r="SFE51"/>
      <c r="SFF51"/>
      <c r="SFG51"/>
      <c r="SFH51"/>
      <c r="SFI51"/>
      <c r="SFJ51"/>
      <c r="SFK51"/>
      <c r="SFL51"/>
      <c r="SFM51"/>
      <c r="SFN51"/>
      <c r="SFO51"/>
      <c r="SFP51"/>
      <c r="SFQ51"/>
      <c r="SFR51"/>
      <c r="SFS51"/>
      <c r="SFT51"/>
      <c r="SFU51"/>
      <c r="SFV51"/>
      <c r="SFW51"/>
      <c r="SFX51"/>
      <c r="SFY51"/>
      <c r="SFZ51"/>
      <c r="SGA51"/>
      <c r="SGB51"/>
      <c r="SGC51"/>
      <c r="SGD51"/>
      <c r="SGE51"/>
      <c r="SGF51"/>
      <c r="SGG51"/>
      <c r="SGH51"/>
      <c r="SGI51"/>
      <c r="SGJ51"/>
      <c r="SGK51"/>
      <c r="SGL51"/>
      <c r="SGM51"/>
      <c r="SGN51"/>
      <c r="SGO51"/>
      <c r="SGP51"/>
      <c r="SGQ51"/>
      <c r="SGR51"/>
      <c r="SGS51"/>
      <c r="SGT51"/>
      <c r="SGU51"/>
      <c r="SGV51"/>
      <c r="SGW51"/>
      <c r="SGX51"/>
      <c r="SGY51"/>
      <c r="SGZ51"/>
      <c r="SHA51"/>
      <c r="SHB51"/>
      <c r="SHC51"/>
      <c r="SHD51"/>
      <c r="SHE51"/>
      <c r="SHF51"/>
      <c r="SHG51"/>
      <c r="SHH51"/>
      <c r="SHI51"/>
      <c r="SHJ51"/>
      <c r="SHK51"/>
      <c r="SHL51"/>
      <c r="SHM51"/>
      <c r="SHN51"/>
      <c r="SHO51"/>
      <c r="SHP51"/>
      <c r="SHQ51"/>
      <c r="SHR51"/>
      <c r="SHS51"/>
      <c r="SHT51"/>
      <c r="SHU51"/>
      <c r="SHV51"/>
      <c r="SHW51"/>
      <c r="SHX51"/>
      <c r="SHY51"/>
      <c r="SHZ51"/>
      <c r="SIA51"/>
      <c r="SIB51"/>
      <c r="SIC51"/>
      <c r="SID51"/>
      <c r="SIE51"/>
      <c r="SIF51"/>
      <c r="SIG51"/>
      <c r="SIH51"/>
      <c r="SII51"/>
      <c r="SIJ51"/>
      <c r="SIK51"/>
      <c r="SIL51"/>
      <c r="SIM51"/>
      <c r="SIN51"/>
      <c r="SIO51"/>
      <c r="SIP51"/>
      <c r="SIQ51"/>
      <c r="SIR51"/>
      <c r="SIS51"/>
      <c r="SIT51"/>
      <c r="SIU51"/>
      <c r="SIV51"/>
      <c r="SIW51"/>
      <c r="SIX51"/>
      <c r="SIY51"/>
      <c r="SIZ51"/>
      <c r="SJA51"/>
      <c r="SJB51"/>
      <c r="SJC51"/>
      <c r="SJD51"/>
      <c r="SJE51"/>
      <c r="SJF51"/>
      <c r="SJG51"/>
      <c r="SJH51"/>
      <c r="SJI51"/>
      <c r="SJJ51"/>
      <c r="SJK51"/>
      <c r="SJL51"/>
      <c r="SJM51"/>
      <c r="SJN51"/>
      <c r="SJO51"/>
      <c r="SJP51"/>
      <c r="SJQ51"/>
      <c r="SJR51"/>
      <c r="SJS51"/>
      <c r="SJT51"/>
      <c r="SJU51"/>
      <c r="SJV51"/>
      <c r="SJW51"/>
      <c r="SJX51"/>
      <c r="SJY51"/>
      <c r="SJZ51"/>
      <c r="SKA51"/>
      <c r="SKB51"/>
      <c r="SKC51"/>
      <c r="SKD51"/>
      <c r="SKE51"/>
      <c r="SKF51"/>
      <c r="SKG51"/>
      <c r="SKH51"/>
      <c r="SKI51"/>
      <c r="SKJ51"/>
      <c r="SKK51"/>
      <c r="SKL51"/>
      <c r="SKM51"/>
      <c r="SKN51"/>
      <c r="SKO51"/>
      <c r="SKP51"/>
      <c r="SKQ51"/>
      <c r="SKR51"/>
      <c r="SKS51"/>
      <c r="SKT51"/>
      <c r="SKU51"/>
      <c r="SKV51"/>
      <c r="SKW51"/>
      <c r="SKX51"/>
      <c r="SKY51"/>
      <c r="SKZ51"/>
      <c r="SLA51"/>
      <c r="SLB51"/>
      <c r="SLC51"/>
      <c r="SLD51"/>
      <c r="SLE51"/>
      <c r="SLF51"/>
      <c r="SLG51"/>
      <c r="SLH51"/>
      <c r="SLI51"/>
      <c r="SLJ51"/>
      <c r="SLK51"/>
      <c r="SLL51"/>
      <c r="SLM51"/>
      <c r="SLN51"/>
      <c r="SLO51"/>
      <c r="SLP51"/>
      <c r="SLQ51"/>
      <c r="SLR51"/>
      <c r="SLS51"/>
      <c r="SLT51"/>
      <c r="SLU51"/>
      <c r="SLV51"/>
      <c r="SLW51"/>
      <c r="SLX51"/>
      <c r="SLY51"/>
      <c r="SLZ51"/>
      <c r="SMA51"/>
      <c r="SMB51"/>
      <c r="SMC51"/>
      <c r="SMD51"/>
      <c r="SME51"/>
      <c r="SMF51"/>
      <c r="SMG51"/>
      <c r="SMH51"/>
      <c r="SMI51"/>
      <c r="SMJ51"/>
      <c r="SMK51"/>
      <c r="SML51"/>
      <c r="SMM51"/>
      <c r="SMN51"/>
      <c r="SMO51"/>
      <c r="SMP51"/>
      <c r="SMQ51"/>
      <c r="SMR51"/>
      <c r="SMS51"/>
      <c r="SMT51"/>
      <c r="SMU51"/>
      <c r="SMV51"/>
      <c r="SMW51"/>
      <c r="SMX51"/>
      <c r="SMY51"/>
      <c r="SMZ51"/>
      <c r="SNA51"/>
      <c r="SNB51"/>
      <c r="SNC51"/>
      <c r="SND51"/>
      <c r="SNE51"/>
      <c r="SNF51"/>
      <c r="SNG51"/>
      <c r="SNH51"/>
      <c r="SNI51"/>
      <c r="SNJ51"/>
      <c r="SNK51"/>
      <c r="SNL51"/>
      <c r="SNM51"/>
      <c r="SNN51"/>
      <c r="SNO51"/>
      <c r="SNP51"/>
      <c r="SNQ51"/>
      <c r="SNR51"/>
      <c r="SNS51"/>
      <c r="SNT51"/>
      <c r="SNU51"/>
      <c r="SNV51"/>
      <c r="SNW51"/>
      <c r="SNX51"/>
      <c r="SNY51"/>
      <c r="SNZ51"/>
      <c r="SOA51"/>
      <c r="SOB51"/>
      <c r="SOC51"/>
      <c r="SOD51"/>
      <c r="SOE51"/>
      <c r="SOF51"/>
      <c r="SOG51"/>
      <c r="SOH51"/>
      <c r="SOI51"/>
      <c r="SOJ51"/>
      <c r="SOK51"/>
      <c r="SOL51"/>
      <c r="SOM51"/>
      <c r="SON51"/>
      <c r="SOO51"/>
      <c r="SOP51"/>
      <c r="SOQ51"/>
      <c r="SOR51"/>
      <c r="SOS51"/>
      <c r="SOT51"/>
      <c r="SOU51"/>
      <c r="SOV51"/>
      <c r="SOW51"/>
      <c r="SOX51"/>
      <c r="SOY51"/>
      <c r="SOZ51"/>
      <c r="SPA51"/>
      <c r="SPB51"/>
      <c r="SPC51"/>
      <c r="SPD51"/>
      <c r="SPE51"/>
      <c r="SPF51"/>
      <c r="SPG51"/>
      <c r="SPH51"/>
      <c r="SPI51"/>
      <c r="SPJ51"/>
      <c r="SPK51"/>
      <c r="SPL51"/>
      <c r="SPM51"/>
      <c r="SPN51"/>
      <c r="SPO51"/>
      <c r="SPP51"/>
      <c r="SPQ51"/>
      <c r="SPR51"/>
      <c r="SPS51"/>
      <c r="SPT51"/>
      <c r="SPU51"/>
      <c r="SPV51"/>
      <c r="SPW51"/>
      <c r="SPX51"/>
      <c r="SPY51"/>
      <c r="SPZ51"/>
      <c r="SQA51"/>
      <c r="SQB51"/>
      <c r="SQC51"/>
      <c r="SQD51"/>
      <c r="SQE51"/>
      <c r="SQF51"/>
      <c r="SQG51"/>
      <c r="SQH51"/>
      <c r="SQI51"/>
      <c r="SQJ51"/>
      <c r="SQK51"/>
      <c r="SQL51"/>
      <c r="SQM51"/>
      <c r="SQN51"/>
      <c r="SQO51"/>
      <c r="SQP51"/>
      <c r="SQQ51"/>
      <c r="SQR51"/>
      <c r="SQS51"/>
      <c r="SQT51"/>
      <c r="SQU51"/>
      <c r="SQV51"/>
      <c r="SQW51"/>
      <c r="SQX51"/>
      <c r="SQY51"/>
      <c r="SQZ51"/>
      <c r="SRA51"/>
      <c r="SRB51"/>
      <c r="SRC51"/>
      <c r="SRD51"/>
      <c r="SRE51"/>
      <c r="SRF51"/>
      <c r="SRG51"/>
      <c r="SRH51"/>
      <c r="SRI51"/>
      <c r="SRJ51"/>
      <c r="SRK51"/>
      <c r="SRL51"/>
      <c r="SRM51"/>
      <c r="SRN51"/>
      <c r="SRO51"/>
      <c r="SRP51"/>
      <c r="SRQ51"/>
      <c r="SRR51"/>
      <c r="SRS51"/>
      <c r="SRT51"/>
      <c r="SRU51"/>
      <c r="SRV51"/>
      <c r="SRW51"/>
      <c r="SRX51"/>
      <c r="SRY51"/>
      <c r="SRZ51"/>
      <c r="SSA51"/>
      <c r="SSB51"/>
      <c r="SSC51"/>
      <c r="SSD51"/>
      <c r="SSE51"/>
      <c r="SSF51"/>
      <c r="SSG51"/>
      <c r="SSH51"/>
      <c r="SSI51"/>
      <c r="SSJ51"/>
      <c r="SSK51"/>
      <c r="SSL51"/>
      <c r="SSM51"/>
      <c r="SSN51"/>
      <c r="SSO51"/>
      <c r="SSP51"/>
      <c r="SSQ51"/>
      <c r="SSR51"/>
      <c r="SSS51"/>
      <c r="SST51"/>
      <c r="SSU51"/>
      <c r="SSV51"/>
      <c r="SSW51"/>
      <c r="SSX51"/>
      <c r="SSY51"/>
      <c r="SSZ51"/>
      <c r="STA51"/>
      <c r="STB51"/>
      <c r="STC51"/>
      <c r="STD51"/>
      <c r="STE51"/>
      <c r="STF51"/>
      <c r="STG51"/>
      <c r="STH51"/>
      <c r="STI51"/>
      <c r="STJ51"/>
      <c r="STK51"/>
      <c r="STL51"/>
      <c r="STM51"/>
      <c r="STN51"/>
      <c r="STO51"/>
      <c r="STP51"/>
      <c r="STQ51"/>
      <c r="STR51"/>
      <c r="STS51"/>
      <c r="STT51"/>
      <c r="STU51"/>
      <c r="STV51"/>
      <c r="STW51"/>
      <c r="STX51"/>
      <c r="STY51"/>
      <c r="STZ51"/>
      <c r="SUA51"/>
      <c r="SUB51"/>
      <c r="SUC51"/>
      <c r="SUD51"/>
      <c r="SUE51"/>
      <c r="SUF51"/>
      <c r="SUG51"/>
      <c r="SUH51"/>
      <c r="SUI51"/>
      <c r="SUJ51"/>
      <c r="SUK51"/>
      <c r="SUL51"/>
      <c r="SUM51"/>
      <c r="SUN51"/>
      <c r="SUO51"/>
      <c r="SUP51"/>
      <c r="SUQ51"/>
      <c r="SUR51"/>
      <c r="SUS51"/>
      <c r="SUT51"/>
      <c r="SUU51"/>
      <c r="SUV51"/>
      <c r="SUW51"/>
      <c r="SUX51"/>
      <c r="SUY51"/>
      <c r="SUZ51"/>
      <c r="SVA51"/>
      <c r="SVB51"/>
      <c r="SVC51"/>
      <c r="SVD51"/>
      <c r="SVE51"/>
      <c r="SVF51"/>
      <c r="SVG51"/>
      <c r="SVH51"/>
      <c r="SVI51"/>
      <c r="SVJ51"/>
      <c r="SVK51"/>
      <c r="SVL51"/>
      <c r="SVM51"/>
      <c r="SVN51"/>
      <c r="SVO51"/>
      <c r="SVP51"/>
      <c r="SVQ51"/>
      <c r="SVR51"/>
      <c r="SVS51"/>
      <c r="SVT51"/>
      <c r="SVU51"/>
      <c r="SVV51"/>
      <c r="SVW51"/>
      <c r="SVX51"/>
      <c r="SVY51"/>
      <c r="SVZ51"/>
      <c r="SWA51"/>
      <c r="SWB51"/>
      <c r="SWC51"/>
      <c r="SWD51"/>
      <c r="SWE51"/>
      <c r="SWF51"/>
      <c r="SWG51"/>
      <c r="SWH51"/>
      <c r="SWI51"/>
      <c r="SWJ51"/>
      <c r="SWK51"/>
      <c r="SWL51"/>
      <c r="SWM51"/>
      <c r="SWN51"/>
      <c r="SWO51"/>
      <c r="SWP51"/>
      <c r="SWQ51"/>
      <c r="SWR51"/>
      <c r="SWS51"/>
      <c r="SWT51"/>
      <c r="SWU51"/>
      <c r="SWV51"/>
      <c r="SWW51"/>
      <c r="SWX51"/>
      <c r="SWY51"/>
      <c r="SWZ51"/>
      <c r="SXA51"/>
      <c r="SXB51"/>
      <c r="SXC51"/>
      <c r="SXD51"/>
      <c r="SXE51"/>
      <c r="SXF51"/>
      <c r="SXG51"/>
      <c r="SXH51"/>
      <c r="SXI51"/>
      <c r="SXJ51"/>
      <c r="SXK51"/>
      <c r="SXL51"/>
      <c r="SXM51"/>
      <c r="SXN51"/>
      <c r="SXO51"/>
      <c r="SXP51"/>
      <c r="SXQ51"/>
      <c r="SXR51"/>
      <c r="SXS51"/>
      <c r="SXT51"/>
      <c r="SXU51"/>
      <c r="SXV51"/>
      <c r="SXW51"/>
      <c r="SXX51"/>
      <c r="SXY51"/>
      <c r="SXZ51"/>
      <c r="SYA51"/>
      <c r="SYB51"/>
      <c r="SYC51"/>
      <c r="SYD51"/>
      <c r="SYE51"/>
      <c r="SYF51"/>
      <c r="SYG51"/>
      <c r="SYH51"/>
      <c r="SYI51"/>
      <c r="SYJ51"/>
      <c r="SYK51"/>
      <c r="SYL51"/>
      <c r="SYM51"/>
      <c r="SYN51"/>
      <c r="SYO51"/>
      <c r="SYP51"/>
      <c r="SYQ51"/>
      <c r="SYR51"/>
      <c r="SYS51"/>
      <c r="SYT51"/>
      <c r="SYU51"/>
      <c r="SYV51"/>
      <c r="SYW51"/>
      <c r="SYX51"/>
      <c r="SYY51"/>
      <c r="SYZ51"/>
      <c r="SZA51"/>
      <c r="SZB51"/>
      <c r="SZC51"/>
      <c r="SZD51"/>
      <c r="SZE51"/>
      <c r="SZF51"/>
      <c r="SZG51"/>
      <c r="SZH51"/>
      <c r="SZI51"/>
      <c r="SZJ51"/>
      <c r="SZK51"/>
      <c r="SZL51"/>
      <c r="SZM51"/>
      <c r="SZN51"/>
      <c r="SZO51"/>
      <c r="SZP51"/>
      <c r="SZQ51"/>
      <c r="SZR51"/>
      <c r="SZS51"/>
      <c r="SZT51"/>
      <c r="SZU51"/>
      <c r="SZV51"/>
      <c r="SZW51"/>
      <c r="SZX51"/>
      <c r="SZY51"/>
      <c r="SZZ51"/>
      <c r="TAA51"/>
      <c r="TAB51"/>
      <c r="TAC51"/>
      <c r="TAD51"/>
      <c r="TAE51"/>
      <c r="TAF51"/>
      <c r="TAG51"/>
      <c r="TAH51"/>
      <c r="TAI51"/>
      <c r="TAJ51"/>
      <c r="TAK51"/>
      <c r="TAL51"/>
      <c r="TAM51"/>
      <c r="TAN51"/>
      <c r="TAO51"/>
      <c r="TAP51"/>
      <c r="TAQ51"/>
      <c r="TAR51"/>
      <c r="TAS51"/>
      <c r="TAT51"/>
      <c r="TAU51"/>
      <c r="TAV51"/>
      <c r="TAW51"/>
      <c r="TAX51"/>
      <c r="TAY51"/>
      <c r="TAZ51"/>
      <c r="TBA51"/>
      <c r="TBB51"/>
      <c r="TBC51"/>
      <c r="TBD51"/>
      <c r="TBE51"/>
      <c r="TBF51"/>
      <c r="TBG51"/>
      <c r="TBH51"/>
      <c r="TBI51"/>
      <c r="TBJ51"/>
      <c r="TBK51"/>
      <c r="TBL51"/>
      <c r="TBM51"/>
      <c r="TBN51"/>
      <c r="TBO51"/>
      <c r="TBP51"/>
      <c r="TBQ51"/>
      <c r="TBR51"/>
      <c r="TBS51"/>
      <c r="TBT51"/>
      <c r="TBU51"/>
      <c r="TBV51"/>
      <c r="TBW51"/>
      <c r="TBX51"/>
      <c r="TBY51"/>
      <c r="TBZ51"/>
      <c r="TCA51"/>
      <c r="TCB51"/>
      <c r="TCC51"/>
      <c r="TCD51"/>
      <c r="TCE51"/>
      <c r="TCF51"/>
      <c r="TCG51"/>
      <c r="TCH51"/>
      <c r="TCI51"/>
      <c r="TCJ51"/>
      <c r="TCK51"/>
      <c r="TCL51"/>
      <c r="TCM51"/>
      <c r="TCN51"/>
      <c r="TCO51"/>
      <c r="TCP51"/>
      <c r="TCQ51"/>
      <c r="TCR51"/>
      <c r="TCS51"/>
      <c r="TCT51"/>
      <c r="TCU51"/>
      <c r="TCV51"/>
      <c r="TCW51"/>
      <c r="TCX51"/>
      <c r="TCY51"/>
      <c r="TCZ51"/>
      <c r="TDA51"/>
      <c r="TDB51"/>
      <c r="TDC51"/>
      <c r="TDD51"/>
      <c r="TDE51"/>
      <c r="TDF51"/>
      <c r="TDG51"/>
      <c r="TDH51"/>
      <c r="TDI51"/>
      <c r="TDJ51"/>
      <c r="TDK51"/>
      <c r="TDL51"/>
      <c r="TDM51"/>
      <c r="TDN51"/>
      <c r="TDO51"/>
      <c r="TDP51"/>
      <c r="TDQ51"/>
      <c r="TDR51"/>
      <c r="TDS51"/>
      <c r="TDT51"/>
      <c r="TDU51"/>
      <c r="TDV51"/>
      <c r="TDW51"/>
      <c r="TDX51"/>
      <c r="TDY51"/>
      <c r="TDZ51"/>
      <c r="TEA51"/>
      <c r="TEB51"/>
      <c r="TEC51"/>
      <c r="TED51"/>
      <c r="TEE51"/>
      <c r="TEF51"/>
      <c r="TEG51"/>
      <c r="TEH51"/>
      <c r="TEI51"/>
      <c r="TEJ51"/>
      <c r="TEK51"/>
      <c r="TEL51"/>
      <c r="TEM51"/>
      <c r="TEN51"/>
      <c r="TEO51"/>
      <c r="TEP51"/>
      <c r="TEQ51"/>
      <c r="TER51"/>
      <c r="TES51"/>
      <c r="TET51"/>
      <c r="TEU51"/>
      <c r="TEV51"/>
      <c r="TEW51"/>
      <c r="TEX51"/>
      <c r="TEY51"/>
      <c r="TEZ51"/>
      <c r="TFA51"/>
      <c r="TFB51"/>
      <c r="TFC51"/>
      <c r="TFD51"/>
      <c r="TFE51"/>
      <c r="TFF51"/>
      <c r="TFG51"/>
      <c r="TFH51"/>
      <c r="TFI51"/>
      <c r="TFJ51"/>
      <c r="TFK51"/>
      <c r="TFL51"/>
      <c r="TFM51"/>
      <c r="TFN51"/>
      <c r="TFO51"/>
      <c r="TFP51"/>
      <c r="TFQ51"/>
      <c r="TFR51"/>
      <c r="TFS51"/>
      <c r="TFT51"/>
      <c r="TFU51"/>
      <c r="TFV51"/>
      <c r="TFW51"/>
      <c r="TFX51"/>
      <c r="TFY51"/>
      <c r="TFZ51"/>
      <c r="TGA51"/>
      <c r="TGB51"/>
      <c r="TGC51"/>
      <c r="TGD51"/>
      <c r="TGE51"/>
      <c r="TGF51"/>
      <c r="TGG51"/>
      <c r="TGH51"/>
      <c r="TGI51"/>
      <c r="TGJ51"/>
      <c r="TGK51"/>
      <c r="TGL51"/>
      <c r="TGM51"/>
      <c r="TGN51"/>
      <c r="TGO51"/>
      <c r="TGP51"/>
      <c r="TGQ51"/>
      <c r="TGR51"/>
      <c r="TGS51"/>
      <c r="TGT51"/>
      <c r="TGU51"/>
      <c r="TGV51"/>
      <c r="TGW51"/>
      <c r="TGX51"/>
      <c r="TGY51"/>
      <c r="TGZ51"/>
      <c r="THA51"/>
      <c r="THB51"/>
      <c r="THC51"/>
      <c r="THD51"/>
      <c r="THE51"/>
      <c r="THF51"/>
      <c r="THG51"/>
      <c r="THH51"/>
      <c r="THI51"/>
      <c r="THJ51"/>
      <c r="THK51"/>
      <c r="THL51"/>
      <c r="THM51"/>
      <c r="THN51"/>
      <c r="THO51"/>
      <c r="THP51"/>
      <c r="THQ51"/>
      <c r="THR51"/>
      <c r="THS51"/>
      <c r="THT51"/>
      <c r="THU51"/>
      <c r="THV51"/>
      <c r="THW51"/>
      <c r="THX51"/>
      <c r="THY51"/>
      <c r="THZ51"/>
      <c r="TIA51"/>
      <c r="TIB51"/>
      <c r="TIC51"/>
      <c r="TID51"/>
      <c r="TIE51"/>
      <c r="TIF51"/>
      <c r="TIG51"/>
      <c r="TIH51"/>
      <c r="TII51"/>
      <c r="TIJ51"/>
      <c r="TIK51"/>
      <c r="TIL51"/>
      <c r="TIM51"/>
      <c r="TIN51"/>
      <c r="TIO51"/>
      <c r="TIP51"/>
      <c r="TIQ51"/>
      <c r="TIR51"/>
      <c r="TIS51"/>
      <c r="TIT51"/>
      <c r="TIU51"/>
      <c r="TIV51"/>
      <c r="TIW51"/>
      <c r="TIX51"/>
      <c r="TIY51"/>
      <c r="TIZ51"/>
      <c r="TJA51"/>
      <c r="TJB51"/>
      <c r="TJC51"/>
      <c r="TJD51"/>
      <c r="TJE51"/>
      <c r="TJF51"/>
      <c r="TJG51"/>
      <c r="TJH51"/>
      <c r="TJI51"/>
      <c r="TJJ51"/>
      <c r="TJK51"/>
      <c r="TJL51"/>
      <c r="TJM51"/>
      <c r="TJN51"/>
      <c r="TJO51"/>
      <c r="TJP51"/>
      <c r="TJQ51"/>
      <c r="TJR51"/>
      <c r="TJS51"/>
      <c r="TJT51"/>
      <c r="TJU51"/>
      <c r="TJV51"/>
      <c r="TJW51"/>
      <c r="TJX51"/>
      <c r="TJY51"/>
      <c r="TJZ51"/>
      <c r="TKA51"/>
      <c r="TKB51"/>
      <c r="TKC51"/>
      <c r="TKD51"/>
      <c r="TKE51"/>
      <c r="TKF51"/>
      <c r="TKG51"/>
      <c r="TKH51"/>
      <c r="TKI51"/>
      <c r="TKJ51"/>
      <c r="TKK51"/>
      <c r="TKL51"/>
      <c r="TKM51"/>
      <c r="TKN51"/>
      <c r="TKO51"/>
      <c r="TKP51"/>
      <c r="TKQ51"/>
      <c r="TKR51"/>
      <c r="TKS51"/>
      <c r="TKT51"/>
      <c r="TKU51"/>
      <c r="TKV51"/>
      <c r="TKW51"/>
      <c r="TKX51"/>
      <c r="TKY51"/>
      <c r="TKZ51"/>
      <c r="TLA51"/>
      <c r="TLB51"/>
      <c r="TLC51"/>
      <c r="TLD51"/>
      <c r="TLE51"/>
      <c r="TLF51"/>
      <c r="TLG51"/>
      <c r="TLH51"/>
      <c r="TLI51"/>
      <c r="TLJ51"/>
      <c r="TLK51"/>
      <c r="TLL51"/>
      <c r="TLM51"/>
      <c r="TLN51"/>
      <c r="TLO51"/>
      <c r="TLP51"/>
      <c r="TLQ51"/>
      <c r="TLR51"/>
      <c r="TLS51"/>
      <c r="TLT51"/>
      <c r="TLU51"/>
      <c r="TLV51"/>
      <c r="TLW51"/>
      <c r="TLX51"/>
      <c r="TLY51"/>
      <c r="TLZ51"/>
      <c r="TMA51"/>
      <c r="TMB51"/>
      <c r="TMC51"/>
      <c r="TMD51"/>
      <c r="TME51"/>
      <c r="TMF51"/>
      <c r="TMG51"/>
      <c r="TMH51"/>
      <c r="TMI51"/>
      <c r="TMJ51"/>
      <c r="TMK51"/>
      <c r="TML51"/>
      <c r="TMM51"/>
      <c r="TMN51"/>
      <c r="TMO51"/>
      <c r="TMP51"/>
      <c r="TMQ51"/>
      <c r="TMR51"/>
      <c r="TMS51"/>
      <c r="TMT51"/>
      <c r="TMU51"/>
      <c r="TMV51"/>
      <c r="TMW51"/>
      <c r="TMX51"/>
      <c r="TMY51"/>
      <c r="TMZ51"/>
      <c r="TNA51"/>
      <c r="TNB51"/>
      <c r="TNC51"/>
      <c r="TND51"/>
      <c r="TNE51"/>
      <c r="TNF51"/>
      <c r="TNG51"/>
      <c r="TNH51"/>
      <c r="TNI51"/>
      <c r="TNJ51"/>
      <c r="TNK51"/>
      <c r="TNL51"/>
      <c r="TNM51"/>
      <c r="TNN51"/>
      <c r="TNO51"/>
      <c r="TNP51"/>
      <c r="TNQ51"/>
      <c r="TNR51"/>
      <c r="TNS51"/>
      <c r="TNT51"/>
      <c r="TNU51"/>
      <c r="TNV51"/>
      <c r="TNW51"/>
      <c r="TNX51"/>
      <c r="TNY51"/>
      <c r="TNZ51"/>
      <c r="TOA51"/>
      <c r="TOB51"/>
      <c r="TOC51"/>
      <c r="TOD51"/>
      <c r="TOE51"/>
      <c r="TOF51"/>
      <c r="TOG51"/>
      <c r="TOH51"/>
      <c r="TOI51"/>
      <c r="TOJ51"/>
      <c r="TOK51"/>
      <c r="TOL51"/>
      <c r="TOM51"/>
      <c r="TON51"/>
      <c r="TOO51"/>
      <c r="TOP51"/>
      <c r="TOQ51"/>
      <c r="TOR51"/>
      <c r="TOS51"/>
      <c r="TOT51"/>
      <c r="TOU51"/>
      <c r="TOV51"/>
      <c r="TOW51"/>
      <c r="TOX51"/>
      <c r="TOY51"/>
      <c r="TOZ51"/>
      <c r="TPA51"/>
      <c r="TPB51"/>
      <c r="TPC51"/>
      <c r="TPD51"/>
      <c r="TPE51"/>
      <c r="TPF51"/>
      <c r="TPG51"/>
      <c r="TPH51"/>
      <c r="TPI51"/>
      <c r="TPJ51"/>
      <c r="TPK51"/>
      <c r="TPL51"/>
      <c r="TPM51"/>
      <c r="TPN51"/>
      <c r="TPO51"/>
      <c r="TPP51"/>
      <c r="TPQ51"/>
      <c r="TPR51"/>
      <c r="TPS51"/>
      <c r="TPT51"/>
      <c r="TPU51"/>
      <c r="TPV51"/>
      <c r="TPW51"/>
      <c r="TPX51"/>
      <c r="TPY51"/>
      <c r="TPZ51"/>
      <c r="TQA51"/>
      <c r="TQB51"/>
      <c r="TQC51"/>
      <c r="TQD51"/>
      <c r="TQE51"/>
      <c r="TQF51"/>
      <c r="TQG51"/>
      <c r="TQH51"/>
      <c r="TQI51"/>
      <c r="TQJ51"/>
      <c r="TQK51"/>
      <c r="TQL51"/>
      <c r="TQM51"/>
      <c r="TQN51"/>
      <c r="TQO51"/>
      <c r="TQP51"/>
      <c r="TQQ51"/>
      <c r="TQR51"/>
      <c r="TQS51"/>
      <c r="TQT51"/>
      <c r="TQU51"/>
      <c r="TQV51"/>
      <c r="TQW51"/>
      <c r="TQX51"/>
      <c r="TQY51"/>
      <c r="TQZ51"/>
      <c r="TRA51"/>
      <c r="TRB51"/>
      <c r="TRC51"/>
      <c r="TRD51"/>
      <c r="TRE51"/>
      <c r="TRF51"/>
      <c r="TRG51"/>
      <c r="TRH51"/>
      <c r="TRI51"/>
      <c r="TRJ51"/>
      <c r="TRK51"/>
      <c r="TRL51"/>
      <c r="TRM51"/>
      <c r="TRN51"/>
      <c r="TRO51"/>
      <c r="TRP51"/>
      <c r="TRQ51"/>
      <c r="TRR51"/>
      <c r="TRS51"/>
      <c r="TRT51"/>
      <c r="TRU51"/>
      <c r="TRV51"/>
      <c r="TRW51"/>
      <c r="TRX51"/>
      <c r="TRY51"/>
      <c r="TRZ51"/>
      <c r="TSA51"/>
      <c r="TSB51"/>
      <c r="TSC51"/>
      <c r="TSD51"/>
      <c r="TSE51"/>
      <c r="TSF51"/>
      <c r="TSG51"/>
      <c r="TSH51"/>
      <c r="TSI51"/>
      <c r="TSJ51"/>
      <c r="TSK51"/>
      <c r="TSL51"/>
      <c r="TSM51"/>
      <c r="TSN51"/>
      <c r="TSO51"/>
      <c r="TSP51"/>
      <c r="TSQ51"/>
      <c r="TSR51"/>
      <c r="TSS51"/>
      <c r="TST51"/>
      <c r="TSU51"/>
      <c r="TSV51"/>
      <c r="TSW51"/>
      <c r="TSX51"/>
      <c r="TSY51"/>
      <c r="TSZ51"/>
      <c r="TTA51"/>
      <c r="TTB51"/>
      <c r="TTC51"/>
      <c r="TTD51"/>
      <c r="TTE51"/>
      <c r="TTF51"/>
      <c r="TTG51"/>
      <c r="TTH51"/>
      <c r="TTI51"/>
      <c r="TTJ51"/>
      <c r="TTK51"/>
      <c r="TTL51"/>
      <c r="TTM51"/>
      <c r="TTN51"/>
      <c r="TTO51"/>
      <c r="TTP51"/>
      <c r="TTQ51"/>
      <c r="TTR51"/>
      <c r="TTS51"/>
      <c r="TTT51"/>
      <c r="TTU51"/>
      <c r="TTV51"/>
      <c r="TTW51"/>
      <c r="TTX51"/>
      <c r="TTY51"/>
      <c r="TTZ51"/>
      <c r="TUA51"/>
      <c r="TUB51"/>
      <c r="TUC51"/>
      <c r="TUD51"/>
      <c r="TUE51"/>
      <c r="TUF51"/>
      <c r="TUG51"/>
      <c r="TUH51"/>
      <c r="TUI51"/>
      <c r="TUJ51"/>
      <c r="TUK51"/>
      <c r="TUL51"/>
      <c r="TUM51"/>
      <c r="TUN51"/>
      <c r="TUO51"/>
      <c r="TUP51"/>
      <c r="TUQ51"/>
      <c r="TUR51"/>
      <c r="TUS51"/>
      <c r="TUT51"/>
      <c r="TUU51"/>
      <c r="TUV51"/>
      <c r="TUW51"/>
      <c r="TUX51"/>
      <c r="TUY51"/>
      <c r="TUZ51"/>
      <c r="TVA51"/>
      <c r="TVB51"/>
      <c r="TVC51"/>
      <c r="TVD51"/>
      <c r="TVE51"/>
      <c r="TVF51"/>
      <c r="TVG51"/>
      <c r="TVH51"/>
      <c r="TVI51"/>
      <c r="TVJ51"/>
      <c r="TVK51"/>
      <c r="TVL51"/>
      <c r="TVM51"/>
      <c r="TVN51"/>
      <c r="TVO51"/>
      <c r="TVP51"/>
      <c r="TVQ51"/>
      <c r="TVR51"/>
      <c r="TVS51"/>
      <c r="TVT51"/>
      <c r="TVU51"/>
      <c r="TVV51"/>
      <c r="TVW51"/>
      <c r="TVX51"/>
      <c r="TVY51"/>
      <c r="TVZ51"/>
      <c r="TWA51"/>
      <c r="TWB51"/>
      <c r="TWC51"/>
      <c r="TWD51"/>
      <c r="TWE51"/>
      <c r="TWF51"/>
      <c r="TWG51"/>
      <c r="TWH51"/>
      <c r="TWI51"/>
      <c r="TWJ51"/>
      <c r="TWK51"/>
      <c r="TWL51"/>
      <c r="TWM51"/>
      <c r="TWN51"/>
      <c r="TWO51"/>
      <c r="TWP51"/>
      <c r="TWQ51"/>
      <c r="TWR51"/>
      <c r="TWS51"/>
      <c r="TWT51"/>
      <c r="TWU51"/>
      <c r="TWV51"/>
      <c r="TWW51"/>
      <c r="TWX51"/>
      <c r="TWY51"/>
      <c r="TWZ51"/>
      <c r="TXA51"/>
      <c r="TXB51"/>
      <c r="TXC51"/>
      <c r="TXD51"/>
      <c r="TXE51"/>
      <c r="TXF51"/>
      <c r="TXG51"/>
      <c r="TXH51"/>
      <c r="TXI51"/>
      <c r="TXJ51"/>
      <c r="TXK51"/>
      <c r="TXL51"/>
      <c r="TXM51"/>
      <c r="TXN51"/>
      <c r="TXO51"/>
      <c r="TXP51"/>
      <c r="TXQ51"/>
      <c r="TXR51"/>
      <c r="TXS51"/>
      <c r="TXT51"/>
      <c r="TXU51"/>
      <c r="TXV51"/>
      <c r="TXW51"/>
      <c r="TXX51"/>
      <c r="TXY51"/>
      <c r="TXZ51"/>
      <c r="TYA51"/>
      <c r="TYB51"/>
      <c r="TYC51"/>
      <c r="TYD51"/>
      <c r="TYE51"/>
      <c r="TYF51"/>
      <c r="TYG51"/>
      <c r="TYH51"/>
      <c r="TYI51"/>
      <c r="TYJ51"/>
      <c r="TYK51"/>
      <c r="TYL51"/>
      <c r="TYM51"/>
      <c r="TYN51"/>
      <c r="TYO51"/>
      <c r="TYP51"/>
      <c r="TYQ51"/>
      <c r="TYR51"/>
      <c r="TYS51"/>
      <c r="TYT51"/>
      <c r="TYU51"/>
      <c r="TYV51"/>
      <c r="TYW51"/>
      <c r="TYX51"/>
      <c r="TYY51"/>
      <c r="TYZ51"/>
      <c r="TZA51"/>
      <c r="TZB51"/>
      <c r="TZC51"/>
      <c r="TZD51"/>
      <c r="TZE51"/>
      <c r="TZF51"/>
      <c r="TZG51"/>
      <c r="TZH51"/>
      <c r="TZI51"/>
      <c r="TZJ51"/>
      <c r="TZK51"/>
      <c r="TZL51"/>
      <c r="TZM51"/>
      <c r="TZN51"/>
      <c r="TZO51"/>
      <c r="TZP51"/>
      <c r="TZQ51"/>
      <c r="TZR51"/>
      <c r="TZS51"/>
      <c r="TZT51"/>
      <c r="TZU51"/>
      <c r="TZV51"/>
      <c r="TZW51"/>
      <c r="TZX51"/>
      <c r="TZY51"/>
      <c r="TZZ51"/>
      <c r="UAA51"/>
      <c r="UAB51"/>
      <c r="UAC51"/>
      <c r="UAD51"/>
      <c r="UAE51"/>
      <c r="UAF51"/>
      <c r="UAG51"/>
      <c r="UAH51"/>
      <c r="UAI51"/>
      <c r="UAJ51"/>
      <c r="UAK51"/>
      <c r="UAL51"/>
      <c r="UAM51"/>
      <c r="UAN51"/>
      <c r="UAO51"/>
      <c r="UAP51"/>
      <c r="UAQ51"/>
      <c r="UAR51"/>
      <c r="UAS51"/>
      <c r="UAT51"/>
      <c r="UAU51"/>
      <c r="UAV51"/>
      <c r="UAW51"/>
      <c r="UAX51"/>
      <c r="UAY51"/>
      <c r="UAZ51"/>
      <c r="UBA51"/>
      <c r="UBB51"/>
      <c r="UBC51"/>
      <c r="UBD51"/>
      <c r="UBE51"/>
      <c r="UBF51"/>
      <c r="UBG51"/>
      <c r="UBH51"/>
      <c r="UBI51"/>
      <c r="UBJ51"/>
      <c r="UBK51"/>
      <c r="UBL51"/>
      <c r="UBM51"/>
      <c r="UBN51"/>
      <c r="UBO51"/>
      <c r="UBP51"/>
      <c r="UBQ51"/>
      <c r="UBR51"/>
      <c r="UBS51"/>
      <c r="UBT51"/>
      <c r="UBU51"/>
      <c r="UBV51"/>
      <c r="UBW51"/>
      <c r="UBX51"/>
      <c r="UBY51"/>
      <c r="UBZ51"/>
      <c r="UCA51"/>
      <c r="UCB51"/>
      <c r="UCC51"/>
      <c r="UCD51"/>
      <c r="UCE51"/>
      <c r="UCF51"/>
      <c r="UCG51"/>
      <c r="UCH51"/>
      <c r="UCI51"/>
      <c r="UCJ51"/>
      <c r="UCK51"/>
      <c r="UCL51"/>
      <c r="UCM51"/>
      <c r="UCN51"/>
      <c r="UCO51"/>
      <c r="UCP51"/>
      <c r="UCQ51"/>
      <c r="UCR51"/>
      <c r="UCS51"/>
      <c r="UCT51"/>
      <c r="UCU51"/>
      <c r="UCV51"/>
      <c r="UCW51"/>
      <c r="UCX51"/>
      <c r="UCY51"/>
      <c r="UCZ51"/>
      <c r="UDA51"/>
      <c r="UDB51"/>
      <c r="UDC51"/>
      <c r="UDD51"/>
      <c r="UDE51"/>
      <c r="UDF51"/>
      <c r="UDG51"/>
      <c r="UDH51"/>
      <c r="UDI51"/>
      <c r="UDJ51"/>
      <c r="UDK51"/>
      <c r="UDL51"/>
      <c r="UDM51"/>
      <c r="UDN51"/>
      <c r="UDO51"/>
      <c r="UDP51"/>
      <c r="UDQ51"/>
      <c r="UDR51"/>
      <c r="UDS51"/>
      <c r="UDT51"/>
      <c r="UDU51"/>
      <c r="UDV51"/>
      <c r="UDW51"/>
      <c r="UDX51"/>
      <c r="UDY51"/>
      <c r="UDZ51"/>
      <c r="UEA51"/>
      <c r="UEB51"/>
      <c r="UEC51"/>
      <c r="UED51"/>
      <c r="UEE51"/>
      <c r="UEF51"/>
      <c r="UEG51"/>
      <c r="UEH51"/>
      <c r="UEI51"/>
      <c r="UEJ51"/>
      <c r="UEK51"/>
      <c r="UEL51"/>
      <c r="UEM51"/>
      <c r="UEN51"/>
      <c r="UEO51"/>
      <c r="UEP51"/>
      <c r="UEQ51"/>
      <c r="UER51"/>
      <c r="UES51"/>
      <c r="UET51"/>
      <c r="UEU51"/>
      <c r="UEV51"/>
      <c r="UEW51"/>
      <c r="UEX51"/>
      <c r="UEY51"/>
      <c r="UEZ51"/>
      <c r="UFA51"/>
      <c r="UFB51"/>
      <c r="UFC51"/>
      <c r="UFD51"/>
      <c r="UFE51"/>
      <c r="UFF51"/>
      <c r="UFG51"/>
      <c r="UFH51"/>
      <c r="UFI51"/>
      <c r="UFJ51"/>
      <c r="UFK51"/>
      <c r="UFL51"/>
      <c r="UFM51"/>
      <c r="UFN51"/>
      <c r="UFO51"/>
      <c r="UFP51"/>
      <c r="UFQ51"/>
      <c r="UFR51"/>
      <c r="UFS51"/>
      <c r="UFT51"/>
      <c r="UFU51"/>
      <c r="UFV51"/>
      <c r="UFW51"/>
      <c r="UFX51"/>
      <c r="UFY51"/>
      <c r="UFZ51"/>
      <c r="UGA51"/>
      <c r="UGB51"/>
      <c r="UGC51"/>
      <c r="UGD51"/>
      <c r="UGE51"/>
      <c r="UGF51"/>
      <c r="UGG51"/>
      <c r="UGH51"/>
      <c r="UGI51"/>
      <c r="UGJ51"/>
      <c r="UGK51"/>
      <c r="UGL51"/>
      <c r="UGM51"/>
      <c r="UGN51"/>
      <c r="UGO51"/>
      <c r="UGP51"/>
      <c r="UGQ51"/>
      <c r="UGR51"/>
      <c r="UGS51"/>
      <c r="UGT51"/>
      <c r="UGU51"/>
      <c r="UGV51"/>
      <c r="UGW51"/>
      <c r="UGX51"/>
      <c r="UGY51"/>
      <c r="UGZ51"/>
      <c r="UHA51"/>
      <c r="UHB51"/>
      <c r="UHC51"/>
      <c r="UHD51"/>
      <c r="UHE51"/>
      <c r="UHF51"/>
      <c r="UHG51"/>
      <c r="UHH51"/>
      <c r="UHI51"/>
      <c r="UHJ51"/>
      <c r="UHK51"/>
      <c r="UHL51"/>
      <c r="UHM51"/>
      <c r="UHN51"/>
      <c r="UHO51"/>
      <c r="UHP51"/>
      <c r="UHQ51"/>
      <c r="UHR51"/>
      <c r="UHS51"/>
      <c r="UHT51"/>
      <c r="UHU51"/>
      <c r="UHV51"/>
      <c r="UHW51"/>
      <c r="UHX51"/>
      <c r="UHY51"/>
      <c r="UHZ51"/>
      <c r="UIA51"/>
      <c r="UIB51"/>
      <c r="UIC51"/>
      <c r="UID51"/>
      <c r="UIE51"/>
      <c r="UIF51"/>
      <c r="UIG51"/>
      <c r="UIH51"/>
      <c r="UII51"/>
      <c r="UIJ51"/>
      <c r="UIK51"/>
      <c r="UIL51"/>
      <c r="UIM51"/>
      <c r="UIN51"/>
      <c r="UIO51"/>
      <c r="UIP51"/>
      <c r="UIQ51"/>
      <c r="UIR51"/>
      <c r="UIS51"/>
      <c r="UIT51"/>
      <c r="UIU51"/>
      <c r="UIV51"/>
      <c r="UIW51"/>
      <c r="UIX51"/>
      <c r="UIY51"/>
      <c r="UIZ51"/>
      <c r="UJA51"/>
      <c r="UJB51"/>
      <c r="UJC51"/>
      <c r="UJD51"/>
      <c r="UJE51"/>
      <c r="UJF51"/>
      <c r="UJG51"/>
      <c r="UJH51"/>
      <c r="UJI51"/>
      <c r="UJJ51"/>
      <c r="UJK51"/>
      <c r="UJL51"/>
      <c r="UJM51"/>
      <c r="UJN51"/>
      <c r="UJO51"/>
      <c r="UJP51"/>
      <c r="UJQ51"/>
      <c r="UJR51"/>
      <c r="UJS51"/>
      <c r="UJT51"/>
      <c r="UJU51"/>
      <c r="UJV51"/>
      <c r="UJW51"/>
      <c r="UJX51"/>
      <c r="UJY51"/>
      <c r="UJZ51"/>
      <c r="UKA51"/>
      <c r="UKB51"/>
      <c r="UKC51"/>
      <c r="UKD51"/>
      <c r="UKE51"/>
      <c r="UKF51"/>
      <c r="UKG51"/>
      <c r="UKH51"/>
      <c r="UKI51"/>
      <c r="UKJ51"/>
      <c r="UKK51"/>
      <c r="UKL51"/>
      <c r="UKM51"/>
      <c r="UKN51"/>
      <c r="UKO51"/>
      <c r="UKP51"/>
      <c r="UKQ51"/>
      <c r="UKR51"/>
      <c r="UKS51"/>
      <c r="UKT51"/>
      <c r="UKU51"/>
      <c r="UKV51"/>
      <c r="UKW51"/>
      <c r="UKX51"/>
      <c r="UKY51"/>
      <c r="UKZ51"/>
      <c r="ULA51"/>
      <c r="ULB51"/>
      <c r="ULC51"/>
      <c r="ULD51"/>
      <c r="ULE51"/>
      <c r="ULF51"/>
      <c r="ULG51"/>
      <c r="ULH51"/>
      <c r="ULI51"/>
      <c r="ULJ51"/>
      <c r="ULK51"/>
      <c r="ULL51"/>
      <c r="ULM51"/>
      <c r="ULN51"/>
      <c r="ULO51"/>
      <c r="ULP51"/>
      <c r="ULQ51"/>
      <c r="ULR51"/>
      <c r="ULS51"/>
      <c r="ULT51"/>
      <c r="ULU51"/>
      <c r="ULV51"/>
      <c r="ULW51"/>
      <c r="ULX51"/>
      <c r="ULY51"/>
      <c r="ULZ51"/>
      <c r="UMA51"/>
      <c r="UMB51"/>
      <c r="UMC51"/>
      <c r="UMD51"/>
      <c r="UME51"/>
      <c r="UMF51"/>
      <c r="UMG51"/>
      <c r="UMH51"/>
      <c r="UMI51"/>
      <c r="UMJ51"/>
      <c r="UMK51"/>
      <c r="UML51"/>
      <c r="UMM51"/>
      <c r="UMN51"/>
      <c r="UMO51"/>
      <c r="UMP51"/>
      <c r="UMQ51"/>
      <c r="UMR51"/>
      <c r="UMS51"/>
      <c r="UMT51"/>
      <c r="UMU51"/>
      <c r="UMV51"/>
      <c r="UMW51"/>
      <c r="UMX51"/>
      <c r="UMY51"/>
      <c r="UMZ51"/>
      <c r="UNA51"/>
      <c r="UNB51"/>
      <c r="UNC51"/>
      <c r="UND51"/>
      <c r="UNE51"/>
      <c r="UNF51"/>
      <c r="UNG51"/>
      <c r="UNH51"/>
      <c r="UNI51"/>
      <c r="UNJ51"/>
      <c r="UNK51"/>
      <c r="UNL51"/>
      <c r="UNM51"/>
      <c r="UNN51"/>
      <c r="UNO51"/>
      <c r="UNP51"/>
      <c r="UNQ51"/>
      <c r="UNR51"/>
      <c r="UNS51"/>
      <c r="UNT51"/>
      <c r="UNU51"/>
      <c r="UNV51"/>
      <c r="UNW51"/>
      <c r="UNX51"/>
      <c r="UNY51"/>
      <c r="UNZ51"/>
      <c r="UOA51"/>
      <c r="UOB51"/>
      <c r="UOC51"/>
      <c r="UOD51"/>
      <c r="UOE51"/>
      <c r="UOF51"/>
      <c r="UOG51"/>
      <c r="UOH51"/>
      <c r="UOI51"/>
      <c r="UOJ51"/>
      <c r="UOK51"/>
      <c r="UOL51"/>
      <c r="UOM51"/>
      <c r="UON51"/>
      <c r="UOO51"/>
      <c r="UOP51"/>
      <c r="UOQ51"/>
      <c r="UOR51"/>
      <c r="UOS51"/>
      <c r="UOT51"/>
      <c r="UOU51"/>
      <c r="UOV51"/>
      <c r="UOW51"/>
      <c r="UOX51"/>
      <c r="UOY51"/>
      <c r="UOZ51"/>
      <c r="UPA51"/>
      <c r="UPB51"/>
      <c r="UPC51"/>
      <c r="UPD51"/>
      <c r="UPE51"/>
      <c r="UPF51"/>
      <c r="UPG51"/>
      <c r="UPH51"/>
      <c r="UPI51"/>
      <c r="UPJ51"/>
      <c r="UPK51"/>
      <c r="UPL51"/>
      <c r="UPM51"/>
      <c r="UPN51"/>
      <c r="UPO51"/>
      <c r="UPP51"/>
      <c r="UPQ51"/>
      <c r="UPR51"/>
      <c r="UPS51"/>
      <c r="UPT51"/>
      <c r="UPU51"/>
      <c r="UPV51"/>
      <c r="UPW51"/>
      <c r="UPX51"/>
      <c r="UPY51"/>
      <c r="UPZ51"/>
      <c r="UQA51"/>
      <c r="UQB51"/>
      <c r="UQC51"/>
      <c r="UQD51"/>
      <c r="UQE51"/>
      <c r="UQF51"/>
      <c r="UQG51"/>
      <c r="UQH51"/>
      <c r="UQI51"/>
      <c r="UQJ51"/>
      <c r="UQK51"/>
      <c r="UQL51"/>
      <c r="UQM51"/>
      <c r="UQN51"/>
      <c r="UQO51"/>
      <c r="UQP51"/>
      <c r="UQQ51"/>
      <c r="UQR51"/>
      <c r="UQS51"/>
      <c r="UQT51"/>
      <c r="UQU51"/>
      <c r="UQV51"/>
      <c r="UQW51"/>
      <c r="UQX51"/>
      <c r="UQY51"/>
      <c r="UQZ51"/>
      <c r="URA51"/>
      <c r="URB51"/>
      <c r="URC51"/>
      <c r="URD51"/>
      <c r="URE51"/>
      <c r="URF51"/>
      <c r="URG51"/>
      <c r="URH51"/>
      <c r="URI51"/>
      <c r="URJ51"/>
      <c r="URK51"/>
      <c r="URL51"/>
      <c r="URM51"/>
      <c r="URN51"/>
      <c r="URO51"/>
      <c r="URP51"/>
      <c r="URQ51"/>
      <c r="URR51"/>
      <c r="URS51"/>
      <c r="URT51"/>
      <c r="URU51"/>
      <c r="URV51"/>
      <c r="URW51"/>
      <c r="URX51"/>
      <c r="URY51"/>
      <c r="URZ51"/>
      <c r="USA51"/>
      <c r="USB51"/>
      <c r="USC51"/>
      <c r="USD51"/>
      <c r="USE51"/>
      <c r="USF51"/>
      <c r="USG51"/>
      <c r="USH51"/>
      <c r="USI51"/>
      <c r="USJ51"/>
      <c r="USK51"/>
      <c r="USL51"/>
      <c r="USM51"/>
      <c r="USN51"/>
      <c r="USO51"/>
      <c r="USP51"/>
      <c r="USQ51"/>
      <c r="USR51"/>
      <c r="USS51"/>
      <c r="UST51"/>
      <c r="USU51"/>
      <c r="USV51"/>
      <c r="USW51"/>
      <c r="USX51"/>
      <c r="USY51"/>
      <c r="USZ51"/>
      <c r="UTA51"/>
      <c r="UTB51"/>
      <c r="UTC51"/>
      <c r="UTD51"/>
      <c r="UTE51"/>
      <c r="UTF51"/>
      <c r="UTG51"/>
      <c r="UTH51"/>
      <c r="UTI51"/>
      <c r="UTJ51"/>
      <c r="UTK51"/>
      <c r="UTL51"/>
      <c r="UTM51"/>
      <c r="UTN51"/>
      <c r="UTO51"/>
      <c r="UTP51"/>
      <c r="UTQ51"/>
      <c r="UTR51"/>
      <c r="UTS51"/>
      <c r="UTT51"/>
      <c r="UTU51"/>
      <c r="UTV51"/>
      <c r="UTW51"/>
      <c r="UTX51"/>
      <c r="UTY51"/>
      <c r="UTZ51"/>
      <c r="UUA51"/>
      <c r="UUB51"/>
      <c r="UUC51"/>
      <c r="UUD51"/>
      <c r="UUE51"/>
      <c r="UUF51"/>
      <c r="UUG51"/>
      <c r="UUH51"/>
      <c r="UUI51"/>
      <c r="UUJ51"/>
      <c r="UUK51"/>
      <c r="UUL51"/>
      <c r="UUM51"/>
      <c r="UUN51"/>
      <c r="UUO51"/>
      <c r="UUP51"/>
      <c r="UUQ51"/>
      <c r="UUR51"/>
      <c r="UUS51"/>
      <c r="UUT51"/>
      <c r="UUU51"/>
      <c r="UUV51"/>
      <c r="UUW51"/>
      <c r="UUX51"/>
      <c r="UUY51"/>
      <c r="UUZ51"/>
      <c r="UVA51"/>
      <c r="UVB51"/>
      <c r="UVC51"/>
      <c r="UVD51"/>
      <c r="UVE51"/>
      <c r="UVF51"/>
      <c r="UVG51"/>
      <c r="UVH51"/>
      <c r="UVI51"/>
      <c r="UVJ51"/>
      <c r="UVK51"/>
      <c r="UVL51"/>
      <c r="UVM51"/>
      <c r="UVN51"/>
      <c r="UVO51"/>
      <c r="UVP51"/>
      <c r="UVQ51"/>
      <c r="UVR51"/>
      <c r="UVS51"/>
      <c r="UVT51"/>
      <c r="UVU51"/>
      <c r="UVV51"/>
      <c r="UVW51"/>
      <c r="UVX51"/>
      <c r="UVY51"/>
      <c r="UVZ51"/>
      <c r="UWA51"/>
      <c r="UWB51"/>
      <c r="UWC51"/>
      <c r="UWD51"/>
      <c r="UWE51"/>
      <c r="UWF51"/>
      <c r="UWG51"/>
      <c r="UWH51"/>
      <c r="UWI51"/>
      <c r="UWJ51"/>
      <c r="UWK51"/>
      <c r="UWL51"/>
      <c r="UWM51"/>
      <c r="UWN51"/>
      <c r="UWO51"/>
      <c r="UWP51"/>
      <c r="UWQ51"/>
      <c r="UWR51"/>
      <c r="UWS51"/>
      <c r="UWT51"/>
      <c r="UWU51"/>
      <c r="UWV51"/>
      <c r="UWW51"/>
      <c r="UWX51"/>
      <c r="UWY51"/>
      <c r="UWZ51"/>
      <c r="UXA51"/>
      <c r="UXB51"/>
      <c r="UXC51"/>
      <c r="UXD51"/>
      <c r="UXE51"/>
      <c r="UXF51"/>
      <c r="UXG51"/>
      <c r="UXH51"/>
      <c r="UXI51"/>
      <c r="UXJ51"/>
      <c r="UXK51"/>
      <c r="UXL51"/>
      <c r="UXM51"/>
      <c r="UXN51"/>
      <c r="UXO51"/>
      <c r="UXP51"/>
      <c r="UXQ51"/>
      <c r="UXR51"/>
      <c r="UXS51"/>
      <c r="UXT51"/>
      <c r="UXU51"/>
      <c r="UXV51"/>
      <c r="UXW51"/>
      <c r="UXX51"/>
      <c r="UXY51"/>
      <c r="UXZ51"/>
      <c r="UYA51"/>
      <c r="UYB51"/>
      <c r="UYC51"/>
      <c r="UYD51"/>
      <c r="UYE51"/>
      <c r="UYF51"/>
      <c r="UYG51"/>
      <c r="UYH51"/>
      <c r="UYI51"/>
      <c r="UYJ51"/>
      <c r="UYK51"/>
      <c r="UYL51"/>
      <c r="UYM51"/>
      <c r="UYN51"/>
      <c r="UYO51"/>
      <c r="UYP51"/>
      <c r="UYQ51"/>
      <c r="UYR51"/>
      <c r="UYS51"/>
      <c r="UYT51"/>
      <c r="UYU51"/>
      <c r="UYV51"/>
      <c r="UYW51"/>
      <c r="UYX51"/>
      <c r="UYY51"/>
      <c r="UYZ51"/>
      <c r="UZA51"/>
      <c r="UZB51"/>
      <c r="UZC51"/>
      <c r="UZD51"/>
      <c r="UZE51"/>
      <c r="UZF51"/>
      <c r="UZG51"/>
      <c r="UZH51"/>
      <c r="UZI51"/>
      <c r="UZJ51"/>
      <c r="UZK51"/>
      <c r="UZL51"/>
      <c r="UZM51"/>
      <c r="UZN51"/>
      <c r="UZO51"/>
      <c r="UZP51"/>
      <c r="UZQ51"/>
      <c r="UZR51"/>
      <c r="UZS51"/>
      <c r="UZT51"/>
      <c r="UZU51"/>
      <c r="UZV51"/>
      <c r="UZW51"/>
      <c r="UZX51"/>
      <c r="UZY51"/>
      <c r="UZZ51"/>
      <c r="VAA51"/>
      <c r="VAB51"/>
      <c r="VAC51"/>
      <c r="VAD51"/>
      <c r="VAE51"/>
      <c r="VAF51"/>
      <c r="VAG51"/>
      <c r="VAH51"/>
      <c r="VAI51"/>
      <c r="VAJ51"/>
      <c r="VAK51"/>
      <c r="VAL51"/>
      <c r="VAM51"/>
      <c r="VAN51"/>
      <c r="VAO51"/>
      <c r="VAP51"/>
      <c r="VAQ51"/>
      <c r="VAR51"/>
      <c r="VAS51"/>
      <c r="VAT51"/>
      <c r="VAU51"/>
      <c r="VAV51"/>
      <c r="VAW51"/>
      <c r="VAX51"/>
      <c r="VAY51"/>
      <c r="VAZ51"/>
      <c r="VBA51"/>
      <c r="VBB51"/>
      <c r="VBC51"/>
      <c r="VBD51"/>
      <c r="VBE51"/>
      <c r="VBF51"/>
      <c r="VBG51"/>
      <c r="VBH51"/>
      <c r="VBI51"/>
      <c r="VBJ51"/>
      <c r="VBK51"/>
      <c r="VBL51"/>
      <c r="VBM51"/>
      <c r="VBN51"/>
      <c r="VBO51"/>
      <c r="VBP51"/>
      <c r="VBQ51"/>
      <c r="VBR51"/>
      <c r="VBS51"/>
      <c r="VBT51"/>
      <c r="VBU51"/>
      <c r="VBV51"/>
      <c r="VBW51"/>
      <c r="VBX51"/>
      <c r="VBY51"/>
      <c r="VBZ51"/>
      <c r="VCA51"/>
      <c r="VCB51"/>
      <c r="VCC51"/>
      <c r="VCD51"/>
      <c r="VCE51"/>
      <c r="VCF51"/>
      <c r="VCG51"/>
      <c r="VCH51"/>
      <c r="VCI51"/>
      <c r="VCJ51"/>
      <c r="VCK51"/>
      <c r="VCL51"/>
      <c r="VCM51"/>
      <c r="VCN51"/>
      <c r="VCO51"/>
      <c r="VCP51"/>
      <c r="VCQ51"/>
      <c r="VCR51"/>
      <c r="VCS51"/>
      <c r="VCT51"/>
      <c r="VCU51"/>
      <c r="VCV51"/>
      <c r="VCW51"/>
      <c r="VCX51"/>
      <c r="VCY51"/>
      <c r="VCZ51"/>
      <c r="VDA51"/>
      <c r="VDB51"/>
      <c r="VDC51"/>
      <c r="VDD51"/>
      <c r="VDE51"/>
      <c r="VDF51"/>
      <c r="VDG51"/>
      <c r="VDH51"/>
      <c r="VDI51"/>
      <c r="VDJ51"/>
      <c r="VDK51"/>
      <c r="VDL51"/>
      <c r="VDM51"/>
      <c r="VDN51"/>
      <c r="VDO51"/>
      <c r="VDP51"/>
      <c r="VDQ51"/>
      <c r="VDR51"/>
      <c r="VDS51"/>
      <c r="VDT51"/>
      <c r="VDU51"/>
      <c r="VDV51"/>
      <c r="VDW51"/>
      <c r="VDX51"/>
      <c r="VDY51"/>
      <c r="VDZ51"/>
      <c r="VEA51"/>
      <c r="VEB51"/>
      <c r="VEC51"/>
      <c r="VED51"/>
      <c r="VEE51"/>
      <c r="VEF51"/>
      <c r="VEG51"/>
      <c r="VEH51"/>
      <c r="VEI51"/>
      <c r="VEJ51"/>
      <c r="VEK51"/>
      <c r="VEL51"/>
      <c r="VEM51"/>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c r="VQQ51"/>
      <c r="VQR51"/>
      <c r="VQS51"/>
      <c r="VQT51"/>
      <c r="VQU51"/>
      <c r="VQV51"/>
      <c r="VQW51"/>
      <c r="VQX51"/>
      <c r="VQY51"/>
      <c r="VQZ51"/>
      <c r="VRA51"/>
      <c r="VRB51"/>
      <c r="VRC51"/>
      <c r="VRD51"/>
      <c r="VRE51"/>
      <c r="VRF51"/>
      <c r="VRG51"/>
      <c r="VRH51"/>
      <c r="VRI51"/>
      <c r="VRJ51"/>
      <c r="VRK51"/>
      <c r="VRL51"/>
      <c r="VRM51"/>
      <c r="VRN51"/>
      <c r="VRO51"/>
      <c r="VRP51"/>
      <c r="VRQ51"/>
      <c r="VRR51"/>
      <c r="VRS51"/>
      <c r="VRT51"/>
      <c r="VRU51"/>
      <c r="VRV51"/>
      <c r="VRW51"/>
      <c r="VRX51"/>
      <c r="VRY51"/>
      <c r="VRZ51"/>
      <c r="VSA51"/>
      <c r="VSB51"/>
      <c r="VSC51"/>
      <c r="VSD51"/>
      <c r="VSE51"/>
      <c r="VSF51"/>
      <c r="VSG51"/>
      <c r="VSH51"/>
      <c r="VSI51"/>
      <c r="VSJ51"/>
      <c r="VSK51"/>
      <c r="VSL51"/>
      <c r="VSM51"/>
      <c r="VSN51"/>
      <c r="VSO51"/>
      <c r="VSP51"/>
      <c r="VSQ51"/>
      <c r="VSR51"/>
      <c r="VSS51"/>
      <c r="VST51"/>
      <c r="VSU51"/>
      <c r="VSV51"/>
      <c r="VSW51"/>
      <c r="VSX51"/>
      <c r="VSY51"/>
      <c r="VSZ51"/>
      <c r="VTA51"/>
      <c r="VTB51"/>
      <c r="VTC51"/>
      <c r="VTD51"/>
      <c r="VTE51"/>
      <c r="VTF51"/>
      <c r="VTG51"/>
      <c r="VTH51"/>
      <c r="VTI51"/>
      <c r="VTJ51"/>
      <c r="VTK51"/>
      <c r="VTL51"/>
      <c r="VTM51"/>
      <c r="VTN51"/>
      <c r="VTO51"/>
      <c r="VTP51"/>
      <c r="VTQ51"/>
      <c r="VTR51"/>
      <c r="VTS51"/>
      <c r="VTT51"/>
      <c r="VTU51"/>
      <c r="VTV51"/>
      <c r="VTW51"/>
      <c r="VTX51"/>
      <c r="VTY51"/>
      <c r="VTZ51"/>
      <c r="VUA51"/>
      <c r="VUB51"/>
      <c r="VUC51"/>
      <c r="VUD51"/>
      <c r="VUE51"/>
      <c r="VUF51"/>
      <c r="VUG51"/>
      <c r="VUH51"/>
      <c r="VUI51"/>
      <c r="VUJ51"/>
      <c r="VUK51"/>
      <c r="VUL51"/>
      <c r="VUM51"/>
      <c r="VUN51"/>
      <c r="VUO51"/>
      <c r="VUP51"/>
      <c r="VUQ51"/>
      <c r="VUR51"/>
      <c r="VUS51"/>
      <c r="VUT51"/>
      <c r="VUU51"/>
      <c r="VUV51"/>
      <c r="VUW51"/>
      <c r="VUX51"/>
      <c r="VUY51"/>
      <c r="VUZ51"/>
      <c r="VVA51"/>
      <c r="VVB51"/>
      <c r="VVC51"/>
      <c r="VVD51"/>
      <c r="VVE51"/>
      <c r="VVF51"/>
      <c r="VVG51"/>
      <c r="VVH51"/>
      <c r="VVI51"/>
      <c r="VVJ51"/>
      <c r="VVK51"/>
      <c r="VVL51"/>
      <c r="VVM51"/>
      <c r="VVN51"/>
      <c r="VVO51"/>
      <c r="VVP51"/>
      <c r="VVQ51"/>
      <c r="VVR51"/>
      <c r="VVS51"/>
      <c r="VVT51"/>
      <c r="VVU51"/>
      <c r="VVV51"/>
      <c r="VVW51"/>
      <c r="VVX51"/>
      <c r="VVY51"/>
      <c r="VVZ51"/>
      <c r="VWA51"/>
      <c r="VWB51"/>
      <c r="VWC51"/>
      <c r="VWD51"/>
      <c r="VWE51"/>
      <c r="VWF51"/>
      <c r="VWG51"/>
      <c r="VWH51"/>
      <c r="VWI51"/>
      <c r="VWJ51"/>
      <c r="VWK51"/>
      <c r="VWL51"/>
      <c r="VWM51"/>
      <c r="VWN51"/>
      <c r="VWO51"/>
      <c r="VWP51"/>
      <c r="VWQ51"/>
      <c r="VWR51"/>
      <c r="VWS51"/>
      <c r="VWT51"/>
      <c r="VWU51"/>
      <c r="VWV51"/>
      <c r="VWW51"/>
      <c r="VWX51"/>
      <c r="VWY51"/>
      <c r="VWZ51"/>
      <c r="VXA51"/>
      <c r="VXB51"/>
      <c r="VXC51"/>
      <c r="VXD51"/>
      <c r="VXE51"/>
      <c r="VXF51"/>
      <c r="VXG51"/>
      <c r="VXH51"/>
      <c r="VXI51"/>
      <c r="VXJ51"/>
      <c r="VXK51"/>
      <c r="VXL51"/>
      <c r="VXM51"/>
      <c r="VXN51"/>
      <c r="VXO51"/>
      <c r="VXP51"/>
      <c r="VXQ51"/>
      <c r="VXR51"/>
      <c r="VXS51"/>
      <c r="VXT51"/>
      <c r="VXU51"/>
      <c r="VXV51"/>
      <c r="VXW51"/>
      <c r="VXX51"/>
      <c r="VXY51"/>
      <c r="VXZ51"/>
      <c r="VYA51"/>
      <c r="VYB51"/>
      <c r="VYC51"/>
      <c r="VYD51"/>
      <c r="VYE51"/>
      <c r="VYF51"/>
      <c r="VYG51"/>
      <c r="VYH51"/>
      <c r="VYI51"/>
      <c r="VYJ51"/>
      <c r="VYK51"/>
      <c r="VYL51"/>
      <c r="VYM51"/>
      <c r="VYN51"/>
      <c r="VYO51"/>
      <c r="VYP51"/>
      <c r="VYQ51"/>
      <c r="VYR51"/>
      <c r="VYS51"/>
      <c r="VYT51"/>
      <c r="VYU51"/>
      <c r="VYV51"/>
      <c r="VYW51"/>
      <c r="VYX51"/>
      <c r="VYY51"/>
      <c r="VYZ51"/>
      <c r="VZA51"/>
      <c r="VZB51"/>
      <c r="VZC51"/>
      <c r="VZD51"/>
      <c r="VZE51"/>
      <c r="VZF51"/>
      <c r="VZG51"/>
      <c r="VZH51"/>
      <c r="VZI51"/>
      <c r="VZJ51"/>
      <c r="VZK51"/>
      <c r="VZL51"/>
      <c r="VZM51"/>
      <c r="VZN51"/>
      <c r="VZO51"/>
      <c r="VZP51"/>
      <c r="VZQ51"/>
      <c r="VZR51"/>
      <c r="VZS51"/>
      <c r="VZT51"/>
      <c r="VZU51"/>
      <c r="VZV51"/>
      <c r="VZW51"/>
      <c r="VZX51"/>
      <c r="VZY51"/>
      <c r="VZZ51"/>
      <c r="WAA51"/>
      <c r="WAB51"/>
      <c r="WAC51"/>
      <c r="WAD51"/>
      <c r="WAE51"/>
      <c r="WAF51"/>
      <c r="WAG51"/>
      <c r="WAH51"/>
      <c r="WAI51"/>
      <c r="WAJ51"/>
      <c r="WAK51"/>
      <c r="WAL51"/>
      <c r="WAM51"/>
      <c r="WAN51"/>
      <c r="WAO51"/>
      <c r="WAP51"/>
      <c r="WAQ51"/>
      <c r="WAR51"/>
      <c r="WAS51"/>
      <c r="WAT51"/>
      <c r="WAU51"/>
      <c r="WAV51"/>
      <c r="WAW51"/>
      <c r="WAX51"/>
      <c r="WAY51"/>
      <c r="WAZ51"/>
      <c r="WBA51"/>
      <c r="WBB51"/>
      <c r="WBC51"/>
      <c r="WBD51"/>
      <c r="WBE51"/>
      <c r="WBF51"/>
      <c r="WBG51"/>
      <c r="WBH51"/>
      <c r="WBI51"/>
      <c r="WBJ51"/>
      <c r="WBK51"/>
      <c r="WBL51"/>
      <c r="WBM51"/>
      <c r="WBN51"/>
      <c r="WBO51"/>
      <c r="WBP51"/>
      <c r="WBQ51"/>
      <c r="WBR51"/>
      <c r="WBS51"/>
      <c r="WBT51"/>
      <c r="WBU51"/>
      <c r="WBV51"/>
      <c r="WBW51"/>
      <c r="WBX51"/>
      <c r="WBY51"/>
      <c r="WBZ51"/>
      <c r="WCA51"/>
      <c r="WCB51"/>
      <c r="WCC51"/>
      <c r="WCD51"/>
      <c r="WCE51"/>
      <c r="WCF51"/>
      <c r="WCG51"/>
      <c r="WCH51"/>
      <c r="WCI51"/>
      <c r="WCJ51"/>
      <c r="WCK51"/>
      <c r="WCL51"/>
      <c r="WCM51"/>
      <c r="WCN51"/>
      <c r="WCO51"/>
      <c r="WCP51"/>
      <c r="WCQ51"/>
      <c r="WCR51"/>
      <c r="WCS51"/>
      <c r="WCT51"/>
      <c r="WCU51"/>
      <c r="WCV51"/>
      <c r="WCW51"/>
      <c r="WCX51"/>
      <c r="WCY51"/>
      <c r="WCZ51"/>
      <c r="WDA51"/>
      <c r="WDB51"/>
      <c r="WDC51"/>
      <c r="WDD51"/>
      <c r="WDE51"/>
      <c r="WDF51"/>
      <c r="WDG51"/>
      <c r="WDH51"/>
      <c r="WDI51"/>
      <c r="WDJ51"/>
      <c r="WDK51"/>
      <c r="WDL51"/>
      <c r="WDM51"/>
      <c r="WDN51"/>
      <c r="WDO51"/>
      <c r="WDP51"/>
      <c r="WDQ51"/>
      <c r="WDR51"/>
      <c r="WDS51"/>
      <c r="WDT51"/>
      <c r="WDU51"/>
      <c r="WDV51"/>
      <c r="WDW51"/>
      <c r="WDX51"/>
      <c r="WDY51"/>
      <c r="WDZ51"/>
      <c r="WEA51"/>
      <c r="WEB51"/>
      <c r="WEC51"/>
      <c r="WED51"/>
      <c r="WEE51"/>
      <c r="WEF51"/>
      <c r="WEG51"/>
      <c r="WEH51"/>
      <c r="WEI51"/>
      <c r="WEJ51"/>
      <c r="WEK51"/>
      <c r="WEL51"/>
      <c r="WEM51"/>
      <c r="WEN51"/>
      <c r="WEO51"/>
      <c r="WEP51"/>
      <c r="WEQ51"/>
      <c r="WER51"/>
      <c r="WES51"/>
      <c r="WET51"/>
      <c r="WEU51"/>
      <c r="WEV51"/>
      <c r="WEW51"/>
      <c r="WEX51"/>
      <c r="WEY51"/>
      <c r="WEZ51"/>
      <c r="WFA51"/>
      <c r="WFB51"/>
      <c r="WFC51"/>
      <c r="WFD51"/>
      <c r="WFE51"/>
      <c r="WFF51"/>
      <c r="WFG51"/>
      <c r="WFH51"/>
      <c r="WFI51"/>
      <c r="WFJ51"/>
      <c r="WFK51"/>
      <c r="WFL51"/>
      <c r="WFM51"/>
      <c r="WFN51"/>
      <c r="WFO51"/>
      <c r="WFP51"/>
      <c r="WFQ51"/>
      <c r="WFR51"/>
      <c r="WFS51"/>
      <c r="WFT51"/>
      <c r="WFU51"/>
      <c r="WFV51"/>
      <c r="WFW51"/>
      <c r="WFX51"/>
      <c r="WFY51"/>
      <c r="WFZ51"/>
      <c r="WGA51"/>
      <c r="WGB51"/>
      <c r="WGC51"/>
      <c r="WGD51"/>
      <c r="WGE51"/>
      <c r="WGF51"/>
      <c r="WGG51"/>
      <c r="WGH51"/>
      <c r="WGI51"/>
      <c r="WGJ51"/>
      <c r="WGK51"/>
      <c r="WGL51"/>
      <c r="WGM51"/>
      <c r="WGN51"/>
      <c r="WGO51"/>
      <c r="WGP51"/>
      <c r="WGQ51"/>
      <c r="WGR51"/>
      <c r="WGS51"/>
      <c r="WGT51"/>
      <c r="WGU51"/>
      <c r="WGV51"/>
      <c r="WGW51"/>
      <c r="WGX51"/>
      <c r="WGY51"/>
      <c r="WGZ51"/>
      <c r="WHA51"/>
      <c r="WHB51"/>
      <c r="WHC51"/>
      <c r="WHD51"/>
      <c r="WHE51"/>
      <c r="WHF51"/>
      <c r="WHG51"/>
      <c r="WHH51"/>
      <c r="WHI51"/>
      <c r="WHJ51"/>
      <c r="WHK51"/>
      <c r="WHL51"/>
      <c r="WHM51"/>
      <c r="WHN51"/>
      <c r="WHO51"/>
      <c r="WHP51"/>
      <c r="WHQ51"/>
      <c r="WHR51"/>
      <c r="WHS51"/>
      <c r="WHT51"/>
      <c r="WHU51"/>
      <c r="WHV51"/>
      <c r="WHW51"/>
      <c r="WHX51"/>
      <c r="WHY51"/>
      <c r="WHZ51"/>
      <c r="WIA51"/>
      <c r="WIB51"/>
      <c r="WIC51"/>
      <c r="WID51"/>
      <c r="WIE51"/>
      <c r="WIF51"/>
      <c r="WIG51"/>
      <c r="WIH51"/>
      <c r="WII51"/>
      <c r="WIJ51"/>
      <c r="WIK51"/>
      <c r="WIL51"/>
      <c r="WIM51"/>
      <c r="WIN51"/>
      <c r="WIO51"/>
      <c r="WIP51"/>
      <c r="WIQ51"/>
      <c r="WIR51"/>
      <c r="WIS51"/>
      <c r="WIT51"/>
      <c r="WIU51"/>
      <c r="WIV51"/>
      <c r="WIW51"/>
      <c r="WIX51"/>
      <c r="WIY51"/>
      <c r="WIZ51"/>
      <c r="WJA51"/>
      <c r="WJB51"/>
      <c r="WJC51"/>
      <c r="WJD51"/>
      <c r="WJE51"/>
      <c r="WJF51"/>
      <c r="WJG51"/>
      <c r="WJH51"/>
      <c r="WJI51"/>
      <c r="WJJ51"/>
      <c r="WJK51"/>
      <c r="WJL51"/>
      <c r="WJM51"/>
      <c r="WJN51"/>
      <c r="WJO51"/>
      <c r="WJP51"/>
      <c r="WJQ51"/>
      <c r="WJR51"/>
      <c r="WJS51"/>
      <c r="WJT51"/>
      <c r="WJU51"/>
      <c r="WJV51"/>
      <c r="WJW51"/>
      <c r="WJX51"/>
      <c r="WJY51"/>
      <c r="WJZ51"/>
      <c r="WKA51"/>
      <c r="WKB51"/>
      <c r="WKC51"/>
      <c r="WKD51"/>
      <c r="WKE51"/>
      <c r="WKF51"/>
      <c r="WKG51"/>
      <c r="WKH51"/>
      <c r="WKI51"/>
      <c r="WKJ51"/>
      <c r="WKK51"/>
      <c r="WKL51"/>
      <c r="WKM51"/>
      <c r="WKN51"/>
      <c r="WKO51"/>
      <c r="WKP51"/>
      <c r="WKQ51"/>
      <c r="WKR51"/>
      <c r="WKS51"/>
      <c r="WKT51"/>
      <c r="WKU51"/>
      <c r="WKV51"/>
      <c r="WKW51"/>
      <c r="WKX51"/>
      <c r="WKY51"/>
      <c r="WKZ51"/>
      <c r="WLA51"/>
      <c r="WLB51"/>
      <c r="WLC51"/>
      <c r="WLD51"/>
      <c r="WLE51"/>
      <c r="WLF51"/>
      <c r="WLG51"/>
      <c r="WLH51"/>
      <c r="WLI51"/>
      <c r="WLJ51"/>
      <c r="WLK51"/>
      <c r="WLL51"/>
      <c r="WLM51"/>
      <c r="WLN51"/>
      <c r="WLO51"/>
      <c r="WLP51"/>
      <c r="WLQ51"/>
      <c r="WLR51"/>
      <c r="WLS51"/>
      <c r="WLT51"/>
      <c r="WLU51"/>
      <c r="WLV51"/>
      <c r="WLW51"/>
      <c r="WLX51"/>
      <c r="WLY51"/>
      <c r="WLZ51"/>
      <c r="WMA51"/>
      <c r="WMB51"/>
      <c r="WMC51"/>
      <c r="WMD51"/>
      <c r="WME51"/>
      <c r="WMF51"/>
      <c r="WMG51"/>
      <c r="WMH51"/>
      <c r="WMI51"/>
      <c r="WMJ51"/>
      <c r="WMK51"/>
      <c r="WML51"/>
      <c r="WMM51"/>
      <c r="WMN51"/>
      <c r="WMO51"/>
      <c r="WMP51"/>
      <c r="WMQ51"/>
      <c r="WMR51"/>
      <c r="WMS51"/>
      <c r="WMT51"/>
      <c r="WMU51"/>
      <c r="WMV51"/>
      <c r="WMW51"/>
      <c r="WMX51"/>
      <c r="WMY51"/>
      <c r="WMZ51"/>
      <c r="WNA51"/>
      <c r="WNB51"/>
      <c r="WNC51"/>
      <c r="WND51"/>
      <c r="WNE51"/>
      <c r="WNF51"/>
      <c r="WNG51"/>
      <c r="WNH51"/>
      <c r="WNI51"/>
      <c r="WNJ51"/>
      <c r="WNK51"/>
      <c r="WNL51"/>
      <c r="WNM51"/>
      <c r="WNN51"/>
      <c r="WNO51"/>
      <c r="WNP51"/>
      <c r="WNQ51"/>
      <c r="WNR51"/>
      <c r="WNS51"/>
      <c r="WNT51"/>
      <c r="WNU51"/>
      <c r="WNV51"/>
      <c r="WNW51"/>
      <c r="WNX51"/>
      <c r="WNY51"/>
      <c r="WNZ51"/>
      <c r="WOA51"/>
      <c r="WOB51"/>
      <c r="WOC51"/>
      <c r="WOD51"/>
      <c r="WOE51"/>
      <c r="WOF51"/>
      <c r="WOG51"/>
      <c r="WOH51"/>
      <c r="WOI51"/>
      <c r="WOJ51"/>
      <c r="WOK51"/>
      <c r="WOL51"/>
      <c r="WOM51"/>
      <c r="WON51"/>
      <c r="WOO51"/>
      <c r="WOP51"/>
      <c r="WOQ51"/>
      <c r="WOR51"/>
      <c r="WOS51"/>
      <c r="WOT51"/>
      <c r="WOU51"/>
      <c r="WOV51"/>
      <c r="WOW51"/>
      <c r="WOX51"/>
      <c r="WOY51"/>
      <c r="WOZ51"/>
      <c r="WPA51"/>
      <c r="WPB51"/>
      <c r="WPC51"/>
      <c r="WPD51"/>
      <c r="WPE51"/>
      <c r="WPF51"/>
      <c r="WPG51"/>
      <c r="WPH51"/>
      <c r="WPI51"/>
      <c r="WPJ51"/>
      <c r="WPK51"/>
      <c r="WPL51"/>
      <c r="WPM51"/>
      <c r="WPN51"/>
      <c r="WPO51"/>
      <c r="WPP51"/>
      <c r="WPQ51"/>
      <c r="WPR51"/>
      <c r="WPS51"/>
      <c r="WPT51"/>
      <c r="WPU51"/>
      <c r="WPV51"/>
      <c r="WPW51"/>
      <c r="WPX51"/>
      <c r="WPY51"/>
      <c r="WPZ51"/>
      <c r="WQA51"/>
      <c r="WQB51"/>
      <c r="WQC51"/>
      <c r="WQD51"/>
      <c r="WQE51"/>
      <c r="WQF51"/>
      <c r="WQG51"/>
      <c r="WQH51"/>
      <c r="WQI51"/>
      <c r="WQJ51"/>
      <c r="WQK51"/>
      <c r="WQL51"/>
      <c r="WQM51"/>
      <c r="WQN51"/>
      <c r="WQO51"/>
      <c r="WQP51"/>
      <c r="WQQ51"/>
      <c r="WQR51"/>
      <c r="WQS51"/>
      <c r="WQT51"/>
      <c r="WQU51"/>
      <c r="WQV51"/>
      <c r="WQW51"/>
      <c r="WQX51"/>
      <c r="WQY51"/>
      <c r="WQZ51"/>
      <c r="WRA51"/>
      <c r="WRB51"/>
      <c r="WRC51"/>
      <c r="WRD51"/>
      <c r="WRE51"/>
      <c r="WRF51"/>
      <c r="WRG51"/>
      <c r="WRH51"/>
      <c r="WRI51"/>
      <c r="WRJ51"/>
      <c r="WRK51"/>
      <c r="WRL51"/>
      <c r="WRM51"/>
      <c r="WRN51"/>
      <c r="WRO51"/>
      <c r="WRP51"/>
      <c r="WRQ51"/>
      <c r="WRR51"/>
      <c r="WRS51"/>
      <c r="WRT51"/>
      <c r="WRU51"/>
      <c r="WRV51"/>
      <c r="WRW51"/>
      <c r="WRX51"/>
      <c r="WRY51"/>
      <c r="WRZ51"/>
      <c r="WSA51"/>
      <c r="WSB51"/>
      <c r="WSC51"/>
      <c r="WSD51"/>
      <c r="WSE51"/>
      <c r="WSF51"/>
      <c r="WSG51"/>
      <c r="WSH51"/>
      <c r="WSI51"/>
      <c r="WSJ51"/>
      <c r="WSK51"/>
      <c r="WSL51"/>
      <c r="WSM51"/>
      <c r="WSN51"/>
      <c r="WSO51"/>
      <c r="WSP51"/>
      <c r="WSQ51"/>
      <c r="WSR51"/>
      <c r="WSS51"/>
      <c r="WST51"/>
      <c r="WSU51"/>
      <c r="WSV51"/>
      <c r="WSW51"/>
      <c r="WSX51"/>
      <c r="WSY51"/>
      <c r="WSZ51"/>
      <c r="WTA51"/>
      <c r="WTB51"/>
      <c r="WTC51"/>
      <c r="WTD51"/>
      <c r="WTE51"/>
      <c r="WTF51"/>
      <c r="WTG51"/>
      <c r="WTH51"/>
      <c r="WTI51"/>
      <c r="WTJ51"/>
      <c r="WTK51"/>
      <c r="WTL51"/>
      <c r="WTM51"/>
      <c r="WTN51"/>
      <c r="WTO51"/>
      <c r="WTP51"/>
      <c r="WTQ51"/>
      <c r="WTR51"/>
      <c r="WTS51"/>
      <c r="WTT51"/>
      <c r="WTU51"/>
      <c r="WTV51"/>
      <c r="WTW51"/>
      <c r="WTX51"/>
      <c r="WTY51"/>
      <c r="WTZ51"/>
      <c r="WUA51"/>
      <c r="WUB51"/>
      <c r="WUC51"/>
      <c r="WUD51"/>
      <c r="WUE51"/>
      <c r="WUF51"/>
      <c r="WUG51"/>
      <c r="WUH51"/>
      <c r="WUI51"/>
      <c r="WUJ51"/>
      <c r="WUK51"/>
      <c r="WUL51"/>
      <c r="WUM51"/>
      <c r="WUN51"/>
      <c r="WUO51"/>
      <c r="WUP51"/>
      <c r="WUQ51"/>
      <c r="WUR51"/>
      <c r="WUS51"/>
      <c r="WUT51"/>
      <c r="WUU51"/>
      <c r="WUV51"/>
      <c r="WUW51"/>
      <c r="WUX51"/>
      <c r="WUY51"/>
      <c r="WUZ51"/>
      <c r="WVA51"/>
      <c r="WVB51"/>
      <c r="WVC51"/>
      <c r="WVD51"/>
      <c r="WVE51"/>
      <c r="WVF51"/>
      <c r="WVG51"/>
      <c r="WVH51"/>
      <c r="WVI51"/>
      <c r="WVJ51"/>
      <c r="WVK51"/>
      <c r="WVL51"/>
      <c r="WVM51"/>
      <c r="WVN51"/>
      <c r="WVO51"/>
      <c r="WVP51"/>
      <c r="WVQ51"/>
      <c r="WVR51"/>
      <c r="WVS51"/>
      <c r="WVT51"/>
      <c r="WVU51"/>
      <c r="WVV51"/>
      <c r="WVW51"/>
      <c r="WVX51"/>
      <c r="WVY51"/>
      <c r="WVZ51"/>
      <c r="WWA51"/>
      <c r="WWB51"/>
      <c r="WWC51"/>
      <c r="WWD51"/>
      <c r="WWE51"/>
      <c r="WWF51"/>
      <c r="WWG51"/>
      <c r="WWH51"/>
      <c r="WWI51"/>
      <c r="WWJ51"/>
      <c r="WWK51"/>
      <c r="WWL51"/>
      <c r="WWM51"/>
      <c r="WWN51"/>
      <c r="WWO51"/>
      <c r="WWP51"/>
      <c r="WWQ51"/>
      <c r="WWR51"/>
      <c r="WWS51"/>
      <c r="WWT51"/>
      <c r="WWU51"/>
      <c r="WWV51"/>
      <c r="WWW51"/>
      <c r="WWX51"/>
      <c r="WWY51"/>
      <c r="WWZ51"/>
      <c r="WXA51"/>
      <c r="WXB51"/>
      <c r="WXC51"/>
      <c r="WXD51"/>
      <c r="WXE51"/>
      <c r="WXF51"/>
      <c r="WXG51"/>
      <c r="WXH51"/>
      <c r="WXI51"/>
      <c r="WXJ51"/>
      <c r="WXK51"/>
      <c r="WXL51"/>
      <c r="WXM51"/>
      <c r="WXN51"/>
      <c r="WXO51"/>
      <c r="WXP51"/>
      <c r="WXQ51"/>
      <c r="WXR51"/>
      <c r="WXS51"/>
      <c r="WXT51"/>
      <c r="WXU51"/>
      <c r="WXV51"/>
      <c r="WXW51"/>
      <c r="WXX51"/>
      <c r="WXY51"/>
      <c r="WXZ51"/>
      <c r="WYA51"/>
      <c r="WYB51"/>
      <c r="WYC51"/>
      <c r="WYD51"/>
      <c r="WYE51"/>
      <c r="WYF51"/>
      <c r="WYG51"/>
      <c r="WYH51"/>
      <c r="WYI51"/>
      <c r="WYJ51"/>
      <c r="WYK51"/>
      <c r="WYL51"/>
      <c r="WYM51"/>
      <c r="WYN51"/>
      <c r="WYO51"/>
      <c r="WYP51"/>
      <c r="WYQ51"/>
      <c r="WYR51"/>
      <c r="WYS51"/>
      <c r="WYT51"/>
      <c r="WYU51"/>
      <c r="WYV51"/>
      <c r="WYW51"/>
      <c r="WYX51"/>
      <c r="WYY51"/>
      <c r="WYZ51"/>
      <c r="WZA51"/>
      <c r="WZB51"/>
      <c r="WZC51"/>
      <c r="WZD51"/>
      <c r="WZE51"/>
      <c r="WZF51"/>
      <c r="WZG51"/>
      <c r="WZH51"/>
      <c r="WZI51"/>
      <c r="WZJ51"/>
      <c r="WZK51"/>
      <c r="WZL51"/>
      <c r="WZM51"/>
      <c r="WZN51"/>
      <c r="WZO51"/>
      <c r="WZP51"/>
      <c r="WZQ51"/>
      <c r="WZR51"/>
      <c r="WZS51"/>
      <c r="WZT51"/>
      <c r="WZU51"/>
      <c r="WZV51"/>
      <c r="WZW51"/>
      <c r="WZX51"/>
      <c r="WZY51"/>
      <c r="WZZ51"/>
      <c r="XAA51"/>
      <c r="XAB51"/>
      <c r="XAC51"/>
      <c r="XAD51"/>
      <c r="XAE51"/>
      <c r="XAF51"/>
      <c r="XAG51"/>
      <c r="XAH51"/>
      <c r="XAI51"/>
      <c r="XAJ51"/>
      <c r="XAK51"/>
      <c r="XAL51"/>
      <c r="XAM51"/>
      <c r="XAN51"/>
      <c r="XAO51"/>
      <c r="XAP51"/>
      <c r="XAQ51"/>
      <c r="XAR51"/>
      <c r="XAS51"/>
      <c r="XAT51"/>
      <c r="XAU51"/>
      <c r="XAV51"/>
      <c r="XAW51"/>
      <c r="XAX51"/>
      <c r="XAY51"/>
      <c r="XAZ51"/>
      <c r="XBA51"/>
      <c r="XBB51"/>
      <c r="XBC51"/>
      <c r="XBD51"/>
      <c r="XBE51"/>
      <c r="XBF51"/>
      <c r="XBG51"/>
      <c r="XBH51"/>
      <c r="XBI51"/>
      <c r="XBJ51"/>
      <c r="XBK51"/>
      <c r="XBL51"/>
      <c r="XBM51"/>
      <c r="XBN51"/>
      <c r="XBO51"/>
      <c r="XBP51"/>
      <c r="XBQ51"/>
      <c r="XBR51"/>
      <c r="XBS51"/>
      <c r="XBT51"/>
      <c r="XBU51"/>
      <c r="XBV51"/>
      <c r="XBW51"/>
      <c r="XBX51"/>
      <c r="XBY51"/>
      <c r="XBZ51"/>
      <c r="XCA51"/>
      <c r="XCB51"/>
      <c r="XCC51"/>
      <c r="XCD51"/>
      <c r="XCE51"/>
      <c r="XCF51"/>
      <c r="XCG51"/>
      <c r="XCH51"/>
      <c r="XCI51"/>
      <c r="XCJ51"/>
      <c r="XCK51"/>
      <c r="XCL51"/>
      <c r="XCM51"/>
      <c r="XCN51"/>
      <c r="XCO51"/>
      <c r="XCP51"/>
      <c r="XCQ51"/>
      <c r="XCR51"/>
      <c r="XCS51"/>
      <c r="XCT51"/>
      <c r="XCU51"/>
      <c r="XCV51"/>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row>
    <row r="52" spans="1:16357" ht="13.5" thickTop="1" x14ac:dyDescent="0.2">
      <c r="A52" s="60">
        <f t="shared" si="11"/>
        <v>39977</v>
      </c>
      <c r="B52" s="36">
        <v>73</v>
      </c>
      <c r="C52" s="61">
        <f t="shared" si="16"/>
        <v>6</v>
      </c>
      <c r="D52" s="11">
        <f t="shared" ca="1" si="17"/>
        <v>0.14000000000000001</v>
      </c>
      <c r="E52" s="93">
        <f t="shared" si="18"/>
        <v>12</v>
      </c>
      <c r="F52" s="94">
        <f t="shared" si="19"/>
        <v>1</v>
      </c>
      <c r="G52" s="15">
        <f t="shared" ca="1" si="7"/>
        <v>0.14000000000000001</v>
      </c>
      <c r="H52" s="26"/>
      <c r="I52" s="26"/>
      <c r="J52" s="15">
        <f t="shared" ca="1" si="23"/>
        <v>2.2948571428571451</v>
      </c>
      <c r="K52" s="12">
        <f t="shared" ca="1" si="12"/>
        <v>0.42951871657754037</v>
      </c>
      <c r="L52" s="13"/>
      <c r="M52" s="15">
        <f t="shared" ca="1" si="24"/>
        <v>0</v>
      </c>
      <c r="N52" s="19">
        <f t="shared" si="20"/>
        <v>35.238095238095248</v>
      </c>
      <c r="O52" s="15">
        <f t="shared" si="21"/>
        <v>5.3428571428571452</v>
      </c>
      <c r="P52" s="15">
        <f t="shared" ca="1" si="25"/>
        <v>3.2600000000000011</v>
      </c>
      <c r="Q52" s="15">
        <f t="shared" si="13"/>
        <v>2.2599999999999998</v>
      </c>
      <c r="R52" s="15">
        <f t="shared" si="14"/>
        <v>0</v>
      </c>
      <c r="S52" s="15">
        <f t="shared" ca="1" si="15"/>
        <v>0.74</v>
      </c>
      <c r="U52" s="251">
        <f t="shared" si="22"/>
        <v>0.5</v>
      </c>
      <c r="Y52" s="79"/>
      <c r="Z52" s="79"/>
      <c r="AA52" s="79"/>
      <c r="AB52" s="79"/>
      <c r="AC52" s="79"/>
      <c r="AD52" s="79"/>
      <c r="AE52" s="79"/>
      <c r="AF52" s="79"/>
      <c r="AG52" s="79"/>
      <c r="AH52" s="79"/>
      <c r="AI52" s="79"/>
      <c r="AJ52" s="79"/>
      <c r="AK52" s="79"/>
      <c r="AL52" s="79"/>
    </row>
    <row r="53" spans="1:16357" x14ac:dyDescent="0.2">
      <c r="A53" s="60">
        <f t="shared" si="11"/>
        <v>39978</v>
      </c>
      <c r="B53" s="36">
        <v>80</v>
      </c>
      <c r="C53" s="61">
        <f t="shared" si="16"/>
        <v>7</v>
      </c>
      <c r="D53" s="11">
        <f t="shared" ca="1" si="17"/>
        <v>0.22</v>
      </c>
      <c r="E53" s="93">
        <f t="shared" si="18"/>
        <v>13</v>
      </c>
      <c r="F53" s="94">
        <f t="shared" si="19"/>
        <v>1</v>
      </c>
      <c r="G53" s="15">
        <f t="shared" ca="1" si="7"/>
        <v>0.22</v>
      </c>
      <c r="H53" s="26"/>
      <c r="I53" s="26"/>
      <c r="J53" s="15">
        <f t="shared" ca="1" si="23"/>
        <v>2.5148571428571453</v>
      </c>
      <c r="K53" s="12">
        <f t="shared" ca="1" si="12"/>
        <v>0.45891553701772719</v>
      </c>
      <c r="L53" s="13"/>
      <c r="M53" s="15">
        <f t="shared" ca="1" si="24"/>
        <v>0</v>
      </c>
      <c r="N53" s="19">
        <f t="shared" si="20"/>
        <v>36</v>
      </c>
      <c r="O53" s="15">
        <f t="shared" si="21"/>
        <v>5.48</v>
      </c>
      <c r="P53" s="15">
        <f t="shared" ca="1" si="25"/>
        <v>3.4800000000000013</v>
      </c>
      <c r="Q53" s="15">
        <f t="shared" si="13"/>
        <v>2.2599999999999998</v>
      </c>
      <c r="R53" s="15">
        <f t="shared" si="14"/>
        <v>0</v>
      </c>
      <c r="S53" s="15">
        <f t="shared" ca="1" si="15"/>
        <v>0.74</v>
      </c>
      <c r="U53" s="251">
        <f t="shared" si="22"/>
        <v>0.5</v>
      </c>
      <c r="Y53" s="79"/>
      <c r="Z53" s="79"/>
      <c r="AA53" s="79"/>
      <c r="AB53" s="79"/>
      <c r="AC53" s="79"/>
      <c r="AD53" s="79"/>
      <c r="AE53" s="79"/>
      <c r="AF53" s="79"/>
      <c r="AG53" s="79"/>
      <c r="AH53" s="79"/>
      <c r="AI53" s="79"/>
      <c r="AJ53" s="79"/>
      <c r="AK53" s="79"/>
      <c r="AL53" s="79"/>
    </row>
    <row r="54" spans="1:16357" x14ac:dyDescent="0.2">
      <c r="A54" s="60">
        <f t="shared" si="11"/>
        <v>39979</v>
      </c>
      <c r="B54" s="36">
        <v>80</v>
      </c>
      <c r="C54" s="61">
        <f t="shared" si="16"/>
        <v>7</v>
      </c>
      <c r="D54" s="11">
        <f t="shared" ca="1" si="17"/>
        <v>0.22</v>
      </c>
      <c r="E54" s="93">
        <f t="shared" si="18"/>
        <v>14</v>
      </c>
      <c r="F54" s="94">
        <f t="shared" si="19"/>
        <v>1</v>
      </c>
      <c r="G54" s="15">
        <f t="shared" ca="1" si="7"/>
        <v>0.22</v>
      </c>
      <c r="H54" s="26"/>
      <c r="I54" s="26">
        <v>1.25</v>
      </c>
      <c r="J54" s="15">
        <f t="shared" ca="1" si="23"/>
        <v>1.4848571428571455</v>
      </c>
      <c r="K54" s="12">
        <f t="shared" ca="1" si="12"/>
        <v>0.27095933263816524</v>
      </c>
      <c r="L54" s="13"/>
      <c r="M54" s="15">
        <f t="shared" ca="1" si="24"/>
        <v>0</v>
      </c>
      <c r="N54" s="19">
        <f t="shared" si="20"/>
        <v>36</v>
      </c>
      <c r="O54" s="15">
        <f t="shared" si="21"/>
        <v>5.48</v>
      </c>
      <c r="P54" s="15">
        <f t="shared" ca="1" si="25"/>
        <v>3.7000000000000015</v>
      </c>
      <c r="Q54" s="15">
        <f t="shared" si="13"/>
        <v>2.2599999999999998</v>
      </c>
      <c r="R54" s="15">
        <f t="shared" si="14"/>
        <v>1.25</v>
      </c>
      <c r="S54" s="15">
        <f t="shared" ca="1" si="15"/>
        <v>0.74</v>
      </c>
      <c r="U54" s="251">
        <f t="shared" si="22"/>
        <v>0.5</v>
      </c>
      <c r="X54" s="79"/>
      <c r="Y54" s="79"/>
      <c r="Z54" s="79"/>
      <c r="AA54" s="79"/>
      <c r="AB54" s="79"/>
      <c r="AC54" s="79"/>
      <c r="AD54" s="79"/>
      <c r="AE54" s="79"/>
      <c r="AF54" s="79"/>
      <c r="AG54" s="79"/>
      <c r="AH54" s="79"/>
      <c r="AI54" s="79"/>
      <c r="AJ54" s="79"/>
      <c r="AK54" s="79"/>
      <c r="AL54" s="79"/>
    </row>
    <row r="55" spans="1:16357" x14ac:dyDescent="0.2">
      <c r="A55" s="60">
        <f t="shared" si="11"/>
        <v>39980</v>
      </c>
      <c r="B55" s="36">
        <v>80</v>
      </c>
      <c r="C55" s="61">
        <f t="shared" si="16"/>
        <v>7</v>
      </c>
      <c r="D55" s="11">
        <f t="shared" ca="1" si="17"/>
        <v>0.22</v>
      </c>
      <c r="E55" s="93">
        <f t="shared" si="18"/>
        <v>15</v>
      </c>
      <c r="F55" s="94">
        <f t="shared" si="19"/>
        <v>1</v>
      </c>
      <c r="G55" s="15">
        <f t="shared" ca="1" si="7"/>
        <v>0.22</v>
      </c>
      <c r="H55" s="26"/>
      <c r="I55" s="26"/>
      <c r="J55" s="15">
        <f t="shared" ca="1" si="23"/>
        <v>1.7048571428571455</v>
      </c>
      <c r="K55" s="12">
        <f t="shared" ca="1" si="12"/>
        <v>0.31110531803962505</v>
      </c>
      <c r="L55" s="13"/>
      <c r="M55" s="15">
        <f t="shared" ca="1" si="24"/>
        <v>0</v>
      </c>
      <c r="N55" s="19">
        <f t="shared" si="20"/>
        <v>36</v>
      </c>
      <c r="O55" s="15">
        <f t="shared" si="21"/>
        <v>5.48</v>
      </c>
      <c r="P55" s="15">
        <f t="shared" ca="1" si="25"/>
        <v>3.9200000000000017</v>
      </c>
      <c r="Q55" s="15">
        <f t="shared" si="13"/>
        <v>2.2599999999999998</v>
      </c>
      <c r="R55" s="15">
        <f t="shared" si="14"/>
        <v>1.25</v>
      </c>
      <c r="S55" s="15">
        <f t="shared" ca="1" si="15"/>
        <v>0.74</v>
      </c>
      <c r="U55" s="251">
        <f t="shared" si="22"/>
        <v>0.5</v>
      </c>
      <c r="X55" s="79"/>
      <c r="Y55" s="79"/>
      <c r="Z55" s="79"/>
      <c r="AA55" s="79"/>
      <c r="AB55" s="79"/>
      <c r="AC55" s="79"/>
      <c r="AD55" s="79"/>
      <c r="AE55" s="79"/>
      <c r="AF55" s="79"/>
      <c r="AG55" s="79"/>
      <c r="AH55" s="79"/>
      <c r="AI55" s="79"/>
      <c r="AJ55" s="79"/>
      <c r="AK55" s="79"/>
      <c r="AL55" s="79"/>
    </row>
    <row r="56" spans="1:16357" x14ac:dyDescent="0.2">
      <c r="A56" s="60">
        <f t="shared" si="11"/>
        <v>39981</v>
      </c>
      <c r="B56" s="36">
        <v>81</v>
      </c>
      <c r="C56" s="61">
        <f t="shared" si="16"/>
        <v>7</v>
      </c>
      <c r="D56" s="11">
        <f t="shared" ca="1" si="17"/>
        <v>0.22</v>
      </c>
      <c r="E56" s="93">
        <f t="shared" si="18"/>
        <v>16</v>
      </c>
      <c r="F56" s="94">
        <f t="shared" si="19"/>
        <v>1</v>
      </c>
      <c r="G56" s="15">
        <f t="shared" ca="1" si="7"/>
        <v>0.22</v>
      </c>
      <c r="H56" s="26"/>
      <c r="I56" s="26"/>
      <c r="J56" s="15">
        <f t="shared" ca="1" si="23"/>
        <v>1.9248571428571455</v>
      </c>
      <c r="K56" s="12">
        <f t="shared" ca="1" si="12"/>
        <v>0.35125130344108491</v>
      </c>
      <c r="L56" s="13"/>
      <c r="M56" s="15">
        <f t="shared" ca="1" si="24"/>
        <v>0</v>
      </c>
      <c r="N56" s="19">
        <f t="shared" si="20"/>
        <v>36</v>
      </c>
      <c r="O56" s="15">
        <f t="shared" si="21"/>
        <v>5.48</v>
      </c>
      <c r="P56" s="15">
        <f t="shared" ca="1" si="25"/>
        <v>4.1400000000000015</v>
      </c>
      <c r="Q56" s="15">
        <f t="shared" si="13"/>
        <v>2.2599999999999998</v>
      </c>
      <c r="R56" s="15">
        <f t="shared" si="14"/>
        <v>1.25</v>
      </c>
      <c r="S56" s="15">
        <f t="shared" ca="1" si="15"/>
        <v>0.74</v>
      </c>
      <c r="T56" s="35"/>
      <c r="U56" s="251">
        <f t="shared" si="22"/>
        <v>0.5</v>
      </c>
      <c r="X56" s="79"/>
      <c r="Y56" s="79"/>
      <c r="Z56" s="79"/>
      <c r="AA56" s="79"/>
      <c r="AB56" s="79"/>
      <c r="AC56" s="79"/>
      <c r="AD56" s="79"/>
      <c r="AE56" s="79"/>
      <c r="AF56" s="79"/>
      <c r="AG56" s="79"/>
      <c r="AH56" s="79"/>
      <c r="AI56" s="79"/>
      <c r="AJ56" s="79"/>
      <c r="AK56" s="79"/>
      <c r="AL56" s="79"/>
      <c r="AM56" s="7"/>
      <c r="AN56" s="7"/>
    </row>
    <row r="57" spans="1:16357" x14ac:dyDescent="0.2">
      <c r="A57" s="60">
        <f t="shared" si="11"/>
        <v>39982</v>
      </c>
      <c r="B57" s="36">
        <v>78</v>
      </c>
      <c r="C57" s="61">
        <f t="shared" si="16"/>
        <v>7</v>
      </c>
      <c r="D57" s="11">
        <f t="shared" ca="1" si="17"/>
        <v>0.17</v>
      </c>
      <c r="E57" s="93">
        <f t="shared" si="18"/>
        <v>17</v>
      </c>
      <c r="F57" s="94">
        <f t="shared" si="19"/>
        <v>1</v>
      </c>
      <c r="G57" s="15">
        <f t="shared" ca="1" si="7"/>
        <v>0.17</v>
      </c>
      <c r="H57" s="26"/>
      <c r="I57" s="26"/>
      <c r="J57" s="15">
        <f t="shared" ca="1" si="23"/>
        <v>2.0948571428571454</v>
      </c>
      <c r="K57" s="12">
        <f t="shared" ca="1" si="12"/>
        <v>0.38227320125130387</v>
      </c>
      <c r="L57" s="13"/>
      <c r="M57" s="15">
        <f t="shared" ca="1" si="24"/>
        <v>0</v>
      </c>
      <c r="N57" s="19">
        <f t="shared" si="20"/>
        <v>36</v>
      </c>
      <c r="O57" s="15">
        <f t="shared" si="21"/>
        <v>5.48</v>
      </c>
      <c r="P57" s="15">
        <f t="shared" ca="1" si="25"/>
        <v>4.3100000000000014</v>
      </c>
      <c r="Q57" s="15">
        <f t="shared" si="13"/>
        <v>2.2599999999999998</v>
      </c>
      <c r="R57" s="15">
        <f t="shared" si="14"/>
        <v>1.25</v>
      </c>
      <c r="S57" s="15">
        <f t="shared" ca="1" si="15"/>
        <v>0.74</v>
      </c>
      <c r="T57" s="7"/>
      <c r="U57" s="251">
        <f t="shared" si="22"/>
        <v>0.5</v>
      </c>
      <c r="X57" s="79"/>
      <c r="Y57" s="79"/>
      <c r="Z57" s="79"/>
      <c r="AA57" s="79"/>
      <c r="AB57" s="79"/>
      <c r="AC57" s="79"/>
      <c r="AD57" s="79"/>
      <c r="AE57" s="79"/>
      <c r="AF57" s="79"/>
      <c r="AG57" s="79"/>
      <c r="AH57" s="79"/>
      <c r="AI57" s="79"/>
      <c r="AJ57" s="79"/>
      <c r="AK57" s="79"/>
      <c r="AL57" s="79"/>
      <c r="AM57" s="7"/>
      <c r="AN57" s="7"/>
    </row>
    <row r="58" spans="1:16357" x14ac:dyDescent="0.2">
      <c r="A58" s="60">
        <f t="shared" si="11"/>
        <v>39983</v>
      </c>
      <c r="B58" s="36">
        <v>71</v>
      </c>
      <c r="C58" s="61">
        <f t="shared" si="16"/>
        <v>7</v>
      </c>
      <c r="D58" s="11">
        <f t="shared" ca="1" si="17"/>
        <v>0.17</v>
      </c>
      <c r="E58" s="93">
        <f t="shared" si="18"/>
        <v>18</v>
      </c>
      <c r="F58" s="94">
        <f t="shared" si="19"/>
        <v>1</v>
      </c>
      <c r="G58" s="15">
        <f t="shared" ca="1" si="7"/>
        <v>0.17</v>
      </c>
      <c r="H58" s="26"/>
      <c r="I58" s="26"/>
      <c r="J58" s="15">
        <f t="shared" ca="1" si="23"/>
        <v>2.2648571428571453</v>
      </c>
      <c r="K58" s="12">
        <f t="shared" ca="1" si="12"/>
        <v>0.41329509906152284</v>
      </c>
      <c r="L58" s="13"/>
      <c r="M58" s="15">
        <f t="shared" ca="1" si="24"/>
        <v>0</v>
      </c>
      <c r="N58" s="19">
        <f t="shared" si="20"/>
        <v>36</v>
      </c>
      <c r="O58" s="15">
        <f t="shared" si="21"/>
        <v>5.48</v>
      </c>
      <c r="P58" s="15">
        <f t="shared" ca="1" si="25"/>
        <v>4.4800000000000013</v>
      </c>
      <c r="Q58" s="15">
        <f t="shared" si="13"/>
        <v>2.2599999999999998</v>
      </c>
      <c r="R58" s="15">
        <f t="shared" si="14"/>
        <v>1.25</v>
      </c>
      <c r="S58" s="15">
        <f t="shared" ca="1" si="15"/>
        <v>0.74</v>
      </c>
      <c r="U58" s="251">
        <f t="shared" si="22"/>
        <v>0.5</v>
      </c>
      <c r="X58" s="79"/>
      <c r="Y58" s="79"/>
      <c r="Z58" s="79"/>
      <c r="AA58" s="79"/>
      <c r="AB58" s="79"/>
      <c r="AC58" s="79"/>
      <c r="AD58" s="79"/>
      <c r="AE58" s="79"/>
      <c r="AF58" s="79"/>
      <c r="AG58" s="79"/>
      <c r="AH58" s="79"/>
      <c r="AI58" s="79"/>
      <c r="AJ58" s="79"/>
      <c r="AK58" s="79"/>
      <c r="AL58" s="79"/>
    </row>
    <row r="59" spans="1:16357" x14ac:dyDescent="0.2">
      <c r="A59" s="60">
        <f t="shared" si="11"/>
        <v>39984</v>
      </c>
      <c r="B59" s="36">
        <v>72</v>
      </c>
      <c r="C59" s="61">
        <f t="shared" si="16"/>
        <v>7</v>
      </c>
      <c r="D59" s="11">
        <f t="shared" ca="1" si="17"/>
        <v>0.17</v>
      </c>
      <c r="E59" s="93">
        <f t="shared" si="18"/>
        <v>19</v>
      </c>
      <c r="F59" s="94">
        <f t="shared" si="19"/>
        <v>1</v>
      </c>
      <c r="G59" s="15">
        <f t="shared" ca="1" si="7"/>
        <v>0.17</v>
      </c>
      <c r="H59" s="26"/>
      <c r="I59" s="26"/>
      <c r="J59" s="15">
        <f t="shared" ca="1" si="23"/>
        <v>2.4348571428571453</v>
      </c>
      <c r="K59" s="12">
        <f t="shared" ca="1" si="12"/>
        <v>0.44431699687174181</v>
      </c>
      <c r="L59" s="13"/>
      <c r="M59" s="15">
        <f t="shared" ca="1" si="24"/>
        <v>0</v>
      </c>
      <c r="N59" s="19">
        <f t="shared" si="20"/>
        <v>36</v>
      </c>
      <c r="O59" s="15">
        <f t="shared" si="21"/>
        <v>5.48</v>
      </c>
      <c r="P59" s="15">
        <f t="shared" ca="1" si="25"/>
        <v>4.6500000000000012</v>
      </c>
      <c r="Q59" s="15">
        <f t="shared" si="13"/>
        <v>2.2599999999999998</v>
      </c>
      <c r="R59" s="15">
        <f t="shared" si="14"/>
        <v>1.25</v>
      </c>
      <c r="S59" s="15">
        <f t="shared" ca="1" si="15"/>
        <v>0.74</v>
      </c>
      <c r="T59" s="7"/>
      <c r="U59" s="251">
        <f t="shared" si="22"/>
        <v>0.5</v>
      </c>
      <c r="X59" s="79"/>
      <c r="Y59" s="79"/>
      <c r="Z59" s="79"/>
      <c r="AA59" s="79"/>
      <c r="AB59" s="79"/>
      <c r="AC59" s="79"/>
      <c r="AD59" s="79"/>
      <c r="AE59" s="79"/>
      <c r="AF59" s="79"/>
      <c r="AG59" s="79"/>
      <c r="AH59" s="79"/>
      <c r="AI59" s="79"/>
      <c r="AJ59" s="79"/>
      <c r="AK59" s="79"/>
      <c r="AL59" s="79"/>
      <c r="AM59" s="7"/>
      <c r="AN59" s="7"/>
    </row>
    <row r="60" spans="1:16357" x14ac:dyDescent="0.2">
      <c r="A60" s="60">
        <f t="shared" si="11"/>
        <v>39985</v>
      </c>
      <c r="B60" s="36">
        <v>73</v>
      </c>
      <c r="C60" s="61">
        <f t="shared" si="16"/>
        <v>8</v>
      </c>
      <c r="D60" s="11">
        <f t="shared" ca="1" si="17"/>
        <v>0.19</v>
      </c>
      <c r="E60" s="93">
        <f t="shared" si="18"/>
        <v>20</v>
      </c>
      <c r="F60" s="94">
        <f t="shared" si="19"/>
        <v>1</v>
      </c>
      <c r="G60" s="15">
        <f t="shared" ca="1" si="7"/>
        <v>0.19</v>
      </c>
      <c r="H60" s="26"/>
      <c r="I60" s="26">
        <v>1.25</v>
      </c>
      <c r="J60" s="15">
        <f t="shared" ca="1" si="23"/>
        <v>1.3748571428571452</v>
      </c>
      <c r="K60" s="12">
        <f t="shared" ca="1" si="12"/>
        <v>0.25088633993743525</v>
      </c>
      <c r="L60" s="13"/>
      <c r="M60" s="15">
        <f t="shared" ca="1" si="24"/>
        <v>0</v>
      </c>
      <c r="N60" s="19">
        <f t="shared" si="20"/>
        <v>36</v>
      </c>
      <c r="O60" s="15">
        <f t="shared" si="21"/>
        <v>5.48</v>
      </c>
      <c r="P60" s="15">
        <f t="shared" ca="1" si="25"/>
        <v>4.8400000000000016</v>
      </c>
      <c r="Q60" s="15">
        <f t="shared" si="13"/>
        <v>2.2599999999999998</v>
      </c>
      <c r="R60" s="15">
        <f t="shared" si="14"/>
        <v>2.5</v>
      </c>
      <c r="S60" s="15">
        <f t="shared" ca="1" si="15"/>
        <v>0.74</v>
      </c>
      <c r="U60" s="251">
        <f t="shared" si="22"/>
        <v>0.5</v>
      </c>
      <c r="X60" s="79"/>
      <c r="Y60" s="79"/>
      <c r="Z60" s="79"/>
      <c r="AA60" s="79"/>
      <c r="AB60" s="79"/>
      <c r="AC60" s="79"/>
      <c r="AD60" s="79"/>
      <c r="AE60" s="79"/>
      <c r="AF60" s="79"/>
      <c r="AG60" s="79"/>
      <c r="AH60" s="79"/>
      <c r="AI60" s="79"/>
      <c r="AJ60" s="79"/>
      <c r="AK60" s="79"/>
      <c r="AL60" s="79"/>
    </row>
    <row r="61" spans="1:16357" ht="12.75" customHeight="1" x14ac:dyDescent="0.2">
      <c r="A61" s="60">
        <f t="shared" si="11"/>
        <v>39986</v>
      </c>
      <c r="B61" s="36">
        <v>74</v>
      </c>
      <c r="C61" s="61">
        <f t="shared" si="16"/>
        <v>8</v>
      </c>
      <c r="D61" s="11">
        <f t="shared" ca="1" si="17"/>
        <v>0.19</v>
      </c>
      <c r="E61" s="93">
        <f t="shared" si="18"/>
        <v>21</v>
      </c>
      <c r="F61" s="94">
        <f t="shared" si="19"/>
        <v>1</v>
      </c>
      <c r="G61" s="15">
        <f t="shared" ca="1" si="7"/>
        <v>0.19</v>
      </c>
      <c r="H61" s="26"/>
      <c r="I61" s="26"/>
      <c r="J61" s="15">
        <f t="shared" ca="1" si="23"/>
        <v>1.5648571428571452</v>
      </c>
      <c r="K61" s="12">
        <f t="shared" ca="1" si="12"/>
        <v>0.28555787278415057</v>
      </c>
      <c r="L61" s="13"/>
      <c r="M61" s="15">
        <f t="shared" ca="1" si="24"/>
        <v>0</v>
      </c>
      <c r="N61" s="19">
        <f t="shared" si="20"/>
        <v>36</v>
      </c>
      <c r="O61" s="15">
        <f t="shared" si="21"/>
        <v>5.48</v>
      </c>
      <c r="P61" s="15">
        <f t="shared" ca="1" si="25"/>
        <v>5.030000000000002</v>
      </c>
      <c r="Q61" s="15">
        <f t="shared" si="13"/>
        <v>2.2599999999999998</v>
      </c>
      <c r="R61" s="15">
        <f t="shared" si="14"/>
        <v>2.5</v>
      </c>
      <c r="S61" s="15">
        <f t="shared" ca="1" si="15"/>
        <v>0.74</v>
      </c>
      <c r="U61" s="251">
        <f t="shared" si="22"/>
        <v>0.5</v>
      </c>
      <c r="X61" s="79"/>
      <c r="Y61" s="79"/>
      <c r="Z61" s="79"/>
      <c r="AA61" s="79"/>
      <c r="AB61" s="79"/>
      <c r="AC61" s="79"/>
      <c r="AD61" s="79"/>
      <c r="AE61" s="79"/>
      <c r="AF61" s="79"/>
      <c r="AG61" s="79"/>
      <c r="AH61" s="79"/>
      <c r="AI61" s="79"/>
      <c r="AJ61" s="79"/>
      <c r="AK61" s="79"/>
      <c r="AL61" s="79"/>
    </row>
    <row r="62" spans="1:16357" x14ac:dyDescent="0.2">
      <c r="A62" s="60">
        <f t="shared" si="11"/>
        <v>39987</v>
      </c>
      <c r="B62" s="36">
        <v>76</v>
      </c>
      <c r="C62" s="61">
        <f t="shared" si="16"/>
        <v>8</v>
      </c>
      <c r="D62" s="11">
        <f t="shared" ca="1" si="17"/>
        <v>0.19</v>
      </c>
      <c r="E62" s="93">
        <f t="shared" si="18"/>
        <v>22</v>
      </c>
      <c r="F62" s="94">
        <f t="shared" si="19"/>
        <v>1</v>
      </c>
      <c r="G62" s="15">
        <f t="shared" ca="1" si="7"/>
        <v>0.19</v>
      </c>
      <c r="H62" s="26"/>
      <c r="I62" s="26"/>
      <c r="J62" s="15">
        <f t="shared" ca="1" si="23"/>
        <v>1.7548571428571451</v>
      </c>
      <c r="K62" s="12">
        <f t="shared" ca="1" si="12"/>
        <v>0.32022940563086588</v>
      </c>
      <c r="L62" s="13"/>
      <c r="M62" s="15">
        <f t="shared" ca="1" si="24"/>
        <v>0</v>
      </c>
      <c r="N62" s="19">
        <f t="shared" si="20"/>
        <v>36</v>
      </c>
      <c r="O62" s="15">
        <f t="shared" si="21"/>
        <v>5.48</v>
      </c>
      <c r="P62" s="15">
        <f t="shared" ca="1" si="25"/>
        <v>5.2200000000000024</v>
      </c>
      <c r="Q62" s="15">
        <f t="shared" si="13"/>
        <v>2.2599999999999998</v>
      </c>
      <c r="R62" s="15">
        <f t="shared" si="14"/>
        <v>2.5</v>
      </c>
      <c r="S62" s="15">
        <f t="shared" ca="1" si="15"/>
        <v>0.74</v>
      </c>
      <c r="U62" s="251">
        <f t="shared" si="22"/>
        <v>0.5</v>
      </c>
      <c r="X62" s="79"/>
      <c r="Y62" s="79"/>
      <c r="Z62" s="79"/>
      <c r="AA62" s="79"/>
      <c r="AB62" s="79"/>
      <c r="AC62" s="79"/>
      <c r="AD62" s="79"/>
      <c r="AE62" s="79"/>
      <c r="AF62" s="79"/>
      <c r="AG62" s="79"/>
      <c r="AH62" s="79"/>
      <c r="AI62" s="79"/>
      <c r="AJ62" s="79"/>
      <c r="AK62" s="79"/>
      <c r="AL62" s="79"/>
    </row>
    <row r="63" spans="1:16357" x14ac:dyDescent="0.2">
      <c r="A63" s="60">
        <f t="shared" si="11"/>
        <v>39988</v>
      </c>
      <c r="B63" s="36">
        <v>75</v>
      </c>
      <c r="C63" s="61">
        <f t="shared" si="16"/>
        <v>8</v>
      </c>
      <c r="D63" s="11">
        <f t="shared" ca="1" si="17"/>
        <v>0.19</v>
      </c>
      <c r="E63" s="93">
        <f t="shared" si="18"/>
        <v>23</v>
      </c>
      <c r="F63" s="94">
        <f t="shared" si="19"/>
        <v>1</v>
      </c>
      <c r="G63" s="15">
        <f t="shared" ca="1" si="7"/>
        <v>0.19</v>
      </c>
      <c r="H63" s="26"/>
      <c r="I63" s="26"/>
      <c r="J63" s="15">
        <f t="shared" ca="1" si="23"/>
        <v>1.9448571428571451</v>
      </c>
      <c r="K63" s="12">
        <f t="shared" ca="1" si="12"/>
        <v>0.3549009384775812</v>
      </c>
      <c r="L63" s="13"/>
      <c r="M63" s="15">
        <f t="shared" ca="1" si="24"/>
        <v>0</v>
      </c>
      <c r="N63" s="19">
        <f t="shared" si="20"/>
        <v>36</v>
      </c>
      <c r="O63" s="15">
        <f t="shared" si="21"/>
        <v>5.48</v>
      </c>
      <c r="P63" s="15">
        <f t="shared" ca="1" si="25"/>
        <v>5.4100000000000028</v>
      </c>
      <c r="Q63" s="15">
        <f t="shared" si="13"/>
        <v>2.2599999999999998</v>
      </c>
      <c r="R63" s="15">
        <f t="shared" si="14"/>
        <v>2.5</v>
      </c>
      <c r="S63" s="15">
        <f t="shared" ca="1" si="15"/>
        <v>0.74</v>
      </c>
      <c r="U63" s="251">
        <f t="shared" si="22"/>
        <v>0.5</v>
      </c>
      <c r="X63" s="79"/>
      <c r="Y63" s="79"/>
      <c r="Z63" s="79"/>
      <c r="AA63" s="79"/>
      <c r="AB63" s="79"/>
      <c r="AC63" s="79"/>
      <c r="AD63" s="79"/>
      <c r="AE63" s="79"/>
      <c r="AF63" s="79"/>
      <c r="AG63" s="79"/>
      <c r="AH63" s="79"/>
      <c r="AI63" s="79"/>
      <c r="AJ63" s="79"/>
      <c r="AK63" s="79"/>
      <c r="AL63" s="79"/>
    </row>
    <row r="64" spans="1:16357" x14ac:dyDescent="0.2">
      <c r="A64" s="60">
        <f t="shared" si="11"/>
        <v>39989</v>
      </c>
      <c r="B64" s="36">
        <v>78</v>
      </c>
      <c r="C64" s="61">
        <f t="shared" si="16"/>
        <v>8</v>
      </c>
      <c r="D64" s="11">
        <f t="shared" ca="1" si="17"/>
        <v>0.19</v>
      </c>
      <c r="E64" s="93">
        <f t="shared" si="18"/>
        <v>24</v>
      </c>
      <c r="F64" s="94">
        <f t="shared" si="19"/>
        <v>1</v>
      </c>
      <c r="G64" s="15">
        <f t="shared" ca="1" si="7"/>
        <v>0.19</v>
      </c>
      <c r="H64" s="26"/>
      <c r="I64" s="26"/>
      <c r="J64" s="15">
        <f t="shared" ca="1" si="23"/>
        <v>2.134857142857145</v>
      </c>
      <c r="K64" s="12">
        <f t="shared" ca="1" si="12"/>
        <v>0.38957247132429651</v>
      </c>
      <c r="L64" s="13"/>
      <c r="M64" s="15">
        <f t="shared" ca="1" si="24"/>
        <v>0</v>
      </c>
      <c r="N64" s="19">
        <f t="shared" si="20"/>
        <v>36</v>
      </c>
      <c r="O64" s="15">
        <f t="shared" si="21"/>
        <v>5.48</v>
      </c>
      <c r="P64" s="15">
        <f t="shared" ca="1" si="25"/>
        <v>5.6000000000000032</v>
      </c>
      <c r="Q64" s="15">
        <f t="shared" si="13"/>
        <v>2.2599999999999998</v>
      </c>
      <c r="R64" s="15">
        <f t="shared" si="14"/>
        <v>2.5</v>
      </c>
      <c r="S64" s="15">
        <f t="shared" ca="1" si="15"/>
        <v>0.74</v>
      </c>
      <c r="U64" s="251">
        <f t="shared" si="22"/>
        <v>0.5</v>
      </c>
      <c r="X64" s="79"/>
      <c r="Y64" s="79"/>
      <c r="Z64" s="79"/>
      <c r="AA64" s="79"/>
      <c r="AB64" s="79"/>
      <c r="AC64" s="79"/>
      <c r="AD64" s="79"/>
      <c r="AE64" s="79"/>
      <c r="AF64" s="79"/>
      <c r="AG64" s="79"/>
      <c r="AH64" s="79"/>
      <c r="AI64" s="79"/>
      <c r="AJ64" s="79"/>
      <c r="AK64" s="79"/>
      <c r="AL64" s="79"/>
    </row>
    <row r="65" spans="1:40" x14ac:dyDescent="0.2">
      <c r="A65" s="60">
        <f t="shared" si="11"/>
        <v>39990</v>
      </c>
      <c r="B65" s="36">
        <v>78</v>
      </c>
      <c r="C65" s="61">
        <f t="shared" si="16"/>
        <v>8</v>
      </c>
      <c r="D65" s="11">
        <f t="shared" ca="1" si="17"/>
        <v>0.19</v>
      </c>
      <c r="E65" s="93">
        <f t="shared" si="18"/>
        <v>25</v>
      </c>
      <c r="F65" s="94">
        <f t="shared" si="19"/>
        <v>1</v>
      </c>
      <c r="G65" s="15">
        <f t="shared" ca="1" si="7"/>
        <v>0.19</v>
      </c>
      <c r="H65" s="26"/>
      <c r="I65" s="26"/>
      <c r="J65" s="15">
        <f t="shared" ca="1" si="23"/>
        <v>2.324857142857145</v>
      </c>
      <c r="K65" s="12">
        <f t="shared" ca="1" si="12"/>
        <v>0.42424400417101182</v>
      </c>
      <c r="L65" s="13"/>
      <c r="M65" s="15">
        <f t="shared" ca="1" si="24"/>
        <v>0</v>
      </c>
      <c r="N65" s="19">
        <f t="shared" si="20"/>
        <v>36</v>
      </c>
      <c r="O65" s="15">
        <f t="shared" si="21"/>
        <v>5.48</v>
      </c>
      <c r="P65" s="15">
        <f t="shared" ca="1" si="25"/>
        <v>5.7900000000000036</v>
      </c>
      <c r="Q65" s="15">
        <f t="shared" si="13"/>
        <v>2.2599999999999998</v>
      </c>
      <c r="R65" s="15">
        <f t="shared" si="14"/>
        <v>2.5</v>
      </c>
      <c r="S65" s="15">
        <f t="shared" ca="1" si="15"/>
        <v>0.74</v>
      </c>
      <c r="U65" s="251">
        <f t="shared" si="22"/>
        <v>0.5</v>
      </c>
      <c r="X65" s="79"/>
      <c r="Y65" s="79"/>
      <c r="Z65" s="79"/>
      <c r="AA65" s="79"/>
      <c r="AB65" s="79"/>
      <c r="AC65" s="79"/>
      <c r="AD65" s="79"/>
      <c r="AE65" s="79"/>
      <c r="AF65" s="79"/>
      <c r="AG65" s="79"/>
      <c r="AH65" s="79"/>
      <c r="AI65" s="79"/>
      <c r="AJ65" s="79"/>
      <c r="AK65" s="79"/>
      <c r="AL65" s="79"/>
    </row>
    <row r="66" spans="1:40" x14ac:dyDescent="0.2">
      <c r="A66" s="60">
        <f t="shared" si="11"/>
        <v>39991</v>
      </c>
      <c r="B66" s="36">
        <v>75</v>
      </c>
      <c r="C66" s="61">
        <f t="shared" si="16"/>
        <v>8</v>
      </c>
      <c r="D66" s="11">
        <f t="shared" ca="1" si="17"/>
        <v>0.19</v>
      </c>
      <c r="E66" s="93">
        <f t="shared" si="18"/>
        <v>26</v>
      </c>
      <c r="F66" s="94">
        <f t="shared" si="19"/>
        <v>1</v>
      </c>
      <c r="G66" s="15">
        <f t="shared" ca="1" si="7"/>
        <v>0.19</v>
      </c>
      <c r="H66" s="26"/>
      <c r="I66" s="26"/>
      <c r="J66" s="15">
        <f t="shared" ca="1" si="23"/>
        <v>2.5148571428571449</v>
      </c>
      <c r="K66" s="12">
        <f t="shared" ca="1" si="12"/>
        <v>0.45891553701772714</v>
      </c>
      <c r="L66" s="13"/>
      <c r="M66" s="15">
        <f t="shared" ca="1" si="24"/>
        <v>0</v>
      </c>
      <c r="N66" s="19">
        <f t="shared" si="20"/>
        <v>36</v>
      </c>
      <c r="O66" s="15">
        <f t="shared" si="21"/>
        <v>5.48</v>
      </c>
      <c r="P66" s="15">
        <f t="shared" ca="1" si="25"/>
        <v>5.980000000000004</v>
      </c>
      <c r="Q66" s="15">
        <f t="shared" si="13"/>
        <v>2.2599999999999998</v>
      </c>
      <c r="R66" s="15">
        <f t="shared" si="14"/>
        <v>2.5</v>
      </c>
      <c r="S66" s="15">
        <f t="shared" ca="1" si="15"/>
        <v>0.74</v>
      </c>
      <c r="U66" s="251">
        <f t="shared" si="22"/>
        <v>0.5</v>
      </c>
      <c r="X66" s="79"/>
      <c r="Y66" s="79"/>
      <c r="Z66" s="79"/>
      <c r="AA66" s="79"/>
      <c r="AB66" s="79"/>
      <c r="AC66" s="79"/>
      <c r="AD66" s="79"/>
      <c r="AE66" s="79"/>
      <c r="AF66" s="79"/>
      <c r="AG66" s="79"/>
      <c r="AH66" s="79"/>
      <c r="AI66" s="79"/>
      <c r="AJ66" s="79"/>
      <c r="AK66" s="79"/>
      <c r="AL66" s="79"/>
      <c r="AM66" s="7"/>
      <c r="AN66" s="7"/>
    </row>
    <row r="67" spans="1:40" x14ac:dyDescent="0.2">
      <c r="A67" s="60">
        <f t="shared" si="11"/>
        <v>39992</v>
      </c>
      <c r="B67" s="36">
        <v>80</v>
      </c>
      <c r="C67" s="61">
        <f t="shared" si="16"/>
        <v>9</v>
      </c>
      <c r="D67" s="11">
        <f t="shared" ca="1" si="17"/>
        <v>0.25</v>
      </c>
      <c r="E67" s="93">
        <f t="shared" si="18"/>
        <v>27</v>
      </c>
      <c r="F67" s="94">
        <f t="shared" si="19"/>
        <v>1</v>
      </c>
      <c r="G67" s="15">
        <f t="shared" ca="1" si="7"/>
        <v>0.25</v>
      </c>
      <c r="H67" s="26"/>
      <c r="I67" s="26">
        <v>1.25</v>
      </c>
      <c r="J67" s="15">
        <f t="shared" ca="1" si="23"/>
        <v>1.5148571428571449</v>
      </c>
      <c r="K67" s="12">
        <f t="shared" ca="1" si="12"/>
        <v>0.27643378519290962</v>
      </c>
      <c r="L67" s="13"/>
      <c r="M67" s="15">
        <f t="shared" ca="1" si="24"/>
        <v>0</v>
      </c>
      <c r="N67" s="19">
        <f t="shared" si="20"/>
        <v>36</v>
      </c>
      <c r="O67" s="15">
        <f t="shared" si="21"/>
        <v>5.48</v>
      </c>
      <c r="P67" s="15">
        <f t="shared" ca="1" si="25"/>
        <v>6.230000000000004</v>
      </c>
      <c r="Q67" s="15">
        <f t="shared" si="13"/>
        <v>2.2599999999999998</v>
      </c>
      <c r="R67" s="15">
        <f t="shared" si="14"/>
        <v>3.75</v>
      </c>
      <c r="S67" s="15">
        <f t="shared" ca="1" si="15"/>
        <v>0.74</v>
      </c>
      <c r="U67" s="251">
        <f t="shared" si="22"/>
        <v>0.5</v>
      </c>
      <c r="X67" s="79"/>
      <c r="Y67" s="79"/>
      <c r="Z67" s="79"/>
      <c r="AA67" s="79"/>
      <c r="AB67" s="79"/>
      <c r="AC67" s="79"/>
      <c r="AD67" s="79"/>
      <c r="AE67" s="79"/>
      <c r="AF67" s="79"/>
      <c r="AG67" s="79"/>
      <c r="AH67" s="79"/>
      <c r="AI67" s="79"/>
      <c r="AJ67" s="79"/>
      <c r="AK67" s="79"/>
      <c r="AL67" s="79"/>
    </row>
    <row r="68" spans="1:40" ht="12.75" customHeight="1" x14ac:dyDescent="0.2">
      <c r="A68" s="60">
        <f t="shared" si="11"/>
        <v>39993</v>
      </c>
      <c r="B68" s="36">
        <v>87</v>
      </c>
      <c r="C68" s="61">
        <f t="shared" si="16"/>
        <v>9</v>
      </c>
      <c r="D68" s="11">
        <f t="shared" ca="1" si="17"/>
        <v>0.25</v>
      </c>
      <c r="E68" s="93">
        <f t="shared" si="18"/>
        <v>28</v>
      </c>
      <c r="F68" s="94">
        <f t="shared" si="19"/>
        <v>1</v>
      </c>
      <c r="G68" s="15">
        <f t="shared" ca="1" si="7"/>
        <v>0.25</v>
      </c>
      <c r="H68" s="26"/>
      <c r="I68" s="26"/>
      <c r="J68" s="15">
        <f t="shared" ca="1" si="23"/>
        <v>1.7648571428571449</v>
      </c>
      <c r="K68" s="12">
        <f t="shared" ca="1" si="12"/>
        <v>0.32205422314911403</v>
      </c>
      <c r="L68" s="13"/>
      <c r="M68" s="15">
        <f t="shared" ca="1" si="24"/>
        <v>0</v>
      </c>
      <c r="N68" s="19">
        <f t="shared" si="20"/>
        <v>36</v>
      </c>
      <c r="O68" s="15">
        <f t="shared" si="21"/>
        <v>5.48</v>
      </c>
      <c r="P68" s="15">
        <f t="shared" ca="1" si="25"/>
        <v>6.480000000000004</v>
      </c>
      <c r="Q68" s="15">
        <f t="shared" si="13"/>
        <v>2.2599999999999998</v>
      </c>
      <c r="R68" s="15">
        <f t="shared" si="14"/>
        <v>3.75</v>
      </c>
      <c r="S68" s="15">
        <f t="shared" ca="1" si="15"/>
        <v>0.74</v>
      </c>
      <c r="U68" s="251">
        <f t="shared" si="22"/>
        <v>0.5</v>
      </c>
      <c r="X68" s="79"/>
      <c r="Y68" s="79"/>
      <c r="Z68" s="79"/>
      <c r="AA68" s="79"/>
      <c r="AB68" s="79"/>
      <c r="AC68" s="79"/>
      <c r="AD68" s="79"/>
      <c r="AE68" s="79"/>
      <c r="AF68" s="79"/>
      <c r="AG68" s="79"/>
      <c r="AH68" s="79"/>
      <c r="AI68" s="79"/>
      <c r="AJ68" s="79"/>
      <c r="AK68" s="79"/>
      <c r="AL68" s="79"/>
    </row>
    <row r="69" spans="1:40" x14ac:dyDescent="0.2">
      <c r="A69" s="60">
        <f t="shared" si="11"/>
        <v>39994</v>
      </c>
      <c r="B69" s="36">
        <v>82</v>
      </c>
      <c r="C69" s="61">
        <f t="shared" si="16"/>
        <v>9</v>
      </c>
      <c r="D69" s="11">
        <f t="shared" ca="1" si="17"/>
        <v>0.25</v>
      </c>
      <c r="E69" s="93">
        <f t="shared" si="18"/>
        <v>29</v>
      </c>
      <c r="F69" s="94">
        <f t="shared" si="19"/>
        <v>1</v>
      </c>
      <c r="G69" s="15">
        <f t="shared" ca="1" si="7"/>
        <v>0.25</v>
      </c>
      <c r="H69" s="26"/>
      <c r="I69" s="26"/>
      <c r="J69" s="15">
        <f t="shared" ca="1" si="23"/>
        <v>2.0148571428571449</v>
      </c>
      <c r="K69" s="12">
        <f t="shared" ca="1" si="12"/>
        <v>0.36767466110531838</v>
      </c>
      <c r="L69" s="13"/>
      <c r="M69" s="15">
        <f t="shared" ca="1" si="24"/>
        <v>0</v>
      </c>
      <c r="N69" s="19">
        <f t="shared" si="20"/>
        <v>36</v>
      </c>
      <c r="O69" s="15">
        <f t="shared" si="21"/>
        <v>5.48</v>
      </c>
      <c r="P69" s="15">
        <f t="shared" ca="1" si="25"/>
        <v>6.730000000000004</v>
      </c>
      <c r="Q69" s="15">
        <f t="shared" si="13"/>
        <v>2.2599999999999998</v>
      </c>
      <c r="R69" s="15">
        <f t="shared" si="14"/>
        <v>3.75</v>
      </c>
      <c r="S69" s="15">
        <f t="shared" ca="1" si="15"/>
        <v>0.74</v>
      </c>
      <c r="U69" s="251">
        <f t="shared" si="22"/>
        <v>0.5</v>
      </c>
      <c r="X69" s="79"/>
      <c r="Y69" s="79"/>
      <c r="Z69" s="79"/>
      <c r="AA69" s="79"/>
      <c r="AB69" s="79"/>
      <c r="AC69" s="79"/>
      <c r="AD69" s="79"/>
      <c r="AE69" s="79"/>
      <c r="AF69" s="79"/>
      <c r="AG69" s="79"/>
      <c r="AH69" s="79"/>
      <c r="AI69" s="79"/>
      <c r="AJ69" s="79"/>
      <c r="AK69" s="79"/>
      <c r="AL69" s="79"/>
    </row>
    <row r="70" spans="1:40" x14ac:dyDescent="0.2">
      <c r="A70" s="60">
        <f t="shared" si="11"/>
        <v>39995</v>
      </c>
      <c r="B70" s="36">
        <v>79</v>
      </c>
      <c r="C70" s="61">
        <f t="shared" si="16"/>
        <v>9</v>
      </c>
      <c r="D70" s="11">
        <f t="shared" ca="1" si="17"/>
        <v>0.19</v>
      </c>
      <c r="E70" s="93">
        <f t="shared" si="18"/>
        <v>30</v>
      </c>
      <c r="F70" s="94">
        <f t="shared" si="19"/>
        <v>1</v>
      </c>
      <c r="G70" s="15">
        <f t="shared" ca="1" si="7"/>
        <v>0.19</v>
      </c>
      <c r="H70" s="26"/>
      <c r="I70" s="26"/>
      <c r="J70" s="15">
        <f t="shared" ca="1" si="23"/>
        <v>2.2048571428571448</v>
      </c>
      <c r="K70" s="12">
        <f t="shared" ca="1" si="12"/>
        <v>0.40234619395203369</v>
      </c>
      <c r="L70" s="13"/>
      <c r="M70" s="15">
        <f t="shared" ca="1" si="24"/>
        <v>0</v>
      </c>
      <c r="N70" s="19">
        <f t="shared" si="20"/>
        <v>36</v>
      </c>
      <c r="O70" s="15">
        <f t="shared" si="21"/>
        <v>5.48</v>
      </c>
      <c r="P70" s="15">
        <f t="shared" ca="1" si="25"/>
        <v>6.9200000000000044</v>
      </c>
      <c r="Q70" s="15">
        <f t="shared" si="13"/>
        <v>2.2599999999999998</v>
      </c>
      <c r="R70" s="15">
        <f t="shared" si="14"/>
        <v>3.75</v>
      </c>
      <c r="S70" s="15">
        <f t="shared" ca="1" si="15"/>
        <v>0.74</v>
      </c>
      <c r="U70" s="251">
        <f t="shared" si="22"/>
        <v>0.5</v>
      </c>
      <c r="X70" s="79"/>
      <c r="Y70" s="79"/>
      <c r="Z70" s="79"/>
      <c r="AA70" s="79"/>
      <c r="AB70" s="79"/>
      <c r="AC70" s="79"/>
      <c r="AD70" s="79"/>
      <c r="AE70" s="79"/>
      <c r="AF70" s="79"/>
      <c r="AG70" s="79"/>
      <c r="AH70" s="79"/>
      <c r="AI70" s="79"/>
      <c r="AJ70" s="79"/>
      <c r="AK70" s="79"/>
      <c r="AL70" s="79"/>
      <c r="AM70" s="7"/>
      <c r="AN70" s="7"/>
    </row>
    <row r="71" spans="1:40" x14ac:dyDescent="0.2">
      <c r="A71" s="60">
        <f t="shared" si="11"/>
        <v>39996</v>
      </c>
      <c r="B71" s="36">
        <v>84</v>
      </c>
      <c r="C71" s="61">
        <f t="shared" si="16"/>
        <v>9</v>
      </c>
      <c r="D71" s="11">
        <f t="shared" ca="1" si="17"/>
        <v>0.25</v>
      </c>
      <c r="E71" s="93">
        <f t="shared" si="18"/>
        <v>31</v>
      </c>
      <c r="F71" s="94">
        <f t="shared" si="19"/>
        <v>1</v>
      </c>
      <c r="G71" s="15">
        <f t="shared" ca="1" si="7"/>
        <v>0.25</v>
      </c>
      <c r="H71" s="26"/>
      <c r="I71" s="26"/>
      <c r="J71" s="15">
        <f t="shared" ca="1" si="23"/>
        <v>2.4548571428571448</v>
      </c>
      <c r="K71" s="12">
        <f t="shared" ca="1" si="12"/>
        <v>0.4479666319082381</v>
      </c>
      <c r="L71" s="13"/>
      <c r="M71" s="15">
        <f t="shared" ca="1" si="24"/>
        <v>0</v>
      </c>
      <c r="N71" s="19">
        <f t="shared" si="20"/>
        <v>36</v>
      </c>
      <c r="O71" s="15">
        <f t="shared" si="21"/>
        <v>5.48</v>
      </c>
      <c r="P71" s="15">
        <f t="shared" ca="1" si="25"/>
        <v>7.1700000000000044</v>
      </c>
      <c r="Q71" s="15">
        <f t="shared" si="13"/>
        <v>2.2599999999999998</v>
      </c>
      <c r="R71" s="15">
        <f t="shared" si="14"/>
        <v>3.75</v>
      </c>
      <c r="S71" s="15">
        <f t="shared" ca="1" si="15"/>
        <v>0.74</v>
      </c>
      <c r="U71" s="251">
        <f t="shared" si="22"/>
        <v>0.5</v>
      </c>
      <c r="X71" s="79"/>
      <c r="Y71" s="79"/>
      <c r="Z71" s="79"/>
      <c r="AA71" s="79"/>
      <c r="AB71" s="79"/>
      <c r="AC71" s="79"/>
      <c r="AD71" s="79"/>
      <c r="AE71" s="79"/>
      <c r="AF71" s="79"/>
      <c r="AG71" s="79"/>
      <c r="AH71" s="79"/>
      <c r="AI71" s="79"/>
      <c r="AJ71" s="79"/>
      <c r="AK71" s="79"/>
      <c r="AL71" s="79"/>
    </row>
    <row r="72" spans="1:40" ht="12.75" customHeight="1" x14ac:dyDescent="0.2">
      <c r="A72" s="60">
        <f t="shared" si="11"/>
        <v>39997</v>
      </c>
      <c r="B72" s="36">
        <v>78</v>
      </c>
      <c r="C72" s="61">
        <f t="shared" ref="C72:C103" si="26">IF(A72&lt;Emergence,0,INT((A72-Emergence)/7)+1)</f>
        <v>9</v>
      </c>
      <c r="D72" s="11">
        <f t="shared" ref="D72:D103" ca="1" si="27">IF(C72&gt;0,IF(K71&lt;=SWDPcritical,1,((1-K71)/(1-SWDPcritical)))*VLOOKUP(B72,INDIRECT(Crop),C72+1),0)</f>
        <v>0.19</v>
      </c>
      <c r="E72" s="93">
        <f t="shared" ref="E72:E103" si="28">IF(A72&lt;Alfalfa_Cut_1,"Uncut",A72-INDEX(Alfalfa_Cuts,1,MATCH(A72,Alfalfa_Cuts,1)))</f>
        <v>32</v>
      </c>
      <c r="F72" s="94">
        <f t="shared" ref="F72:F103" si="29">IF(AND(Crop="Alfalfa",AND(E72&gt;=0,E72&lt;=tacr)),((1-Kacr0)*(E72/tacr)+Kacr0),1)</f>
        <v>1</v>
      </c>
      <c r="G72" s="15">
        <f t="shared" ca="1" si="7"/>
        <v>0.19</v>
      </c>
      <c r="H72" s="26"/>
      <c r="I72" s="26">
        <v>1.25</v>
      </c>
      <c r="J72" s="15">
        <f t="shared" ca="1" si="23"/>
        <v>1.3948571428571448</v>
      </c>
      <c r="K72" s="12">
        <f t="shared" ca="1" si="12"/>
        <v>0.25453597497393149</v>
      </c>
      <c r="L72" s="13"/>
      <c r="M72" s="15">
        <f t="shared" ca="1" si="24"/>
        <v>0</v>
      </c>
      <c r="N72" s="19">
        <f t="shared" ref="N72:N103" si="30">IF(VLOOKUP(Crop,CropInfo,4,FALSE)=1,VLOOKUP(Crop,CropInfo,3,FALSE),IF(A72&lt;=Emergence,RZinitial,IF(AND(A72&gt;Emergence,C72&lt;VLOOKUP(Crop,CropInfo,4,FALSE)),N71+(VLOOKUP(Crop,CropInfo,3,FALSE)-RZinitial)/((VLOOKUP(Crop,CropInfo,4,FALSE)-1)*7),VLOOKUP(Crop,CropInfo,3,FALSE))))</f>
        <v>36</v>
      </c>
      <c r="O72" s="15">
        <f t="shared" ref="O72:O103" si="31">IF(N72=MAX(Zbj),VLOOKUP(N72,AWHCsite,6),((N72-VLOOKUP((MATCH(N72,Zbj,1)-1),SoilProp,3))/(VLOOKUP(MATCH(N72,Zbj,1),SoilProp,3)-VLOOKUP((MATCH(N72,Zbj,1)-1),SoilProp,3)))*(VLOOKUP(MATCH(N72,Zbj,1),SoilProp,8)-VLOOKUP((MATCH(N72,Zbj,1)-1),SoilProp,8))+VLOOKUP((MATCH(N72,Zbj,1)-1),SoilProp,8))</f>
        <v>5.48</v>
      </c>
      <c r="P72" s="15">
        <f t="shared" ca="1" si="25"/>
        <v>7.3600000000000048</v>
      </c>
      <c r="Q72" s="15">
        <f t="shared" si="13"/>
        <v>2.2599999999999998</v>
      </c>
      <c r="R72" s="15">
        <f t="shared" si="14"/>
        <v>5</v>
      </c>
      <c r="S72" s="15">
        <f t="shared" ca="1" si="15"/>
        <v>0.74</v>
      </c>
      <c r="U72" s="251">
        <f t="shared" ref="U72:U103" si="32">MAD</f>
        <v>0.5</v>
      </c>
      <c r="X72" s="79"/>
      <c r="Y72" s="79"/>
      <c r="Z72" s="79"/>
      <c r="AA72" s="79"/>
      <c r="AB72" s="79"/>
      <c r="AC72" s="79"/>
      <c r="AD72" s="79"/>
      <c r="AE72" s="79"/>
      <c r="AF72" s="79"/>
      <c r="AG72" s="79"/>
      <c r="AH72" s="79"/>
      <c r="AI72" s="79"/>
      <c r="AJ72" s="79"/>
      <c r="AK72" s="79"/>
      <c r="AL72" s="79"/>
    </row>
    <row r="73" spans="1:40" x14ac:dyDescent="0.2">
      <c r="A73" s="60">
        <f t="shared" si="11"/>
        <v>39998</v>
      </c>
      <c r="B73" s="36">
        <v>80</v>
      </c>
      <c r="C73" s="61">
        <f t="shared" si="26"/>
        <v>9</v>
      </c>
      <c r="D73" s="11">
        <f t="shared" ca="1" si="27"/>
        <v>0.25</v>
      </c>
      <c r="E73" s="93">
        <f t="shared" si="28"/>
        <v>33</v>
      </c>
      <c r="F73" s="94">
        <f t="shared" si="29"/>
        <v>1</v>
      </c>
      <c r="G73" s="15">
        <f t="shared" ref="G73:G136" ca="1" si="33">D73*F73</f>
        <v>0.25</v>
      </c>
      <c r="H73" s="26"/>
      <c r="I73" s="26"/>
      <c r="J73" s="15">
        <f t="shared" ref="J73:J104" si="34">IF(L73&lt;&gt;"",L73*O73,J72+IF(Crop="Alfalfa",G73,D73)+M73-H73-I73)</f>
        <v>1.37</v>
      </c>
      <c r="K73" s="12">
        <f t="shared" si="12"/>
        <v>0.25</v>
      </c>
      <c r="L73" s="13">
        <v>0.25</v>
      </c>
      <c r="M73" s="15">
        <f t="shared" ref="M73:M104" ca="1" si="35">IF((J72+IF(Crop="Alfalfa",G73,D73)-H73-I73)&lt;0,-J72-IF(Crop="Alfalfa",G73,D73)+H73+I73,0)</f>
        <v>0</v>
      </c>
      <c r="N73" s="19">
        <f t="shared" si="30"/>
        <v>36</v>
      </c>
      <c r="O73" s="15">
        <f t="shared" si="31"/>
        <v>5.48</v>
      </c>
      <c r="P73" s="15">
        <f t="shared" ref="P73:P104" ca="1" si="36">P72+IF(Crop="Alfalfa",G73,D73)</f>
        <v>7.6100000000000048</v>
      </c>
      <c r="Q73" s="15">
        <f t="shared" si="13"/>
        <v>2.2599999999999998</v>
      </c>
      <c r="R73" s="15">
        <f t="shared" si="14"/>
        <v>5</v>
      </c>
      <c r="S73" s="15">
        <f t="shared" ca="1" si="15"/>
        <v>0.74</v>
      </c>
      <c r="U73" s="251">
        <f t="shared" si="32"/>
        <v>0.5</v>
      </c>
      <c r="X73" s="79"/>
      <c r="Y73" s="79"/>
      <c r="Z73" s="79"/>
      <c r="AA73" s="79"/>
      <c r="AB73" s="79"/>
      <c r="AC73" s="79"/>
      <c r="AD73" s="79"/>
      <c r="AE73" s="79"/>
      <c r="AF73" s="79"/>
      <c r="AG73" s="79"/>
      <c r="AH73" s="79"/>
      <c r="AI73" s="79"/>
      <c r="AJ73" s="79"/>
      <c r="AK73" s="79"/>
      <c r="AL73" s="79"/>
    </row>
    <row r="74" spans="1:40" x14ac:dyDescent="0.2">
      <c r="A74" s="60">
        <f t="shared" ref="A74:A137" si="37">A73+1</f>
        <v>39999</v>
      </c>
      <c r="B74" s="36">
        <v>85</v>
      </c>
      <c r="C74" s="61">
        <f t="shared" si="26"/>
        <v>10</v>
      </c>
      <c r="D74" s="11">
        <f t="shared" ca="1" si="27"/>
        <v>0.24</v>
      </c>
      <c r="E74" s="93">
        <f t="shared" si="28"/>
        <v>34</v>
      </c>
      <c r="F74" s="94">
        <f t="shared" si="29"/>
        <v>1</v>
      </c>
      <c r="G74" s="15">
        <f t="shared" ca="1" si="33"/>
        <v>0.24</v>
      </c>
      <c r="H74" s="26"/>
      <c r="I74" s="26"/>
      <c r="J74" s="15">
        <f t="shared" ca="1" si="34"/>
        <v>1.61</v>
      </c>
      <c r="K74" s="12">
        <f t="shared" ref="K74:K137" ca="1" si="38">J74/O74</f>
        <v>0.29379562043795621</v>
      </c>
      <c r="L74" s="13"/>
      <c r="M74" s="15">
        <f t="shared" ca="1" si="35"/>
        <v>0</v>
      </c>
      <c r="N74" s="19">
        <f t="shared" si="30"/>
        <v>36</v>
      </c>
      <c r="O74" s="15">
        <f t="shared" si="31"/>
        <v>5.48</v>
      </c>
      <c r="P74" s="15">
        <f t="shared" ca="1" si="36"/>
        <v>7.850000000000005</v>
      </c>
      <c r="Q74" s="15">
        <f t="shared" ref="Q74:Q137" si="39">Q73+H74</f>
        <v>2.2599999999999998</v>
      </c>
      <c r="R74" s="15">
        <f t="shared" ref="R74:R137" si="40">R73+I74</f>
        <v>5</v>
      </c>
      <c r="S74" s="15">
        <f t="shared" ref="S74:S137" ca="1" si="41">S73+M74</f>
        <v>0.74</v>
      </c>
      <c r="U74" s="251">
        <f t="shared" si="32"/>
        <v>0.5</v>
      </c>
      <c r="X74" s="79"/>
      <c r="Y74" s="79"/>
      <c r="Z74" s="79"/>
      <c r="AA74" s="79"/>
      <c r="AB74" s="79"/>
      <c r="AC74" s="79"/>
      <c r="AD74" s="79"/>
      <c r="AE74" s="79"/>
      <c r="AF74" s="79"/>
      <c r="AG74" s="79"/>
      <c r="AH74" s="79"/>
      <c r="AI74" s="79"/>
      <c r="AJ74" s="79"/>
      <c r="AK74" s="79"/>
      <c r="AL74" s="79"/>
      <c r="AM74" s="7"/>
      <c r="AN74" s="7"/>
    </row>
    <row r="75" spans="1:40" x14ac:dyDescent="0.2">
      <c r="A75" s="60">
        <f t="shared" si="37"/>
        <v>40000</v>
      </c>
      <c r="B75" s="36">
        <v>87</v>
      </c>
      <c r="C75" s="61">
        <f t="shared" si="26"/>
        <v>10</v>
      </c>
      <c r="D75" s="11">
        <f t="shared" ca="1" si="27"/>
        <v>0.24</v>
      </c>
      <c r="E75" s="93">
        <f t="shared" si="28"/>
        <v>35</v>
      </c>
      <c r="F75" s="94">
        <f t="shared" si="29"/>
        <v>1</v>
      </c>
      <c r="G75" s="15">
        <f t="shared" ca="1" si="33"/>
        <v>0.24</v>
      </c>
      <c r="H75" s="26"/>
      <c r="I75" s="26"/>
      <c r="J75" s="15">
        <f t="shared" ca="1" si="34"/>
        <v>1.85</v>
      </c>
      <c r="K75" s="12">
        <f t="shared" ca="1" si="38"/>
        <v>0.33759124087591241</v>
      </c>
      <c r="L75" s="13"/>
      <c r="M75" s="15">
        <f t="shared" ca="1" si="35"/>
        <v>0</v>
      </c>
      <c r="N75" s="19">
        <f t="shared" si="30"/>
        <v>36</v>
      </c>
      <c r="O75" s="15">
        <f t="shared" si="31"/>
        <v>5.48</v>
      </c>
      <c r="P75" s="15">
        <f t="shared" ca="1" si="36"/>
        <v>8.0900000000000052</v>
      </c>
      <c r="Q75" s="15">
        <f t="shared" si="39"/>
        <v>2.2599999999999998</v>
      </c>
      <c r="R75" s="15">
        <f t="shared" si="40"/>
        <v>5</v>
      </c>
      <c r="S75" s="15">
        <f t="shared" ca="1" si="41"/>
        <v>0.74</v>
      </c>
      <c r="U75" s="251">
        <f t="shared" si="32"/>
        <v>0.5</v>
      </c>
      <c r="X75" s="79"/>
      <c r="Y75" s="79"/>
      <c r="Z75" s="79"/>
      <c r="AA75" s="79"/>
      <c r="AB75" s="79"/>
      <c r="AC75" s="79"/>
      <c r="AD75" s="79"/>
      <c r="AE75" s="79"/>
      <c r="AF75" s="79"/>
      <c r="AG75" s="79"/>
      <c r="AH75" s="79"/>
      <c r="AI75" s="79"/>
      <c r="AJ75" s="79"/>
      <c r="AK75" s="79"/>
      <c r="AL75" s="79"/>
    </row>
    <row r="76" spans="1:40" ht="12.75" customHeight="1" x14ac:dyDescent="0.2">
      <c r="A76" s="60">
        <f t="shared" si="37"/>
        <v>40001</v>
      </c>
      <c r="B76" s="36">
        <v>91</v>
      </c>
      <c r="C76" s="61">
        <f t="shared" si="26"/>
        <v>10</v>
      </c>
      <c r="D76" s="11">
        <f t="shared" ca="1" si="27"/>
        <v>0.28999999999999998</v>
      </c>
      <c r="E76" s="93">
        <f t="shared" si="28"/>
        <v>36</v>
      </c>
      <c r="F76" s="94">
        <f t="shared" si="29"/>
        <v>1</v>
      </c>
      <c r="G76" s="15">
        <f t="shared" ca="1" si="33"/>
        <v>0.28999999999999998</v>
      </c>
      <c r="H76" s="26"/>
      <c r="I76" s="26"/>
      <c r="J76" s="15">
        <f t="shared" ca="1" si="34"/>
        <v>2.14</v>
      </c>
      <c r="K76" s="12">
        <f t="shared" ca="1" si="38"/>
        <v>0.39051094890510946</v>
      </c>
      <c r="L76" s="13"/>
      <c r="M76" s="15">
        <f t="shared" ca="1" si="35"/>
        <v>0</v>
      </c>
      <c r="N76" s="19">
        <f t="shared" si="30"/>
        <v>36</v>
      </c>
      <c r="O76" s="15">
        <f t="shared" si="31"/>
        <v>5.48</v>
      </c>
      <c r="P76" s="15">
        <f t="shared" ca="1" si="36"/>
        <v>8.3800000000000043</v>
      </c>
      <c r="Q76" s="15">
        <f t="shared" si="39"/>
        <v>2.2599999999999998</v>
      </c>
      <c r="R76" s="15">
        <f t="shared" si="40"/>
        <v>5</v>
      </c>
      <c r="S76" s="15">
        <f t="shared" ca="1" si="41"/>
        <v>0.74</v>
      </c>
      <c r="U76" s="251">
        <f t="shared" si="32"/>
        <v>0.5</v>
      </c>
      <c r="X76" s="79"/>
      <c r="Y76" s="79"/>
      <c r="Z76" s="79"/>
      <c r="AA76" s="79"/>
      <c r="AB76" s="79"/>
      <c r="AC76" s="79"/>
      <c r="AD76" s="79"/>
      <c r="AE76" s="79"/>
      <c r="AF76" s="79"/>
      <c r="AG76" s="79"/>
      <c r="AH76" s="79"/>
      <c r="AI76" s="79"/>
      <c r="AJ76" s="79"/>
      <c r="AK76" s="79"/>
      <c r="AL76" s="79"/>
    </row>
    <row r="77" spans="1:40" x14ac:dyDescent="0.2">
      <c r="A77" s="60">
        <f t="shared" si="37"/>
        <v>40002</v>
      </c>
      <c r="B77" s="36">
        <v>88</v>
      </c>
      <c r="C77" s="61">
        <f t="shared" si="26"/>
        <v>10</v>
      </c>
      <c r="D77" s="11">
        <f t="shared" ca="1" si="27"/>
        <v>0.24</v>
      </c>
      <c r="E77" s="93">
        <f t="shared" si="28"/>
        <v>37</v>
      </c>
      <c r="F77" s="94">
        <f t="shared" si="29"/>
        <v>1</v>
      </c>
      <c r="G77" s="15">
        <f t="shared" ca="1" si="33"/>
        <v>0.24</v>
      </c>
      <c r="H77" s="26"/>
      <c r="I77" s="26"/>
      <c r="J77" s="15">
        <f t="shared" ca="1" si="34"/>
        <v>2.38</v>
      </c>
      <c r="K77" s="12">
        <f t="shared" ca="1" si="38"/>
        <v>0.43430656934306566</v>
      </c>
      <c r="L77" s="13"/>
      <c r="M77" s="15">
        <f t="shared" ca="1" si="35"/>
        <v>0</v>
      </c>
      <c r="N77" s="19">
        <f t="shared" si="30"/>
        <v>36</v>
      </c>
      <c r="O77" s="15">
        <f t="shared" si="31"/>
        <v>5.48</v>
      </c>
      <c r="P77" s="15">
        <f t="shared" ca="1" si="36"/>
        <v>8.6200000000000045</v>
      </c>
      <c r="Q77" s="15">
        <f t="shared" si="39"/>
        <v>2.2599999999999998</v>
      </c>
      <c r="R77" s="15">
        <f t="shared" si="40"/>
        <v>5</v>
      </c>
      <c r="S77" s="15">
        <f t="shared" ca="1" si="41"/>
        <v>0.74</v>
      </c>
      <c r="U77" s="251">
        <f t="shared" si="32"/>
        <v>0.5</v>
      </c>
      <c r="X77" s="79"/>
      <c r="Y77" s="79"/>
      <c r="Z77" s="79"/>
      <c r="AA77" s="79"/>
      <c r="AB77" s="79"/>
      <c r="AC77" s="79"/>
      <c r="AD77" s="79"/>
      <c r="AE77" s="79"/>
      <c r="AF77" s="79"/>
      <c r="AG77" s="79"/>
      <c r="AH77" s="79"/>
      <c r="AI77" s="79"/>
      <c r="AJ77" s="79"/>
      <c r="AK77" s="79"/>
      <c r="AL77" s="79"/>
    </row>
    <row r="78" spans="1:40" x14ac:dyDescent="0.2">
      <c r="A78" s="60">
        <f t="shared" si="37"/>
        <v>40003</v>
      </c>
      <c r="B78" s="36">
        <v>84</v>
      </c>
      <c r="C78" s="61">
        <f t="shared" si="26"/>
        <v>10</v>
      </c>
      <c r="D78" s="11">
        <f t="shared" ca="1" si="27"/>
        <v>0.24</v>
      </c>
      <c r="E78" s="93">
        <f t="shared" si="28"/>
        <v>38</v>
      </c>
      <c r="F78" s="94">
        <f t="shared" si="29"/>
        <v>1</v>
      </c>
      <c r="G78" s="15">
        <f t="shared" ca="1" si="33"/>
        <v>0.24</v>
      </c>
      <c r="H78" s="26"/>
      <c r="I78" s="26">
        <v>1.25</v>
      </c>
      <c r="J78" s="15">
        <f t="shared" ca="1" si="34"/>
        <v>1.37</v>
      </c>
      <c r="K78" s="12">
        <f t="shared" ca="1" si="38"/>
        <v>0.25</v>
      </c>
      <c r="L78" s="13"/>
      <c r="M78" s="15">
        <f t="shared" ca="1" si="35"/>
        <v>0</v>
      </c>
      <c r="N78" s="19">
        <f t="shared" si="30"/>
        <v>36</v>
      </c>
      <c r="O78" s="15">
        <f t="shared" si="31"/>
        <v>5.48</v>
      </c>
      <c r="P78" s="15">
        <f t="shared" ca="1" si="36"/>
        <v>8.8600000000000048</v>
      </c>
      <c r="Q78" s="15">
        <f t="shared" si="39"/>
        <v>2.2599999999999998</v>
      </c>
      <c r="R78" s="15">
        <f t="shared" si="40"/>
        <v>6.25</v>
      </c>
      <c r="S78" s="15">
        <f t="shared" ca="1" si="41"/>
        <v>0.74</v>
      </c>
      <c r="U78" s="251">
        <f t="shared" si="32"/>
        <v>0.5</v>
      </c>
      <c r="X78" s="79"/>
      <c r="Y78" s="79"/>
      <c r="Z78" s="79"/>
      <c r="AA78" s="79"/>
      <c r="AB78" s="79"/>
      <c r="AC78" s="79"/>
      <c r="AD78" s="79"/>
      <c r="AE78" s="79"/>
      <c r="AF78" s="79"/>
      <c r="AG78" s="79"/>
      <c r="AH78" s="79"/>
      <c r="AI78" s="79"/>
      <c r="AJ78" s="79"/>
      <c r="AK78" s="79"/>
      <c r="AL78" s="79"/>
    </row>
    <row r="79" spans="1:40" x14ac:dyDescent="0.2">
      <c r="A79" s="60">
        <f t="shared" si="37"/>
        <v>40004</v>
      </c>
      <c r="B79" s="36">
        <v>84</v>
      </c>
      <c r="C79" s="61">
        <f t="shared" si="26"/>
        <v>10</v>
      </c>
      <c r="D79" s="11">
        <f t="shared" ca="1" si="27"/>
        <v>0.24</v>
      </c>
      <c r="E79" s="93">
        <f t="shared" si="28"/>
        <v>0</v>
      </c>
      <c r="F79" s="94">
        <f t="shared" si="29"/>
        <v>1</v>
      </c>
      <c r="G79" s="15">
        <f t="shared" ca="1" si="33"/>
        <v>0.24</v>
      </c>
      <c r="H79" s="26"/>
      <c r="I79" s="26"/>
      <c r="J79" s="15">
        <f t="shared" ca="1" si="34"/>
        <v>1.61</v>
      </c>
      <c r="K79" s="12">
        <f t="shared" ca="1" si="38"/>
        <v>0.29379562043795621</v>
      </c>
      <c r="L79" s="13"/>
      <c r="M79" s="15">
        <f t="shared" ca="1" si="35"/>
        <v>0</v>
      </c>
      <c r="N79" s="19">
        <f t="shared" si="30"/>
        <v>36</v>
      </c>
      <c r="O79" s="15">
        <f t="shared" si="31"/>
        <v>5.48</v>
      </c>
      <c r="P79" s="15">
        <f t="shared" ca="1" si="36"/>
        <v>9.100000000000005</v>
      </c>
      <c r="Q79" s="15">
        <f t="shared" si="39"/>
        <v>2.2599999999999998</v>
      </c>
      <c r="R79" s="15">
        <f t="shared" si="40"/>
        <v>6.25</v>
      </c>
      <c r="S79" s="15">
        <f t="shared" ca="1" si="41"/>
        <v>0.74</v>
      </c>
      <c r="U79" s="251">
        <f t="shared" si="32"/>
        <v>0.5</v>
      </c>
      <c r="X79" s="79"/>
      <c r="Y79" s="79"/>
      <c r="Z79" s="79"/>
      <c r="AA79" s="79"/>
      <c r="AB79" s="79"/>
      <c r="AC79" s="79"/>
      <c r="AD79" s="79"/>
      <c r="AE79" s="79"/>
      <c r="AF79" s="79"/>
      <c r="AG79" s="79"/>
      <c r="AH79" s="79"/>
      <c r="AI79" s="79"/>
      <c r="AJ79" s="79"/>
      <c r="AK79" s="79"/>
      <c r="AL79" s="79"/>
    </row>
    <row r="80" spans="1:40" x14ac:dyDescent="0.2">
      <c r="A80" s="60">
        <f t="shared" si="37"/>
        <v>40005</v>
      </c>
      <c r="B80" s="36">
        <v>85</v>
      </c>
      <c r="C80" s="61">
        <f t="shared" si="26"/>
        <v>10</v>
      </c>
      <c r="D80" s="11">
        <f t="shared" ca="1" si="27"/>
        <v>0.24</v>
      </c>
      <c r="E80" s="93">
        <f t="shared" si="28"/>
        <v>1</v>
      </c>
      <c r="F80" s="94">
        <f t="shared" si="29"/>
        <v>1</v>
      </c>
      <c r="G80" s="15">
        <f t="shared" ca="1" si="33"/>
        <v>0.24</v>
      </c>
      <c r="H80" s="26"/>
      <c r="I80" s="26"/>
      <c r="J80" s="15">
        <f t="shared" ca="1" si="34"/>
        <v>1.85</v>
      </c>
      <c r="K80" s="12">
        <f t="shared" ca="1" si="38"/>
        <v>0.33759124087591241</v>
      </c>
      <c r="L80" s="13"/>
      <c r="M80" s="15">
        <f t="shared" ca="1" si="35"/>
        <v>0</v>
      </c>
      <c r="N80" s="19">
        <f t="shared" si="30"/>
        <v>36</v>
      </c>
      <c r="O80" s="15">
        <f t="shared" si="31"/>
        <v>5.48</v>
      </c>
      <c r="P80" s="15">
        <f t="shared" ca="1" si="36"/>
        <v>9.3400000000000052</v>
      </c>
      <c r="Q80" s="15">
        <f t="shared" si="39"/>
        <v>2.2599999999999998</v>
      </c>
      <c r="R80" s="15">
        <f t="shared" si="40"/>
        <v>6.25</v>
      </c>
      <c r="S80" s="15">
        <f t="shared" ca="1" si="41"/>
        <v>0.74</v>
      </c>
      <c r="U80" s="251">
        <f t="shared" si="32"/>
        <v>0.5</v>
      </c>
      <c r="X80" s="79"/>
      <c r="Y80" s="79"/>
      <c r="Z80" s="79"/>
      <c r="AA80" s="79"/>
      <c r="AB80" s="79"/>
      <c r="AC80" s="79"/>
      <c r="AD80" s="79"/>
      <c r="AE80" s="79"/>
      <c r="AF80" s="79"/>
      <c r="AG80" s="79"/>
      <c r="AH80" s="79"/>
      <c r="AI80" s="79"/>
      <c r="AJ80" s="79"/>
      <c r="AK80" s="79"/>
      <c r="AL80" s="79"/>
    </row>
    <row r="81" spans="1:40" x14ac:dyDescent="0.2">
      <c r="A81" s="60">
        <f t="shared" si="37"/>
        <v>40006</v>
      </c>
      <c r="B81" s="36">
        <v>94</v>
      </c>
      <c r="C81" s="61">
        <f t="shared" si="26"/>
        <v>11</v>
      </c>
      <c r="D81" s="11">
        <f t="shared" ca="1" si="27"/>
        <v>0.28999999999999998</v>
      </c>
      <c r="E81" s="93">
        <f t="shared" si="28"/>
        <v>2</v>
      </c>
      <c r="F81" s="94">
        <f t="shared" si="29"/>
        <v>1</v>
      </c>
      <c r="G81" s="15">
        <f t="shared" ca="1" si="33"/>
        <v>0.28999999999999998</v>
      </c>
      <c r="H81" s="26"/>
      <c r="I81" s="26"/>
      <c r="J81" s="15">
        <f t="shared" ca="1" si="34"/>
        <v>2.14</v>
      </c>
      <c r="K81" s="12">
        <f t="shared" ca="1" si="38"/>
        <v>0.39051094890510946</v>
      </c>
      <c r="L81" s="13"/>
      <c r="M81" s="15">
        <f t="shared" ca="1" si="35"/>
        <v>0</v>
      </c>
      <c r="N81" s="19">
        <f t="shared" si="30"/>
        <v>36</v>
      </c>
      <c r="O81" s="15">
        <f t="shared" si="31"/>
        <v>5.48</v>
      </c>
      <c r="P81" s="15">
        <f t="shared" ca="1" si="36"/>
        <v>9.6300000000000043</v>
      </c>
      <c r="Q81" s="15">
        <f t="shared" si="39"/>
        <v>2.2599999999999998</v>
      </c>
      <c r="R81" s="15">
        <f t="shared" si="40"/>
        <v>6.25</v>
      </c>
      <c r="S81" s="15">
        <f t="shared" ca="1" si="41"/>
        <v>0.74</v>
      </c>
      <c r="U81" s="251">
        <f t="shared" si="32"/>
        <v>0.5</v>
      </c>
      <c r="X81" s="79"/>
      <c r="Y81" s="79"/>
      <c r="Z81" s="79"/>
      <c r="AA81" s="79"/>
      <c r="AB81" s="79"/>
      <c r="AC81" s="79"/>
      <c r="AD81" s="79"/>
      <c r="AE81" s="79"/>
      <c r="AF81" s="79"/>
      <c r="AG81" s="79"/>
      <c r="AH81" s="79"/>
      <c r="AI81" s="79"/>
      <c r="AJ81" s="79"/>
      <c r="AK81" s="79"/>
      <c r="AL81" s="79"/>
      <c r="AM81" s="7"/>
      <c r="AN81" s="7"/>
    </row>
    <row r="82" spans="1:40" ht="12.75" customHeight="1" x14ac:dyDescent="0.2">
      <c r="A82" s="60">
        <f t="shared" si="37"/>
        <v>40007</v>
      </c>
      <c r="B82" s="36">
        <v>94</v>
      </c>
      <c r="C82" s="61">
        <f t="shared" si="26"/>
        <v>11</v>
      </c>
      <c r="D82" s="11">
        <f t="shared" ca="1" si="27"/>
        <v>0.28999999999999998</v>
      </c>
      <c r="E82" s="93">
        <f t="shared" si="28"/>
        <v>3</v>
      </c>
      <c r="F82" s="94">
        <f t="shared" si="29"/>
        <v>1</v>
      </c>
      <c r="G82" s="15">
        <f t="shared" ca="1" si="33"/>
        <v>0.28999999999999998</v>
      </c>
      <c r="H82" s="26"/>
      <c r="I82" s="26"/>
      <c r="J82" s="15">
        <f t="shared" ca="1" si="34"/>
        <v>2.4300000000000002</v>
      </c>
      <c r="K82" s="12">
        <f t="shared" ca="1" si="38"/>
        <v>0.44343065693430656</v>
      </c>
      <c r="L82" s="13"/>
      <c r="M82" s="15">
        <f t="shared" ca="1" si="35"/>
        <v>0</v>
      </c>
      <c r="N82" s="19">
        <f t="shared" si="30"/>
        <v>36</v>
      </c>
      <c r="O82" s="15">
        <f t="shared" si="31"/>
        <v>5.48</v>
      </c>
      <c r="P82" s="15">
        <f t="shared" ca="1" si="36"/>
        <v>9.9200000000000035</v>
      </c>
      <c r="Q82" s="15">
        <f t="shared" si="39"/>
        <v>2.2599999999999998</v>
      </c>
      <c r="R82" s="15">
        <f t="shared" si="40"/>
        <v>6.25</v>
      </c>
      <c r="S82" s="15">
        <f t="shared" ca="1" si="41"/>
        <v>0.74</v>
      </c>
      <c r="U82" s="251">
        <f t="shared" si="32"/>
        <v>0.5</v>
      </c>
      <c r="X82" s="79"/>
      <c r="Y82" s="79"/>
      <c r="Z82" s="79"/>
      <c r="AA82" s="79"/>
      <c r="AB82" s="79"/>
      <c r="AC82" s="79"/>
      <c r="AD82" s="79"/>
      <c r="AE82" s="79"/>
      <c r="AF82" s="79"/>
      <c r="AG82" s="79"/>
      <c r="AH82" s="79"/>
      <c r="AI82" s="79"/>
      <c r="AJ82" s="79"/>
      <c r="AK82" s="79"/>
      <c r="AL82" s="79"/>
    </row>
    <row r="83" spans="1:40" x14ac:dyDescent="0.2">
      <c r="A83" s="60">
        <f t="shared" si="37"/>
        <v>40008</v>
      </c>
      <c r="B83" s="36">
        <v>95</v>
      </c>
      <c r="C83" s="61">
        <f t="shared" si="26"/>
        <v>11</v>
      </c>
      <c r="D83" s="11">
        <f t="shared" ca="1" si="27"/>
        <v>0.28999999999999998</v>
      </c>
      <c r="E83" s="93">
        <f t="shared" si="28"/>
        <v>4</v>
      </c>
      <c r="F83" s="94">
        <f t="shared" si="29"/>
        <v>1</v>
      </c>
      <c r="G83" s="15">
        <f t="shared" ca="1" si="33"/>
        <v>0.28999999999999998</v>
      </c>
      <c r="H83" s="26"/>
      <c r="I83" s="26">
        <v>1.25</v>
      </c>
      <c r="J83" s="15">
        <f t="shared" ca="1" si="34"/>
        <v>1.4700000000000002</v>
      </c>
      <c r="K83" s="12">
        <f t="shared" ca="1" si="38"/>
        <v>0.26824817518248179</v>
      </c>
      <c r="L83" s="13"/>
      <c r="M83" s="15">
        <f t="shared" ca="1" si="35"/>
        <v>0</v>
      </c>
      <c r="N83" s="19">
        <f t="shared" si="30"/>
        <v>36</v>
      </c>
      <c r="O83" s="15">
        <f t="shared" si="31"/>
        <v>5.48</v>
      </c>
      <c r="P83" s="15">
        <f t="shared" ca="1" si="36"/>
        <v>10.210000000000003</v>
      </c>
      <c r="Q83" s="15">
        <f t="shared" si="39"/>
        <v>2.2599999999999998</v>
      </c>
      <c r="R83" s="15">
        <f t="shared" si="40"/>
        <v>7.5</v>
      </c>
      <c r="S83" s="15">
        <f t="shared" ca="1" si="41"/>
        <v>0.74</v>
      </c>
      <c r="U83" s="251">
        <f t="shared" si="32"/>
        <v>0.5</v>
      </c>
      <c r="X83" s="79"/>
      <c r="Y83" s="79"/>
      <c r="Z83" s="79"/>
      <c r="AA83" s="79"/>
      <c r="AB83" s="79"/>
      <c r="AC83" s="79"/>
      <c r="AD83" s="79"/>
      <c r="AE83" s="79"/>
      <c r="AF83" s="79"/>
      <c r="AG83" s="79"/>
      <c r="AH83" s="79"/>
      <c r="AI83" s="79"/>
      <c r="AJ83" s="79"/>
      <c r="AK83" s="79"/>
      <c r="AL83" s="79"/>
    </row>
    <row r="84" spans="1:40" x14ac:dyDescent="0.2">
      <c r="A84" s="60">
        <f t="shared" si="37"/>
        <v>40009</v>
      </c>
      <c r="B84" s="36">
        <v>92</v>
      </c>
      <c r="C84" s="61">
        <f t="shared" si="26"/>
        <v>11</v>
      </c>
      <c r="D84" s="11">
        <f t="shared" ca="1" si="27"/>
        <v>0.28999999999999998</v>
      </c>
      <c r="E84" s="93">
        <f t="shared" si="28"/>
        <v>5</v>
      </c>
      <c r="F84" s="94">
        <f t="shared" si="29"/>
        <v>1</v>
      </c>
      <c r="G84" s="15">
        <f t="shared" ca="1" si="33"/>
        <v>0.28999999999999998</v>
      </c>
      <c r="H84" s="26"/>
      <c r="I84" s="26"/>
      <c r="J84" s="15">
        <f t="shared" ca="1" si="34"/>
        <v>1.7600000000000002</v>
      </c>
      <c r="K84" s="12">
        <f t="shared" ca="1" si="38"/>
        <v>0.32116788321167883</v>
      </c>
      <c r="L84" s="13"/>
      <c r="M84" s="15">
        <f t="shared" ca="1" si="35"/>
        <v>0</v>
      </c>
      <c r="N84" s="19">
        <f t="shared" si="30"/>
        <v>36</v>
      </c>
      <c r="O84" s="15">
        <f t="shared" si="31"/>
        <v>5.48</v>
      </c>
      <c r="P84" s="15">
        <f t="shared" ca="1" si="36"/>
        <v>10.500000000000002</v>
      </c>
      <c r="Q84" s="15">
        <f t="shared" si="39"/>
        <v>2.2599999999999998</v>
      </c>
      <c r="R84" s="15">
        <f t="shared" si="40"/>
        <v>7.5</v>
      </c>
      <c r="S84" s="15">
        <f t="shared" ca="1" si="41"/>
        <v>0.74</v>
      </c>
      <c r="U84" s="251">
        <f t="shared" si="32"/>
        <v>0.5</v>
      </c>
      <c r="X84" s="79"/>
      <c r="Y84" s="79"/>
      <c r="Z84" s="79"/>
      <c r="AA84" s="79"/>
      <c r="AB84" s="79"/>
      <c r="AC84" s="79"/>
      <c r="AD84" s="79"/>
      <c r="AE84" s="79"/>
      <c r="AF84" s="79"/>
      <c r="AG84" s="79"/>
      <c r="AH84" s="79"/>
      <c r="AI84" s="79"/>
      <c r="AJ84" s="79"/>
      <c r="AK84" s="79"/>
      <c r="AL84" s="79"/>
    </row>
    <row r="85" spans="1:40" ht="12.75" customHeight="1" x14ac:dyDescent="0.2">
      <c r="A85" s="60">
        <f t="shared" si="37"/>
        <v>40010</v>
      </c>
      <c r="B85" s="36">
        <v>86</v>
      </c>
      <c r="C85" s="61">
        <f t="shared" si="26"/>
        <v>11</v>
      </c>
      <c r="D85" s="11">
        <f t="shared" ca="1" si="27"/>
        <v>0.23</v>
      </c>
      <c r="E85" s="93">
        <f t="shared" si="28"/>
        <v>6</v>
      </c>
      <c r="F85" s="94">
        <f t="shared" si="29"/>
        <v>1</v>
      </c>
      <c r="G85" s="15">
        <f t="shared" ca="1" si="33"/>
        <v>0.23</v>
      </c>
      <c r="H85" s="26"/>
      <c r="I85" s="26"/>
      <c r="J85" s="15">
        <f t="shared" ca="1" si="34"/>
        <v>1.9900000000000002</v>
      </c>
      <c r="K85" s="12">
        <f t="shared" ca="1" si="38"/>
        <v>0.36313868613138689</v>
      </c>
      <c r="L85" s="13"/>
      <c r="M85" s="15">
        <f t="shared" ca="1" si="35"/>
        <v>0</v>
      </c>
      <c r="N85" s="19">
        <f t="shared" si="30"/>
        <v>36</v>
      </c>
      <c r="O85" s="15">
        <f t="shared" si="31"/>
        <v>5.48</v>
      </c>
      <c r="P85" s="15">
        <f t="shared" ca="1" si="36"/>
        <v>10.730000000000002</v>
      </c>
      <c r="Q85" s="15">
        <f t="shared" si="39"/>
        <v>2.2599999999999998</v>
      </c>
      <c r="R85" s="15">
        <f t="shared" si="40"/>
        <v>7.5</v>
      </c>
      <c r="S85" s="15">
        <f t="shared" ca="1" si="41"/>
        <v>0.74</v>
      </c>
      <c r="U85" s="251">
        <f t="shared" si="32"/>
        <v>0.5</v>
      </c>
      <c r="X85" s="79"/>
      <c r="Y85" s="79"/>
      <c r="Z85" s="79"/>
      <c r="AA85" s="79"/>
      <c r="AB85" s="79"/>
      <c r="AC85" s="79"/>
      <c r="AD85" s="79"/>
      <c r="AE85" s="79"/>
      <c r="AF85" s="79"/>
      <c r="AG85" s="79"/>
      <c r="AH85" s="79"/>
      <c r="AI85" s="79"/>
      <c r="AJ85" s="79"/>
      <c r="AK85" s="79"/>
      <c r="AL85" s="79"/>
    </row>
    <row r="86" spans="1:40" x14ac:dyDescent="0.2">
      <c r="A86" s="60">
        <f t="shared" si="37"/>
        <v>40011</v>
      </c>
      <c r="B86" s="36">
        <v>83</v>
      </c>
      <c r="C86" s="61">
        <f t="shared" si="26"/>
        <v>11</v>
      </c>
      <c r="D86" s="11">
        <f t="shared" ca="1" si="27"/>
        <v>0.23</v>
      </c>
      <c r="E86" s="93">
        <f t="shared" si="28"/>
        <v>7</v>
      </c>
      <c r="F86" s="94">
        <f t="shared" si="29"/>
        <v>1</v>
      </c>
      <c r="G86" s="15">
        <f t="shared" ca="1" si="33"/>
        <v>0.23</v>
      </c>
      <c r="H86" s="26"/>
      <c r="I86" s="26"/>
      <c r="J86" s="15">
        <f t="shared" ca="1" si="34"/>
        <v>2.2200000000000002</v>
      </c>
      <c r="K86" s="12">
        <f t="shared" ca="1" si="38"/>
        <v>0.4051094890510949</v>
      </c>
      <c r="L86" s="13"/>
      <c r="M86" s="15">
        <f t="shared" ca="1" si="35"/>
        <v>0</v>
      </c>
      <c r="N86" s="19">
        <f t="shared" si="30"/>
        <v>36</v>
      </c>
      <c r="O86" s="15">
        <f t="shared" si="31"/>
        <v>5.48</v>
      </c>
      <c r="P86" s="15">
        <f t="shared" ca="1" si="36"/>
        <v>10.960000000000003</v>
      </c>
      <c r="Q86" s="15">
        <f t="shared" si="39"/>
        <v>2.2599999999999998</v>
      </c>
      <c r="R86" s="15">
        <f t="shared" si="40"/>
        <v>7.5</v>
      </c>
      <c r="S86" s="15">
        <f t="shared" ca="1" si="41"/>
        <v>0.74</v>
      </c>
      <c r="U86" s="251">
        <f t="shared" si="32"/>
        <v>0.5</v>
      </c>
      <c r="X86" s="79"/>
      <c r="Y86" s="79"/>
      <c r="Z86" s="79"/>
      <c r="AA86" s="79"/>
      <c r="AB86" s="79"/>
      <c r="AC86" s="79"/>
      <c r="AD86" s="79"/>
      <c r="AE86" s="79"/>
      <c r="AF86" s="79"/>
      <c r="AG86" s="79"/>
      <c r="AH86" s="79"/>
      <c r="AI86" s="79"/>
      <c r="AJ86" s="79"/>
      <c r="AK86" s="79"/>
      <c r="AL86" s="79"/>
    </row>
    <row r="87" spans="1:40" x14ac:dyDescent="0.2">
      <c r="A87" s="60">
        <f t="shared" si="37"/>
        <v>40012</v>
      </c>
      <c r="B87" s="36">
        <v>83</v>
      </c>
      <c r="C87" s="61">
        <f t="shared" si="26"/>
        <v>11</v>
      </c>
      <c r="D87" s="11">
        <f t="shared" ca="1" si="27"/>
        <v>0.23</v>
      </c>
      <c r="E87" s="93">
        <f t="shared" si="28"/>
        <v>8</v>
      </c>
      <c r="F87" s="94">
        <f t="shared" si="29"/>
        <v>1</v>
      </c>
      <c r="G87" s="15">
        <f t="shared" ca="1" si="33"/>
        <v>0.23</v>
      </c>
      <c r="H87" s="26"/>
      <c r="I87" s="26"/>
      <c r="J87" s="15">
        <f t="shared" ca="1" si="34"/>
        <v>2.4500000000000002</v>
      </c>
      <c r="K87" s="12">
        <f t="shared" ca="1" si="38"/>
        <v>0.4470802919708029</v>
      </c>
      <c r="L87" s="13"/>
      <c r="M87" s="15">
        <f t="shared" ca="1" si="35"/>
        <v>0</v>
      </c>
      <c r="N87" s="19">
        <f t="shared" si="30"/>
        <v>36</v>
      </c>
      <c r="O87" s="15">
        <f t="shared" si="31"/>
        <v>5.48</v>
      </c>
      <c r="P87" s="15">
        <f t="shared" ca="1" si="36"/>
        <v>11.190000000000003</v>
      </c>
      <c r="Q87" s="15">
        <f t="shared" si="39"/>
        <v>2.2599999999999998</v>
      </c>
      <c r="R87" s="15">
        <f t="shared" si="40"/>
        <v>7.5</v>
      </c>
      <c r="S87" s="15">
        <f t="shared" ca="1" si="41"/>
        <v>0.74</v>
      </c>
      <c r="U87" s="251">
        <f t="shared" si="32"/>
        <v>0.5</v>
      </c>
      <c r="X87" s="79"/>
      <c r="Y87" s="79"/>
      <c r="Z87" s="79"/>
      <c r="AA87" s="79"/>
      <c r="AB87" s="79"/>
      <c r="AC87" s="79"/>
      <c r="AD87" s="79"/>
      <c r="AE87" s="79"/>
      <c r="AF87" s="79"/>
      <c r="AG87" s="79"/>
      <c r="AH87" s="79"/>
      <c r="AI87" s="79"/>
      <c r="AJ87" s="79"/>
      <c r="AK87" s="79"/>
      <c r="AL87" s="79"/>
    </row>
    <row r="88" spans="1:40" x14ac:dyDescent="0.2">
      <c r="A88" s="60">
        <f t="shared" si="37"/>
        <v>40013</v>
      </c>
      <c r="B88" s="36">
        <v>83</v>
      </c>
      <c r="C88" s="61">
        <f t="shared" si="26"/>
        <v>12</v>
      </c>
      <c r="D88" s="11">
        <f t="shared" ca="1" si="27"/>
        <v>0.22</v>
      </c>
      <c r="E88" s="93">
        <f t="shared" si="28"/>
        <v>9</v>
      </c>
      <c r="F88" s="94">
        <f t="shared" si="29"/>
        <v>1</v>
      </c>
      <c r="G88" s="15">
        <f t="shared" ca="1" si="33"/>
        <v>0.22</v>
      </c>
      <c r="H88" s="26"/>
      <c r="I88" s="26">
        <v>1.25</v>
      </c>
      <c r="J88" s="15">
        <f t="shared" ca="1" si="34"/>
        <v>1.4200000000000004</v>
      </c>
      <c r="K88" s="12">
        <f t="shared" ca="1" si="38"/>
        <v>0.25912408759124095</v>
      </c>
      <c r="L88" s="13"/>
      <c r="M88" s="15">
        <f t="shared" ca="1" si="35"/>
        <v>0</v>
      </c>
      <c r="N88" s="19">
        <f t="shared" si="30"/>
        <v>36</v>
      </c>
      <c r="O88" s="15">
        <f t="shared" si="31"/>
        <v>5.48</v>
      </c>
      <c r="P88" s="15">
        <f t="shared" ca="1" si="36"/>
        <v>11.410000000000004</v>
      </c>
      <c r="Q88" s="15">
        <f t="shared" si="39"/>
        <v>2.2599999999999998</v>
      </c>
      <c r="R88" s="15">
        <f t="shared" si="40"/>
        <v>8.75</v>
      </c>
      <c r="S88" s="15">
        <f t="shared" ca="1" si="41"/>
        <v>0.74</v>
      </c>
      <c r="U88" s="251">
        <f t="shared" si="32"/>
        <v>0.5</v>
      </c>
      <c r="X88" s="79"/>
      <c r="Y88" s="79"/>
      <c r="Z88" s="79"/>
      <c r="AA88" s="79"/>
      <c r="AB88" s="79"/>
      <c r="AC88" s="79"/>
      <c r="AD88" s="79"/>
      <c r="AE88" s="79"/>
      <c r="AF88" s="79"/>
      <c r="AG88" s="79"/>
      <c r="AH88" s="79"/>
      <c r="AI88" s="79"/>
      <c r="AJ88" s="79"/>
      <c r="AK88" s="79"/>
      <c r="AL88" s="79"/>
    </row>
    <row r="89" spans="1:40" x14ac:dyDescent="0.2">
      <c r="A89" s="60">
        <f t="shared" si="37"/>
        <v>40014</v>
      </c>
      <c r="B89" s="36">
        <v>81</v>
      </c>
      <c r="C89" s="61">
        <f t="shared" si="26"/>
        <v>12</v>
      </c>
      <c r="D89" s="11">
        <f t="shared" ca="1" si="27"/>
        <v>0.22</v>
      </c>
      <c r="E89" s="93">
        <f t="shared" si="28"/>
        <v>10</v>
      </c>
      <c r="F89" s="94">
        <f t="shared" si="29"/>
        <v>1</v>
      </c>
      <c r="G89" s="15">
        <f t="shared" ca="1" si="33"/>
        <v>0.22</v>
      </c>
      <c r="H89" s="26"/>
      <c r="I89" s="26"/>
      <c r="J89" s="15">
        <f t="shared" ca="1" si="34"/>
        <v>1.6400000000000003</v>
      </c>
      <c r="K89" s="12">
        <f t="shared" ca="1" si="38"/>
        <v>0.29927007299270075</v>
      </c>
      <c r="L89" s="13"/>
      <c r="M89" s="15">
        <f t="shared" ca="1" si="35"/>
        <v>0</v>
      </c>
      <c r="N89" s="19">
        <f t="shared" si="30"/>
        <v>36</v>
      </c>
      <c r="O89" s="15">
        <f t="shared" si="31"/>
        <v>5.48</v>
      </c>
      <c r="P89" s="15">
        <f t="shared" ca="1" si="36"/>
        <v>11.630000000000004</v>
      </c>
      <c r="Q89" s="15">
        <f t="shared" si="39"/>
        <v>2.2599999999999998</v>
      </c>
      <c r="R89" s="15">
        <f t="shared" si="40"/>
        <v>8.75</v>
      </c>
      <c r="S89" s="15">
        <f t="shared" ca="1" si="41"/>
        <v>0.74</v>
      </c>
      <c r="U89" s="251">
        <f t="shared" si="32"/>
        <v>0.5</v>
      </c>
      <c r="X89" s="79"/>
      <c r="Y89" s="79"/>
      <c r="Z89" s="79"/>
      <c r="AA89" s="79"/>
      <c r="AB89" s="79"/>
      <c r="AC89" s="79"/>
      <c r="AD89" s="79"/>
      <c r="AE89" s="79"/>
      <c r="AF89" s="79"/>
      <c r="AG89" s="79"/>
      <c r="AH89" s="79"/>
      <c r="AI89" s="79"/>
      <c r="AJ89" s="79"/>
      <c r="AK89" s="79"/>
      <c r="AL89" s="79"/>
    </row>
    <row r="90" spans="1:40" x14ac:dyDescent="0.2">
      <c r="A90" s="60">
        <f t="shared" si="37"/>
        <v>40015</v>
      </c>
      <c r="B90" s="36">
        <v>80</v>
      </c>
      <c r="C90" s="61">
        <f t="shared" si="26"/>
        <v>12</v>
      </c>
      <c r="D90" s="11">
        <f t="shared" ca="1" si="27"/>
        <v>0.22</v>
      </c>
      <c r="E90" s="93">
        <f t="shared" si="28"/>
        <v>11</v>
      </c>
      <c r="F90" s="94">
        <f t="shared" si="29"/>
        <v>1</v>
      </c>
      <c r="G90" s="15">
        <f t="shared" ca="1" si="33"/>
        <v>0.22</v>
      </c>
      <c r="H90" s="26"/>
      <c r="I90" s="26"/>
      <c r="J90" s="15">
        <f t="shared" ca="1" si="34"/>
        <v>1.8600000000000003</v>
      </c>
      <c r="K90" s="12">
        <f t="shared" ca="1" si="38"/>
        <v>0.33941605839416061</v>
      </c>
      <c r="L90" s="13"/>
      <c r="M90" s="15">
        <f t="shared" ca="1" si="35"/>
        <v>0</v>
      </c>
      <c r="N90" s="19">
        <f t="shared" si="30"/>
        <v>36</v>
      </c>
      <c r="O90" s="15">
        <f t="shared" si="31"/>
        <v>5.48</v>
      </c>
      <c r="P90" s="15">
        <f t="shared" ca="1" si="36"/>
        <v>11.850000000000005</v>
      </c>
      <c r="Q90" s="15">
        <f t="shared" si="39"/>
        <v>2.2599999999999998</v>
      </c>
      <c r="R90" s="15">
        <f t="shared" si="40"/>
        <v>8.75</v>
      </c>
      <c r="S90" s="15">
        <f t="shared" ca="1" si="41"/>
        <v>0.74</v>
      </c>
      <c r="U90" s="251">
        <f t="shared" si="32"/>
        <v>0.5</v>
      </c>
      <c r="X90" s="79"/>
      <c r="Y90" s="79"/>
      <c r="Z90" s="79"/>
      <c r="AA90" s="79"/>
      <c r="AB90" s="79"/>
      <c r="AC90" s="79"/>
      <c r="AD90" s="79"/>
      <c r="AE90" s="79"/>
      <c r="AF90" s="79"/>
      <c r="AG90" s="79"/>
      <c r="AH90" s="79"/>
      <c r="AI90" s="79"/>
      <c r="AJ90" s="79"/>
      <c r="AK90" s="79"/>
      <c r="AL90" s="79"/>
    </row>
    <row r="91" spans="1:40" x14ac:dyDescent="0.2">
      <c r="A91" s="60">
        <f t="shared" si="37"/>
        <v>40016</v>
      </c>
      <c r="B91" s="36">
        <v>82</v>
      </c>
      <c r="C91" s="61">
        <f t="shared" si="26"/>
        <v>12</v>
      </c>
      <c r="D91" s="11">
        <f t="shared" ca="1" si="27"/>
        <v>0.22</v>
      </c>
      <c r="E91" s="93">
        <f t="shared" si="28"/>
        <v>12</v>
      </c>
      <c r="F91" s="94">
        <f t="shared" si="29"/>
        <v>1</v>
      </c>
      <c r="G91" s="15">
        <f t="shared" ca="1" si="33"/>
        <v>0.22</v>
      </c>
      <c r="H91" s="26"/>
      <c r="I91" s="26"/>
      <c r="J91" s="15">
        <f t="shared" ca="1" si="34"/>
        <v>2.0800000000000005</v>
      </c>
      <c r="K91" s="12">
        <f t="shared" ca="1" si="38"/>
        <v>0.37956204379562053</v>
      </c>
      <c r="L91" s="13"/>
      <c r="M91" s="15">
        <f t="shared" ca="1" si="35"/>
        <v>0</v>
      </c>
      <c r="N91" s="19">
        <f t="shared" si="30"/>
        <v>36</v>
      </c>
      <c r="O91" s="15">
        <f t="shared" si="31"/>
        <v>5.48</v>
      </c>
      <c r="P91" s="15">
        <f t="shared" ca="1" si="36"/>
        <v>12.070000000000006</v>
      </c>
      <c r="Q91" s="15">
        <f t="shared" si="39"/>
        <v>2.2599999999999998</v>
      </c>
      <c r="R91" s="15">
        <f t="shared" si="40"/>
        <v>8.75</v>
      </c>
      <c r="S91" s="15">
        <f t="shared" ca="1" si="41"/>
        <v>0.74</v>
      </c>
      <c r="U91" s="251">
        <f t="shared" si="32"/>
        <v>0.5</v>
      </c>
      <c r="X91" s="79"/>
      <c r="Y91" s="79"/>
      <c r="Z91" s="79"/>
      <c r="AA91" s="79"/>
      <c r="AB91" s="79"/>
      <c r="AC91" s="79"/>
      <c r="AD91" s="79"/>
      <c r="AE91" s="79"/>
      <c r="AF91" s="79"/>
      <c r="AG91" s="79"/>
      <c r="AH91" s="79"/>
      <c r="AI91" s="79"/>
      <c r="AJ91" s="79"/>
      <c r="AK91" s="79"/>
      <c r="AL91" s="79"/>
    </row>
    <row r="92" spans="1:40" x14ac:dyDescent="0.2">
      <c r="A92" s="60">
        <f t="shared" si="37"/>
        <v>40017</v>
      </c>
      <c r="B92" s="36">
        <v>89</v>
      </c>
      <c r="C92" s="61">
        <f t="shared" si="26"/>
        <v>12</v>
      </c>
      <c r="D92" s="11">
        <f t="shared" ca="1" si="27"/>
        <v>0.22</v>
      </c>
      <c r="E92" s="93">
        <f t="shared" si="28"/>
        <v>13</v>
      </c>
      <c r="F92" s="94">
        <f t="shared" si="29"/>
        <v>1</v>
      </c>
      <c r="G92" s="15">
        <f t="shared" ca="1" si="33"/>
        <v>0.22</v>
      </c>
      <c r="H92" s="26"/>
      <c r="I92" s="26"/>
      <c r="J92" s="15">
        <f t="shared" ca="1" si="34"/>
        <v>2.3000000000000007</v>
      </c>
      <c r="K92" s="12">
        <f t="shared" ca="1" si="38"/>
        <v>0.41970802919708039</v>
      </c>
      <c r="L92" s="13"/>
      <c r="M92" s="15">
        <f t="shared" ca="1" si="35"/>
        <v>0</v>
      </c>
      <c r="N92" s="19">
        <f t="shared" si="30"/>
        <v>36</v>
      </c>
      <c r="O92" s="15">
        <f t="shared" si="31"/>
        <v>5.48</v>
      </c>
      <c r="P92" s="15">
        <f t="shared" ca="1" si="36"/>
        <v>12.290000000000006</v>
      </c>
      <c r="Q92" s="15">
        <f t="shared" si="39"/>
        <v>2.2599999999999998</v>
      </c>
      <c r="R92" s="15">
        <f t="shared" si="40"/>
        <v>8.75</v>
      </c>
      <c r="S92" s="15">
        <f t="shared" ca="1" si="41"/>
        <v>0.74</v>
      </c>
      <c r="U92" s="251">
        <f t="shared" si="32"/>
        <v>0.5</v>
      </c>
      <c r="X92" s="79"/>
      <c r="Y92" s="79"/>
      <c r="Z92" s="79"/>
      <c r="AA92" s="79"/>
      <c r="AB92" s="79"/>
      <c r="AC92" s="79"/>
      <c r="AD92" s="79"/>
      <c r="AE92" s="79"/>
      <c r="AF92" s="79"/>
      <c r="AG92" s="79"/>
      <c r="AH92" s="79"/>
      <c r="AI92" s="79"/>
      <c r="AJ92" s="79"/>
      <c r="AK92" s="79"/>
      <c r="AL92" s="79"/>
    </row>
    <row r="93" spans="1:40" x14ac:dyDescent="0.2">
      <c r="A93" s="60">
        <f t="shared" si="37"/>
        <v>40018</v>
      </c>
      <c r="B93" s="36">
        <v>85</v>
      </c>
      <c r="C93" s="61">
        <f t="shared" si="26"/>
        <v>12</v>
      </c>
      <c r="D93" s="11">
        <f t="shared" ca="1" si="27"/>
        <v>0.22</v>
      </c>
      <c r="E93" s="93">
        <f t="shared" si="28"/>
        <v>14</v>
      </c>
      <c r="F93" s="94">
        <f t="shared" si="29"/>
        <v>1</v>
      </c>
      <c r="G93" s="15">
        <f t="shared" ca="1" si="33"/>
        <v>0.22</v>
      </c>
      <c r="H93" s="26"/>
      <c r="I93" s="26">
        <v>1.25</v>
      </c>
      <c r="J93" s="15">
        <f t="shared" ca="1" si="34"/>
        <v>1.2700000000000009</v>
      </c>
      <c r="K93" s="12">
        <f t="shared" ca="1" si="38"/>
        <v>0.23175182481751841</v>
      </c>
      <c r="L93" s="13"/>
      <c r="M93" s="15">
        <f t="shared" ca="1" si="35"/>
        <v>0</v>
      </c>
      <c r="N93" s="19">
        <f t="shared" si="30"/>
        <v>36</v>
      </c>
      <c r="O93" s="15">
        <f t="shared" si="31"/>
        <v>5.48</v>
      </c>
      <c r="P93" s="15">
        <f t="shared" ca="1" si="36"/>
        <v>12.510000000000007</v>
      </c>
      <c r="Q93" s="15">
        <f t="shared" si="39"/>
        <v>2.2599999999999998</v>
      </c>
      <c r="R93" s="15">
        <f t="shared" si="40"/>
        <v>10</v>
      </c>
      <c r="S93" s="15">
        <f t="shared" ca="1" si="41"/>
        <v>0.74</v>
      </c>
      <c r="T93" s="7"/>
      <c r="U93" s="251">
        <f t="shared" si="32"/>
        <v>0.5</v>
      </c>
      <c r="X93" s="79"/>
      <c r="Y93" s="79"/>
      <c r="Z93" s="79"/>
      <c r="AA93" s="79"/>
      <c r="AB93" s="79"/>
      <c r="AC93" s="79"/>
      <c r="AD93" s="79"/>
      <c r="AE93" s="79"/>
      <c r="AF93" s="79"/>
      <c r="AG93" s="79"/>
      <c r="AH93" s="79"/>
      <c r="AI93" s="79"/>
      <c r="AJ93" s="79"/>
      <c r="AK93" s="79"/>
      <c r="AL93" s="79"/>
      <c r="AM93" s="7"/>
      <c r="AN93" s="7"/>
    </row>
    <row r="94" spans="1:40" x14ac:dyDescent="0.2">
      <c r="A94" s="60">
        <f t="shared" si="37"/>
        <v>40019</v>
      </c>
      <c r="B94" s="36">
        <v>86</v>
      </c>
      <c r="C94" s="61">
        <f t="shared" si="26"/>
        <v>12</v>
      </c>
      <c r="D94" s="11">
        <f t="shared" ca="1" si="27"/>
        <v>0.22</v>
      </c>
      <c r="E94" s="93">
        <f t="shared" si="28"/>
        <v>15</v>
      </c>
      <c r="F94" s="94">
        <f t="shared" si="29"/>
        <v>1</v>
      </c>
      <c r="G94" s="15">
        <f t="shared" ca="1" si="33"/>
        <v>0.22</v>
      </c>
      <c r="H94" s="26"/>
      <c r="I94" s="26"/>
      <c r="J94" s="15">
        <f t="shared" ca="1" si="34"/>
        <v>1.4900000000000009</v>
      </c>
      <c r="K94" s="12">
        <f t="shared" ca="1" si="38"/>
        <v>0.27189781021897824</v>
      </c>
      <c r="L94" s="13"/>
      <c r="M94" s="15">
        <f t="shared" ca="1" si="35"/>
        <v>0</v>
      </c>
      <c r="N94" s="19">
        <f t="shared" si="30"/>
        <v>36</v>
      </c>
      <c r="O94" s="15">
        <f t="shared" si="31"/>
        <v>5.48</v>
      </c>
      <c r="P94" s="15">
        <f t="shared" ca="1" si="36"/>
        <v>12.730000000000008</v>
      </c>
      <c r="Q94" s="15">
        <f t="shared" si="39"/>
        <v>2.2599999999999998</v>
      </c>
      <c r="R94" s="15">
        <f t="shared" si="40"/>
        <v>10</v>
      </c>
      <c r="S94" s="15">
        <f t="shared" ca="1" si="41"/>
        <v>0.74</v>
      </c>
      <c r="U94" s="251">
        <f t="shared" si="32"/>
        <v>0.5</v>
      </c>
      <c r="X94" s="79"/>
      <c r="Y94" s="79"/>
      <c r="Z94" s="79"/>
      <c r="AA94" s="79"/>
      <c r="AB94" s="79"/>
      <c r="AC94" s="79"/>
      <c r="AD94" s="79"/>
      <c r="AE94" s="79"/>
      <c r="AF94" s="79"/>
      <c r="AG94" s="79"/>
      <c r="AH94" s="79"/>
      <c r="AI94" s="79"/>
      <c r="AJ94" s="79"/>
      <c r="AK94" s="79"/>
      <c r="AL94" s="79"/>
    </row>
    <row r="95" spans="1:40" ht="12.75" customHeight="1" x14ac:dyDescent="0.2">
      <c r="A95" s="60">
        <f t="shared" si="37"/>
        <v>40020</v>
      </c>
      <c r="B95" s="36">
        <v>84</v>
      </c>
      <c r="C95" s="61">
        <f t="shared" si="26"/>
        <v>13</v>
      </c>
      <c r="D95" s="11">
        <f t="shared" ca="1" si="27"/>
        <v>0.21</v>
      </c>
      <c r="E95" s="93">
        <f t="shared" si="28"/>
        <v>16</v>
      </c>
      <c r="F95" s="94">
        <f t="shared" si="29"/>
        <v>1</v>
      </c>
      <c r="G95" s="15">
        <f t="shared" ca="1" si="33"/>
        <v>0.21</v>
      </c>
      <c r="H95" s="26"/>
      <c r="I95" s="26"/>
      <c r="J95" s="15">
        <f t="shared" ca="1" si="34"/>
        <v>1.7000000000000008</v>
      </c>
      <c r="K95" s="12">
        <f t="shared" ca="1" si="38"/>
        <v>0.3102189781021899</v>
      </c>
      <c r="L95" s="13"/>
      <c r="M95" s="15">
        <f t="shared" ca="1" si="35"/>
        <v>0</v>
      </c>
      <c r="N95" s="19">
        <f t="shared" si="30"/>
        <v>36</v>
      </c>
      <c r="O95" s="15">
        <f t="shared" si="31"/>
        <v>5.48</v>
      </c>
      <c r="P95" s="15">
        <f t="shared" ca="1" si="36"/>
        <v>12.940000000000008</v>
      </c>
      <c r="Q95" s="15">
        <f t="shared" si="39"/>
        <v>2.2599999999999998</v>
      </c>
      <c r="R95" s="15">
        <f t="shared" si="40"/>
        <v>10</v>
      </c>
      <c r="S95" s="15">
        <f t="shared" ca="1" si="41"/>
        <v>0.74</v>
      </c>
      <c r="U95" s="251">
        <f t="shared" si="32"/>
        <v>0.5</v>
      </c>
      <c r="X95" s="79"/>
      <c r="Y95" s="79"/>
      <c r="Z95" s="79"/>
      <c r="AA95" s="79"/>
      <c r="AB95" s="79"/>
      <c r="AC95" s="79"/>
      <c r="AD95" s="79"/>
      <c r="AE95" s="79"/>
      <c r="AF95" s="79"/>
      <c r="AG95" s="79"/>
      <c r="AH95" s="79"/>
      <c r="AI95" s="79"/>
      <c r="AJ95" s="79"/>
      <c r="AK95" s="79"/>
      <c r="AL95" s="79"/>
    </row>
    <row r="96" spans="1:40" x14ac:dyDescent="0.2">
      <c r="A96" s="60">
        <f t="shared" si="37"/>
        <v>40021</v>
      </c>
      <c r="B96" s="36">
        <v>91</v>
      </c>
      <c r="C96" s="61">
        <f t="shared" si="26"/>
        <v>13</v>
      </c>
      <c r="D96" s="11">
        <f t="shared" ca="1" si="27"/>
        <v>0.26</v>
      </c>
      <c r="E96" s="93">
        <f t="shared" si="28"/>
        <v>17</v>
      </c>
      <c r="F96" s="94">
        <f t="shared" si="29"/>
        <v>1</v>
      </c>
      <c r="G96" s="15">
        <f t="shared" ca="1" si="33"/>
        <v>0.26</v>
      </c>
      <c r="H96" s="26"/>
      <c r="I96" s="26"/>
      <c r="J96" s="15">
        <f t="shared" ca="1" si="34"/>
        <v>1.9600000000000009</v>
      </c>
      <c r="K96" s="12">
        <f t="shared" ca="1" si="38"/>
        <v>0.35766423357664245</v>
      </c>
      <c r="L96" s="13"/>
      <c r="M96" s="15">
        <f t="shared" ca="1" si="35"/>
        <v>0</v>
      </c>
      <c r="N96" s="19">
        <f t="shared" si="30"/>
        <v>36</v>
      </c>
      <c r="O96" s="15">
        <f t="shared" si="31"/>
        <v>5.48</v>
      </c>
      <c r="P96" s="15">
        <f t="shared" ca="1" si="36"/>
        <v>13.200000000000008</v>
      </c>
      <c r="Q96" s="15">
        <f t="shared" si="39"/>
        <v>2.2599999999999998</v>
      </c>
      <c r="R96" s="15">
        <f t="shared" si="40"/>
        <v>10</v>
      </c>
      <c r="S96" s="15">
        <f t="shared" ca="1" si="41"/>
        <v>0.74</v>
      </c>
      <c r="U96" s="251">
        <f t="shared" si="32"/>
        <v>0.5</v>
      </c>
      <c r="X96" s="79"/>
      <c r="Y96" s="79"/>
      <c r="Z96" s="79"/>
      <c r="AA96" s="79"/>
      <c r="AB96" s="79"/>
      <c r="AC96" s="79"/>
      <c r="AD96" s="79"/>
      <c r="AE96" s="79"/>
      <c r="AF96" s="79"/>
      <c r="AG96" s="79"/>
      <c r="AH96" s="79"/>
      <c r="AI96" s="79"/>
      <c r="AJ96" s="79"/>
      <c r="AK96" s="79"/>
      <c r="AL96" s="79"/>
    </row>
    <row r="97" spans="1:43" x14ac:dyDescent="0.2">
      <c r="A97" s="60">
        <f t="shared" si="37"/>
        <v>40022</v>
      </c>
      <c r="B97" s="36">
        <v>93</v>
      </c>
      <c r="C97" s="61">
        <f t="shared" si="26"/>
        <v>13</v>
      </c>
      <c r="D97" s="11">
        <f t="shared" ca="1" si="27"/>
        <v>0.26</v>
      </c>
      <c r="E97" s="93">
        <f t="shared" si="28"/>
        <v>18</v>
      </c>
      <c r="F97" s="94">
        <f t="shared" si="29"/>
        <v>1</v>
      </c>
      <c r="G97" s="15">
        <f t="shared" ca="1" si="33"/>
        <v>0.26</v>
      </c>
      <c r="H97" s="26"/>
      <c r="I97" s="26"/>
      <c r="J97" s="15">
        <f t="shared" ca="1" si="34"/>
        <v>2.2200000000000006</v>
      </c>
      <c r="K97" s="12">
        <f t="shared" ca="1" si="38"/>
        <v>0.40510948905109495</v>
      </c>
      <c r="L97" s="13"/>
      <c r="M97" s="15">
        <f t="shared" ca="1" si="35"/>
        <v>0</v>
      </c>
      <c r="N97" s="19">
        <f t="shared" si="30"/>
        <v>36</v>
      </c>
      <c r="O97" s="15">
        <f t="shared" si="31"/>
        <v>5.48</v>
      </c>
      <c r="P97" s="15">
        <f t="shared" ca="1" si="36"/>
        <v>13.460000000000008</v>
      </c>
      <c r="Q97" s="15">
        <f t="shared" si="39"/>
        <v>2.2599999999999998</v>
      </c>
      <c r="R97" s="15">
        <f t="shared" si="40"/>
        <v>10</v>
      </c>
      <c r="S97" s="15">
        <f t="shared" ca="1" si="41"/>
        <v>0.74</v>
      </c>
      <c r="U97" s="251">
        <f t="shared" si="32"/>
        <v>0.5</v>
      </c>
      <c r="X97" s="79"/>
      <c r="Y97" s="79"/>
      <c r="Z97" s="79"/>
      <c r="AA97" s="79"/>
      <c r="AB97" s="79"/>
      <c r="AC97" s="79"/>
      <c r="AD97" s="79"/>
      <c r="AE97" s="79"/>
      <c r="AF97" s="79"/>
      <c r="AG97" s="79"/>
      <c r="AH97" s="79"/>
      <c r="AI97" s="79"/>
      <c r="AJ97" s="79"/>
      <c r="AK97" s="79"/>
      <c r="AL97" s="79"/>
    </row>
    <row r="98" spans="1:43" x14ac:dyDescent="0.2">
      <c r="A98" s="60">
        <f t="shared" si="37"/>
        <v>40023</v>
      </c>
      <c r="B98" s="36">
        <v>90</v>
      </c>
      <c r="C98" s="61">
        <f t="shared" si="26"/>
        <v>13</v>
      </c>
      <c r="D98" s="11">
        <f t="shared" ca="1" si="27"/>
        <v>0.26</v>
      </c>
      <c r="E98" s="93">
        <f t="shared" si="28"/>
        <v>19</v>
      </c>
      <c r="F98" s="94">
        <f t="shared" si="29"/>
        <v>1</v>
      </c>
      <c r="G98" s="15">
        <f t="shared" ca="1" si="33"/>
        <v>0.26</v>
      </c>
      <c r="H98" s="26"/>
      <c r="I98" s="26">
        <v>1.25</v>
      </c>
      <c r="J98" s="15">
        <f t="shared" ca="1" si="34"/>
        <v>1.2300000000000004</v>
      </c>
      <c r="K98" s="12">
        <f t="shared" ca="1" si="38"/>
        <v>0.22445255474452561</v>
      </c>
      <c r="L98" s="13"/>
      <c r="M98" s="15">
        <f t="shared" ca="1" si="35"/>
        <v>0</v>
      </c>
      <c r="N98" s="19">
        <f t="shared" si="30"/>
        <v>36</v>
      </c>
      <c r="O98" s="15">
        <f t="shared" si="31"/>
        <v>5.48</v>
      </c>
      <c r="P98" s="15">
        <f t="shared" ca="1" si="36"/>
        <v>13.720000000000008</v>
      </c>
      <c r="Q98" s="15">
        <f t="shared" si="39"/>
        <v>2.2599999999999998</v>
      </c>
      <c r="R98" s="15">
        <f t="shared" si="40"/>
        <v>11.25</v>
      </c>
      <c r="S98" s="15">
        <f t="shared" ca="1" si="41"/>
        <v>0.74</v>
      </c>
      <c r="U98" s="251">
        <f t="shared" si="32"/>
        <v>0.5</v>
      </c>
      <c r="X98" s="79"/>
      <c r="Y98" s="79"/>
      <c r="Z98" s="79"/>
      <c r="AA98" s="79"/>
      <c r="AB98" s="79"/>
      <c r="AC98" s="79"/>
      <c r="AD98" s="79"/>
      <c r="AE98" s="79"/>
      <c r="AF98" s="79"/>
      <c r="AG98" s="79"/>
      <c r="AH98" s="79"/>
      <c r="AI98" s="79"/>
      <c r="AJ98" s="79"/>
      <c r="AK98" s="79"/>
      <c r="AL98" s="79"/>
    </row>
    <row r="99" spans="1:43" x14ac:dyDescent="0.2">
      <c r="A99" s="60">
        <f t="shared" si="37"/>
        <v>40024</v>
      </c>
      <c r="B99" s="36">
        <v>97</v>
      </c>
      <c r="C99" s="61">
        <f t="shared" si="26"/>
        <v>13</v>
      </c>
      <c r="D99" s="11">
        <f t="shared" ca="1" si="27"/>
        <v>0.26</v>
      </c>
      <c r="E99" s="93">
        <f t="shared" si="28"/>
        <v>20</v>
      </c>
      <c r="F99" s="94">
        <f t="shared" si="29"/>
        <v>1</v>
      </c>
      <c r="G99" s="15">
        <f t="shared" ca="1" si="33"/>
        <v>0.26</v>
      </c>
      <c r="H99" s="26"/>
      <c r="I99" s="26"/>
      <c r="J99" s="15">
        <f t="shared" ca="1" si="34"/>
        <v>1.4900000000000004</v>
      </c>
      <c r="K99" s="12">
        <f t="shared" ca="1" si="38"/>
        <v>0.27189781021897819</v>
      </c>
      <c r="L99" s="13"/>
      <c r="M99" s="15">
        <f t="shared" ca="1" si="35"/>
        <v>0</v>
      </c>
      <c r="N99" s="19">
        <f t="shared" si="30"/>
        <v>36</v>
      </c>
      <c r="O99" s="15">
        <f t="shared" si="31"/>
        <v>5.48</v>
      </c>
      <c r="P99" s="15">
        <f t="shared" ca="1" si="36"/>
        <v>13.980000000000008</v>
      </c>
      <c r="Q99" s="15">
        <f t="shared" si="39"/>
        <v>2.2599999999999998</v>
      </c>
      <c r="R99" s="15">
        <f t="shared" si="40"/>
        <v>11.25</v>
      </c>
      <c r="S99" s="15">
        <f t="shared" ca="1" si="41"/>
        <v>0.74</v>
      </c>
      <c r="U99" s="251">
        <f t="shared" si="32"/>
        <v>0.5</v>
      </c>
      <c r="X99" s="79"/>
      <c r="Y99" s="79"/>
      <c r="Z99" s="79"/>
      <c r="AA99" s="79"/>
      <c r="AB99" s="79"/>
      <c r="AC99" s="79"/>
      <c r="AD99" s="79"/>
      <c r="AE99" s="79"/>
      <c r="AF99" s="79"/>
      <c r="AG99" s="79"/>
      <c r="AH99" s="79"/>
      <c r="AI99" s="79"/>
      <c r="AJ99" s="79"/>
      <c r="AK99" s="79"/>
      <c r="AL99" s="79"/>
    </row>
    <row r="100" spans="1:43" x14ac:dyDescent="0.2">
      <c r="A100" s="60">
        <f t="shared" si="37"/>
        <v>40025</v>
      </c>
      <c r="B100" s="36">
        <v>92</v>
      </c>
      <c r="C100" s="61">
        <f t="shared" si="26"/>
        <v>13</v>
      </c>
      <c r="D100" s="11">
        <f t="shared" ca="1" si="27"/>
        <v>0.26</v>
      </c>
      <c r="E100" s="93">
        <f t="shared" si="28"/>
        <v>21</v>
      </c>
      <c r="F100" s="94">
        <f t="shared" si="29"/>
        <v>1</v>
      </c>
      <c r="G100" s="15">
        <f t="shared" ca="1" si="33"/>
        <v>0.26</v>
      </c>
      <c r="H100" s="26"/>
      <c r="I100" s="26"/>
      <c r="J100" s="15">
        <f t="shared" ca="1" si="34"/>
        <v>1.7500000000000004</v>
      </c>
      <c r="K100" s="12">
        <f t="shared" ca="1" si="38"/>
        <v>0.31934306569343074</v>
      </c>
      <c r="L100" s="13"/>
      <c r="M100" s="15">
        <f t="shared" ca="1" si="35"/>
        <v>0</v>
      </c>
      <c r="N100" s="19">
        <f t="shared" si="30"/>
        <v>36</v>
      </c>
      <c r="O100" s="15">
        <f t="shared" si="31"/>
        <v>5.48</v>
      </c>
      <c r="P100" s="15">
        <f t="shared" ca="1" si="36"/>
        <v>14.240000000000007</v>
      </c>
      <c r="Q100" s="15">
        <f t="shared" si="39"/>
        <v>2.2599999999999998</v>
      </c>
      <c r="R100" s="15">
        <f t="shared" si="40"/>
        <v>11.25</v>
      </c>
      <c r="S100" s="15">
        <f t="shared" ca="1" si="41"/>
        <v>0.74</v>
      </c>
      <c r="U100" s="251">
        <f t="shared" si="32"/>
        <v>0.5</v>
      </c>
      <c r="X100" s="79"/>
      <c r="Y100" s="79"/>
      <c r="Z100" s="79"/>
      <c r="AA100" s="79"/>
      <c r="AB100" s="79"/>
      <c r="AC100" s="79"/>
      <c r="AD100" s="79"/>
      <c r="AE100" s="79"/>
      <c r="AF100" s="79"/>
      <c r="AG100" s="79"/>
      <c r="AH100" s="79"/>
      <c r="AI100" s="79"/>
      <c r="AJ100" s="79"/>
      <c r="AK100" s="79"/>
      <c r="AL100" s="79"/>
    </row>
    <row r="101" spans="1:43" x14ac:dyDescent="0.2">
      <c r="A101" s="60">
        <f t="shared" si="37"/>
        <v>40026</v>
      </c>
      <c r="B101" s="36">
        <v>86</v>
      </c>
      <c r="C101" s="61">
        <f t="shared" si="26"/>
        <v>13</v>
      </c>
      <c r="D101" s="11">
        <f t="shared" ca="1" si="27"/>
        <v>0.21</v>
      </c>
      <c r="E101" s="93">
        <f t="shared" si="28"/>
        <v>22</v>
      </c>
      <c r="F101" s="94">
        <f t="shared" si="29"/>
        <v>1</v>
      </c>
      <c r="G101" s="15">
        <f t="shared" ca="1" si="33"/>
        <v>0.21</v>
      </c>
      <c r="H101" s="26"/>
      <c r="I101" s="26"/>
      <c r="J101" s="15">
        <f t="shared" ca="1" si="34"/>
        <v>1.9600000000000004</v>
      </c>
      <c r="K101" s="12">
        <f t="shared" ca="1" si="38"/>
        <v>0.3576642335766424</v>
      </c>
      <c r="L101" s="13"/>
      <c r="M101" s="15">
        <f t="shared" ca="1" si="35"/>
        <v>0</v>
      </c>
      <c r="N101" s="19">
        <f t="shared" si="30"/>
        <v>36</v>
      </c>
      <c r="O101" s="15">
        <f t="shared" si="31"/>
        <v>5.48</v>
      </c>
      <c r="P101" s="15">
        <f t="shared" ca="1" si="36"/>
        <v>14.450000000000008</v>
      </c>
      <c r="Q101" s="15">
        <f t="shared" si="39"/>
        <v>2.2599999999999998</v>
      </c>
      <c r="R101" s="15">
        <f t="shared" si="40"/>
        <v>11.25</v>
      </c>
      <c r="S101" s="15">
        <f t="shared" ca="1" si="41"/>
        <v>0.74</v>
      </c>
      <c r="U101" s="251">
        <f t="shared" si="32"/>
        <v>0.5</v>
      </c>
      <c r="X101" s="79"/>
      <c r="Y101" s="79"/>
      <c r="Z101" s="79"/>
      <c r="AA101" s="79"/>
      <c r="AB101" s="79"/>
      <c r="AC101" s="79"/>
      <c r="AD101" s="79"/>
      <c r="AE101" s="79"/>
      <c r="AF101" s="79"/>
      <c r="AG101" s="79"/>
      <c r="AH101" s="79"/>
      <c r="AI101" s="79"/>
      <c r="AJ101" s="79"/>
      <c r="AK101" s="79"/>
      <c r="AL101" s="79"/>
    </row>
    <row r="102" spans="1:43" x14ac:dyDescent="0.2">
      <c r="A102" s="60">
        <f t="shared" si="37"/>
        <v>40027</v>
      </c>
      <c r="B102" s="36">
        <v>83</v>
      </c>
      <c r="C102" s="61">
        <f t="shared" si="26"/>
        <v>14</v>
      </c>
      <c r="D102" s="11">
        <f t="shared" ca="1" si="27"/>
        <v>0.2</v>
      </c>
      <c r="E102" s="93">
        <f t="shared" si="28"/>
        <v>23</v>
      </c>
      <c r="F102" s="94">
        <f t="shared" si="29"/>
        <v>1</v>
      </c>
      <c r="G102" s="15">
        <f t="shared" ca="1" si="33"/>
        <v>0.2</v>
      </c>
      <c r="H102" s="26"/>
      <c r="I102" s="26"/>
      <c r="J102" s="15">
        <f t="shared" ca="1" si="34"/>
        <v>2.1600000000000006</v>
      </c>
      <c r="K102" s="12">
        <f t="shared" ca="1" si="38"/>
        <v>0.39416058394160591</v>
      </c>
      <c r="L102" s="13"/>
      <c r="M102" s="15">
        <f t="shared" ca="1" si="35"/>
        <v>0</v>
      </c>
      <c r="N102" s="19">
        <f t="shared" si="30"/>
        <v>36</v>
      </c>
      <c r="O102" s="15">
        <f t="shared" si="31"/>
        <v>5.48</v>
      </c>
      <c r="P102" s="15">
        <f t="shared" ca="1" si="36"/>
        <v>14.650000000000007</v>
      </c>
      <c r="Q102" s="15">
        <f t="shared" si="39"/>
        <v>2.2599999999999998</v>
      </c>
      <c r="R102" s="15">
        <f t="shared" si="40"/>
        <v>11.25</v>
      </c>
      <c r="S102" s="15">
        <f t="shared" ca="1" si="41"/>
        <v>0.74</v>
      </c>
      <c r="T102" s="7"/>
      <c r="U102" s="251">
        <f t="shared" si="32"/>
        <v>0.5</v>
      </c>
      <c r="X102" s="79"/>
      <c r="Y102" s="79"/>
      <c r="Z102" s="79"/>
      <c r="AA102" s="79"/>
      <c r="AB102" s="79"/>
      <c r="AC102" s="79"/>
      <c r="AD102" s="79"/>
      <c r="AE102" s="79"/>
      <c r="AF102" s="79"/>
      <c r="AG102" s="79"/>
      <c r="AH102" s="79"/>
      <c r="AI102" s="79"/>
      <c r="AJ102" s="79"/>
      <c r="AK102" s="79"/>
      <c r="AL102" s="79"/>
      <c r="AM102" s="7"/>
      <c r="AN102" s="7"/>
    </row>
    <row r="103" spans="1:43" x14ac:dyDescent="0.2">
      <c r="A103" s="60">
        <f t="shared" si="37"/>
        <v>40028</v>
      </c>
      <c r="B103" s="36">
        <v>85</v>
      </c>
      <c r="C103" s="61">
        <f t="shared" si="26"/>
        <v>14</v>
      </c>
      <c r="D103" s="11">
        <f t="shared" ca="1" si="27"/>
        <v>0.2</v>
      </c>
      <c r="E103" s="93">
        <f t="shared" si="28"/>
        <v>24</v>
      </c>
      <c r="F103" s="94">
        <f t="shared" si="29"/>
        <v>1</v>
      </c>
      <c r="G103" s="15">
        <f t="shared" ca="1" si="33"/>
        <v>0.2</v>
      </c>
      <c r="H103" s="26"/>
      <c r="I103" s="26"/>
      <c r="J103" s="15">
        <f t="shared" ca="1" si="34"/>
        <v>2.3600000000000008</v>
      </c>
      <c r="K103" s="12">
        <f t="shared" ca="1" si="38"/>
        <v>0.43065693430656943</v>
      </c>
      <c r="L103" s="13"/>
      <c r="M103" s="15">
        <f t="shared" ca="1" si="35"/>
        <v>0</v>
      </c>
      <c r="N103" s="19">
        <f t="shared" si="30"/>
        <v>36</v>
      </c>
      <c r="O103" s="15">
        <f t="shared" si="31"/>
        <v>5.48</v>
      </c>
      <c r="P103" s="15">
        <f t="shared" ca="1" si="36"/>
        <v>14.850000000000007</v>
      </c>
      <c r="Q103" s="15">
        <f t="shared" si="39"/>
        <v>2.2599999999999998</v>
      </c>
      <c r="R103" s="15">
        <f t="shared" si="40"/>
        <v>11.25</v>
      </c>
      <c r="S103" s="15">
        <f t="shared" ca="1" si="41"/>
        <v>0.74</v>
      </c>
      <c r="T103" s="7"/>
      <c r="U103" s="251">
        <f t="shared" si="32"/>
        <v>0.5</v>
      </c>
      <c r="X103" s="79"/>
      <c r="Y103" s="79"/>
      <c r="Z103" s="79"/>
      <c r="AA103" s="79"/>
      <c r="AB103" s="79"/>
      <c r="AC103" s="79"/>
      <c r="AD103" s="79"/>
      <c r="AE103" s="79"/>
      <c r="AF103" s="79"/>
      <c r="AG103" s="79"/>
      <c r="AH103" s="79"/>
      <c r="AI103" s="79"/>
      <c r="AJ103" s="79"/>
      <c r="AK103" s="79"/>
      <c r="AL103" s="79"/>
      <c r="AM103" s="7"/>
      <c r="AN103" s="7"/>
      <c r="AO103" s="7"/>
      <c r="AP103" s="7"/>
      <c r="AQ103" s="7"/>
    </row>
    <row r="104" spans="1:43" x14ac:dyDescent="0.2">
      <c r="A104" s="60">
        <f t="shared" si="37"/>
        <v>40029</v>
      </c>
      <c r="B104" s="36">
        <v>87</v>
      </c>
      <c r="C104" s="61">
        <f t="shared" ref="C104:C135" si="42">IF(A104&lt;Emergence,0,INT((A104-Emergence)/7)+1)</f>
        <v>14</v>
      </c>
      <c r="D104" s="11">
        <f t="shared" ref="D104:D135" ca="1" si="43">IF(C104&gt;0,IF(K103&lt;=SWDPcritical,1,((1-K103)/(1-SWDPcritical)))*VLOOKUP(B104,INDIRECT(Crop),C104+1),0)</f>
        <v>0.2</v>
      </c>
      <c r="E104" s="93">
        <f t="shared" ref="E104:E135" si="44">IF(A104&lt;Alfalfa_Cut_1,"Uncut",A104-INDEX(Alfalfa_Cuts,1,MATCH(A104,Alfalfa_Cuts,1)))</f>
        <v>25</v>
      </c>
      <c r="F104" s="94">
        <f t="shared" ref="F104:F135" si="45">IF(AND(Crop="Alfalfa",AND(E104&gt;=0,E104&lt;=tacr)),((1-Kacr0)*(E104/tacr)+Kacr0),1)</f>
        <v>1</v>
      </c>
      <c r="G104" s="15">
        <f t="shared" ca="1" si="33"/>
        <v>0.2</v>
      </c>
      <c r="H104" s="26"/>
      <c r="I104" s="26">
        <v>1.25</v>
      </c>
      <c r="J104" s="15">
        <f t="shared" ca="1" si="34"/>
        <v>1.3100000000000009</v>
      </c>
      <c r="K104" s="12">
        <f t="shared" ca="1" si="38"/>
        <v>0.2390510948905111</v>
      </c>
      <c r="L104" s="13"/>
      <c r="M104" s="15">
        <f t="shared" ca="1" si="35"/>
        <v>0</v>
      </c>
      <c r="N104" s="19">
        <f t="shared" ref="N104:N135" si="46">IF(VLOOKUP(Crop,CropInfo,4,FALSE)=1,VLOOKUP(Crop,CropInfo,3,FALSE),IF(A104&lt;=Emergence,RZinitial,IF(AND(A104&gt;Emergence,C104&lt;VLOOKUP(Crop,CropInfo,4,FALSE)),N103+(VLOOKUP(Crop,CropInfo,3,FALSE)-RZinitial)/((VLOOKUP(Crop,CropInfo,4,FALSE)-1)*7),VLOOKUP(Crop,CropInfo,3,FALSE))))</f>
        <v>36</v>
      </c>
      <c r="O104" s="15">
        <f t="shared" ref="O104:O135" si="47">IF(N104=MAX(Zbj),VLOOKUP(N104,AWHCsite,6),((N104-VLOOKUP((MATCH(N104,Zbj,1)-1),SoilProp,3))/(VLOOKUP(MATCH(N104,Zbj,1),SoilProp,3)-VLOOKUP((MATCH(N104,Zbj,1)-1),SoilProp,3)))*(VLOOKUP(MATCH(N104,Zbj,1),SoilProp,8)-VLOOKUP((MATCH(N104,Zbj,1)-1),SoilProp,8))+VLOOKUP((MATCH(N104,Zbj,1)-1),SoilProp,8))</f>
        <v>5.48</v>
      </c>
      <c r="P104" s="15">
        <f t="shared" ca="1" si="36"/>
        <v>15.050000000000006</v>
      </c>
      <c r="Q104" s="15">
        <f t="shared" si="39"/>
        <v>2.2599999999999998</v>
      </c>
      <c r="R104" s="15">
        <f t="shared" si="40"/>
        <v>12.5</v>
      </c>
      <c r="S104" s="15">
        <f t="shared" ca="1" si="41"/>
        <v>0.74</v>
      </c>
      <c r="U104" s="251">
        <f t="shared" ref="U104:U135" si="48">MAD</f>
        <v>0.5</v>
      </c>
      <c r="X104" s="79"/>
      <c r="Y104" s="79"/>
      <c r="Z104" s="79"/>
      <c r="AA104" s="79"/>
      <c r="AB104" s="79"/>
      <c r="AC104" s="79"/>
      <c r="AD104" s="79"/>
      <c r="AE104" s="79"/>
      <c r="AF104" s="79"/>
      <c r="AG104" s="79"/>
      <c r="AH104" s="79"/>
      <c r="AI104" s="79"/>
      <c r="AJ104" s="79"/>
      <c r="AK104" s="79"/>
      <c r="AL104" s="79"/>
      <c r="AM104" s="7"/>
      <c r="AN104" s="7"/>
      <c r="AO104" s="7"/>
      <c r="AP104" s="7"/>
      <c r="AQ104" s="7"/>
    </row>
    <row r="105" spans="1:43" x14ac:dyDescent="0.2">
      <c r="A105" s="60">
        <f t="shared" si="37"/>
        <v>40030</v>
      </c>
      <c r="B105" s="36">
        <v>87</v>
      </c>
      <c r="C105" s="61">
        <f t="shared" si="42"/>
        <v>14</v>
      </c>
      <c r="D105" s="11">
        <f t="shared" ca="1" si="43"/>
        <v>0.2</v>
      </c>
      <c r="E105" s="93">
        <f t="shared" si="44"/>
        <v>26</v>
      </c>
      <c r="F105" s="94">
        <f t="shared" si="45"/>
        <v>1</v>
      </c>
      <c r="G105" s="15">
        <f t="shared" ca="1" si="33"/>
        <v>0.2</v>
      </c>
      <c r="H105" s="26"/>
      <c r="I105" s="26"/>
      <c r="J105" s="15">
        <f t="shared" ref="J105:J136" ca="1" si="49">IF(L105&lt;&gt;"",L105*O105,J104+IF(Crop="Alfalfa",G105,D105)+M105-H105-I105)</f>
        <v>1.5100000000000009</v>
      </c>
      <c r="K105" s="12">
        <f t="shared" ca="1" si="38"/>
        <v>0.27554744525547459</v>
      </c>
      <c r="L105" s="13"/>
      <c r="M105" s="15">
        <f t="shared" ref="M105:M136" ca="1" si="50">IF((J104+IF(Crop="Alfalfa",G105,D105)-H105-I105)&lt;0,-J104-IF(Crop="Alfalfa",G105,D105)+H105+I105,0)</f>
        <v>0</v>
      </c>
      <c r="N105" s="19">
        <f t="shared" si="46"/>
        <v>36</v>
      </c>
      <c r="O105" s="15">
        <f t="shared" si="47"/>
        <v>5.48</v>
      </c>
      <c r="P105" s="15">
        <f t="shared" ref="P105:P136" ca="1" si="51">P104+IF(Crop="Alfalfa",G105,D105)</f>
        <v>15.250000000000005</v>
      </c>
      <c r="Q105" s="15">
        <f t="shared" si="39"/>
        <v>2.2599999999999998</v>
      </c>
      <c r="R105" s="15">
        <f t="shared" si="40"/>
        <v>12.5</v>
      </c>
      <c r="S105" s="15">
        <f t="shared" ca="1" si="41"/>
        <v>0.74</v>
      </c>
      <c r="U105" s="251">
        <f t="shared" si="48"/>
        <v>0.5</v>
      </c>
      <c r="X105" s="79"/>
      <c r="Y105" s="79"/>
      <c r="Z105" s="79"/>
      <c r="AA105" s="79"/>
      <c r="AB105" s="79"/>
      <c r="AC105" s="79"/>
      <c r="AD105" s="79"/>
      <c r="AE105" s="79"/>
      <c r="AF105" s="79"/>
      <c r="AG105" s="79"/>
      <c r="AH105" s="79"/>
      <c r="AI105" s="79"/>
      <c r="AJ105" s="79"/>
      <c r="AK105" s="79"/>
      <c r="AL105" s="79"/>
      <c r="AM105" s="7"/>
      <c r="AN105" s="7"/>
      <c r="AO105" s="7"/>
      <c r="AP105" s="7"/>
      <c r="AQ105" s="7"/>
    </row>
    <row r="106" spans="1:43" x14ac:dyDescent="0.2">
      <c r="A106" s="60">
        <f t="shared" si="37"/>
        <v>40031</v>
      </c>
      <c r="B106" s="36">
        <v>78</v>
      </c>
      <c r="C106" s="61">
        <f t="shared" si="42"/>
        <v>14</v>
      </c>
      <c r="D106" s="11">
        <f t="shared" ca="1" si="43"/>
        <v>0.16</v>
      </c>
      <c r="E106" s="93">
        <f t="shared" si="44"/>
        <v>27</v>
      </c>
      <c r="F106" s="94">
        <f t="shared" si="45"/>
        <v>1</v>
      </c>
      <c r="G106" s="15">
        <f t="shared" ca="1" si="33"/>
        <v>0.16</v>
      </c>
      <c r="H106" s="26"/>
      <c r="I106" s="26"/>
      <c r="J106" s="15">
        <f t="shared" ca="1" si="49"/>
        <v>1.6700000000000008</v>
      </c>
      <c r="K106" s="12">
        <f t="shared" ca="1" si="38"/>
        <v>0.30474452554744536</v>
      </c>
      <c r="L106" s="13"/>
      <c r="M106" s="15">
        <f t="shared" ca="1" si="50"/>
        <v>0</v>
      </c>
      <c r="N106" s="19">
        <f t="shared" si="46"/>
        <v>36</v>
      </c>
      <c r="O106" s="15">
        <f t="shared" si="47"/>
        <v>5.48</v>
      </c>
      <c r="P106" s="15">
        <f t="shared" ca="1" si="51"/>
        <v>15.410000000000005</v>
      </c>
      <c r="Q106" s="15">
        <f t="shared" si="39"/>
        <v>2.2599999999999998</v>
      </c>
      <c r="R106" s="15">
        <f t="shared" si="40"/>
        <v>12.5</v>
      </c>
      <c r="S106" s="15">
        <f t="shared" ca="1" si="41"/>
        <v>0.74</v>
      </c>
      <c r="U106" s="251">
        <f t="shared" si="48"/>
        <v>0.5</v>
      </c>
      <c r="X106" s="79"/>
      <c r="Y106" s="79"/>
      <c r="Z106" s="79"/>
      <c r="AA106" s="79"/>
      <c r="AB106" s="79"/>
      <c r="AC106" s="79"/>
      <c r="AD106" s="79"/>
      <c r="AE106" s="79"/>
      <c r="AF106" s="79"/>
      <c r="AG106" s="79"/>
      <c r="AH106" s="79"/>
      <c r="AI106" s="79"/>
      <c r="AJ106" s="79"/>
      <c r="AK106" s="79"/>
      <c r="AL106" s="79"/>
      <c r="AM106" s="7"/>
      <c r="AN106" s="7"/>
      <c r="AO106" s="7"/>
      <c r="AP106" s="7"/>
      <c r="AQ106" s="7"/>
    </row>
    <row r="107" spans="1:43" x14ac:dyDescent="0.2">
      <c r="A107" s="60">
        <f t="shared" si="37"/>
        <v>40032</v>
      </c>
      <c r="B107" s="36">
        <v>81</v>
      </c>
      <c r="C107" s="61">
        <f t="shared" si="42"/>
        <v>14</v>
      </c>
      <c r="D107" s="11">
        <f t="shared" ca="1" si="43"/>
        <v>0.2</v>
      </c>
      <c r="E107" s="93">
        <f t="shared" si="44"/>
        <v>28</v>
      </c>
      <c r="F107" s="94">
        <f t="shared" si="45"/>
        <v>1</v>
      </c>
      <c r="G107" s="15">
        <f t="shared" ca="1" si="33"/>
        <v>0.2</v>
      </c>
      <c r="H107" s="26"/>
      <c r="I107" s="26"/>
      <c r="J107" s="15">
        <f t="shared" ca="1" si="49"/>
        <v>1.8700000000000008</v>
      </c>
      <c r="K107" s="12">
        <f t="shared" ca="1" si="38"/>
        <v>0.34124087591240887</v>
      </c>
      <c r="L107" s="13"/>
      <c r="M107" s="15">
        <f t="shared" ca="1" si="50"/>
        <v>0</v>
      </c>
      <c r="N107" s="19">
        <f t="shared" si="46"/>
        <v>36</v>
      </c>
      <c r="O107" s="15">
        <f t="shared" si="47"/>
        <v>5.48</v>
      </c>
      <c r="P107" s="15">
        <f t="shared" ca="1" si="51"/>
        <v>15.610000000000005</v>
      </c>
      <c r="Q107" s="15">
        <f t="shared" si="39"/>
        <v>2.2599999999999998</v>
      </c>
      <c r="R107" s="15">
        <f t="shared" si="40"/>
        <v>12.5</v>
      </c>
      <c r="S107" s="15">
        <f t="shared" ca="1" si="41"/>
        <v>0.74</v>
      </c>
      <c r="U107" s="251">
        <f t="shared" si="48"/>
        <v>0.5</v>
      </c>
      <c r="X107" s="79"/>
      <c r="Y107" s="79"/>
      <c r="Z107" s="79"/>
      <c r="AA107" s="79"/>
      <c r="AB107" s="79"/>
      <c r="AC107" s="79"/>
      <c r="AD107" s="79"/>
      <c r="AE107" s="79"/>
      <c r="AF107" s="79"/>
      <c r="AG107" s="79"/>
      <c r="AH107" s="79"/>
      <c r="AI107" s="79"/>
      <c r="AJ107" s="79"/>
      <c r="AK107" s="79"/>
      <c r="AL107" s="79"/>
      <c r="AM107" s="7"/>
      <c r="AN107" s="7"/>
      <c r="AO107" s="7"/>
      <c r="AP107" s="7"/>
      <c r="AQ107" s="7"/>
    </row>
    <row r="108" spans="1:43" x14ac:dyDescent="0.2">
      <c r="A108" s="60">
        <f t="shared" si="37"/>
        <v>40033</v>
      </c>
      <c r="B108" s="36">
        <v>86</v>
      </c>
      <c r="C108" s="61">
        <f t="shared" si="42"/>
        <v>14</v>
      </c>
      <c r="D108" s="11">
        <f t="shared" ca="1" si="43"/>
        <v>0.2</v>
      </c>
      <c r="E108" s="93">
        <f t="shared" si="44"/>
        <v>29</v>
      </c>
      <c r="F108" s="94">
        <f t="shared" si="45"/>
        <v>1</v>
      </c>
      <c r="G108" s="15">
        <f t="shared" ca="1" si="33"/>
        <v>0.2</v>
      </c>
      <c r="H108" s="26"/>
      <c r="I108" s="26"/>
      <c r="J108" s="15">
        <f t="shared" ca="1" si="49"/>
        <v>2.0700000000000007</v>
      </c>
      <c r="K108" s="12">
        <f t="shared" ca="1" si="38"/>
        <v>0.37773722627737238</v>
      </c>
      <c r="L108" s="13"/>
      <c r="M108" s="15">
        <f t="shared" ca="1" si="50"/>
        <v>0</v>
      </c>
      <c r="N108" s="19">
        <f t="shared" si="46"/>
        <v>36</v>
      </c>
      <c r="O108" s="15">
        <f t="shared" si="47"/>
        <v>5.48</v>
      </c>
      <c r="P108" s="15">
        <f t="shared" ca="1" si="51"/>
        <v>15.810000000000004</v>
      </c>
      <c r="Q108" s="15">
        <f t="shared" si="39"/>
        <v>2.2599999999999998</v>
      </c>
      <c r="R108" s="15">
        <f t="shared" si="40"/>
        <v>12.5</v>
      </c>
      <c r="S108" s="15">
        <f t="shared" ca="1" si="41"/>
        <v>0.74</v>
      </c>
      <c r="U108" s="251">
        <f t="shared" si="48"/>
        <v>0.5</v>
      </c>
      <c r="X108" s="79"/>
      <c r="Y108" s="79"/>
      <c r="Z108" s="79"/>
      <c r="AA108" s="79"/>
      <c r="AB108" s="79"/>
      <c r="AC108" s="79"/>
      <c r="AD108" s="79"/>
      <c r="AE108" s="79"/>
      <c r="AF108" s="79"/>
      <c r="AG108" s="79"/>
      <c r="AH108" s="79"/>
      <c r="AI108" s="79"/>
      <c r="AJ108" s="79"/>
      <c r="AK108" s="79"/>
      <c r="AL108" s="79"/>
      <c r="AM108" s="7"/>
      <c r="AN108" s="7"/>
      <c r="AO108" s="7"/>
      <c r="AP108" s="7"/>
      <c r="AQ108" s="7"/>
    </row>
    <row r="109" spans="1:43" ht="12.75" customHeight="1" x14ac:dyDescent="0.2">
      <c r="A109" s="60">
        <f t="shared" si="37"/>
        <v>40034</v>
      </c>
      <c r="B109" s="36">
        <v>85</v>
      </c>
      <c r="C109" s="61">
        <f t="shared" si="42"/>
        <v>15</v>
      </c>
      <c r="D109" s="11">
        <f t="shared" ca="1" si="43"/>
        <v>0.17</v>
      </c>
      <c r="E109" s="93">
        <f t="shared" si="44"/>
        <v>30</v>
      </c>
      <c r="F109" s="94">
        <f t="shared" si="45"/>
        <v>1</v>
      </c>
      <c r="G109" s="15">
        <f t="shared" ca="1" si="33"/>
        <v>0.17</v>
      </c>
      <c r="H109" s="26"/>
      <c r="I109" s="26"/>
      <c r="J109" s="15">
        <f t="shared" ca="1" si="49"/>
        <v>2.2400000000000007</v>
      </c>
      <c r="K109" s="12">
        <f t="shared" ca="1" si="38"/>
        <v>0.40875912408759135</v>
      </c>
      <c r="L109" s="13"/>
      <c r="M109" s="15">
        <f t="shared" ca="1" si="50"/>
        <v>0</v>
      </c>
      <c r="N109" s="19">
        <f t="shared" si="46"/>
        <v>36</v>
      </c>
      <c r="O109" s="15">
        <f t="shared" si="47"/>
        <v>5.48</v>
      </c>
      <c r="P109" s="15">
        <f t="shared" ca="1" si="51"/>
        <v>15.980000000000004</v>
      </c>
      <c r="Q109" s="15">
        <f t="shared" si="39"/>
        <v>2.2599999999999998</v>
      </c>
      <c r="R109" s="15">
        <f t="shared" si="40"/>
        <v>12.5</v>
      </c>
      <c r="S109" s="15">
        <f t="shared" ca="1" si="41"/>
        <v>0.74</v>
      </c>
      <c r="U109" s="251">
        <f t="shared" si="48"/>
        <v>0.5</v>
      </c>
      <c r="X109" s="79"/>
      <c r="Y109" s="79"/>
      <c r="Z109" s="79"/>
      <c r="AA109" s="79"/>
      <c r="AB109" s="79"/>
      <c r="AC109" s="79"/>
      <c r="AD109" s="79"/>
      <c r="AE109" s="79"/>
      <c r="AF109" s="79"/>
      <c r="AG109" s="79"/>
      <c r="AH109" s="79"/>
      <c r="AI109" s="79"/>
      <c r="AJ109" s="79"/>
      <c r="AK109" s="79"/>
      <c r="AL109" s="79"/>
      <c r="AM109" s="7"/>
      <c r="AN109" s="7"/>
      <c r="AO109" s="7"/>
      <c r="AP109" s="7"/>
      <c r="AQ109" s="7"/>
    </row>
    <row r="110" spans="1:43" x14ac:dyDescent="0.2">
      <c r="A110" s="60">
        <f t="shared" si="37"/>
        <v>40035</v>
      </c>
      <c r="B110" s="36">
        <v>82</v>
      </c>
      <c r="C110" s="61">
        <f t="shared" si="42"/>
        <v>15</v>
      </c>
      <c r="D110" s="11">
        <f t="shared" ca="1" si="43"/>
        <v>0.17</v>
      </c>
      <c r="E110" s="93">
        <f t="shared" si="44"/>
        <v>31</v>
      </c>
      <c r="F110" s="94">
        <f t="shared" si="45"/>
        <v>1</v>
      </c>
      <c r="G110" s="15">
        <f t="shared" ca="1" si="33"/>
        <v>0.17</v>
      </c>
      <c r="H110" s="26"/>
      <c r="I110" s="26"/>
      <c r="J110" s="15">
        <f t="shared" ca="1" si="49"/>
        <v>2.4100000000000006</v>
      </c>
      <c r="K110" s="12">
        <f t="shared" ca="1" si="38"/>
        <v>0.43978102189781026</v>
      </c>
      <c r="L110" s="13"/>
      <c r="M110" s="15">
        <f t="shared" ca="1" si="50"/>
        <v>0</v>
      </c>
      <c r="N110" s="19">
        <f t="shared" si="46"/>
        <v>36</v>
      </c>
      <c r="O110" s="15">
        <f t="shared" si="47"/>
        <v>5.48</v>
      </c>
      <c r="P110" s="15">
        <f t="shared" ca="1" si="51"/>
        <v>16.150000000000006</v>
      </c>
      <c r="Q110" s="15">
        <f t="shared" si="39"/>
        <v>2.2599999999999998</v>
      </c>
      <c r="R110" s="15">
        <f t="shared" si="40"/>
        <v>12.5</v>
      </c>
      <c r="S110" s="15">
        <f t="shared" ca="1" si="41"/>
        <v>0.74</v>
      </c>
      <c r="U110" s="251">
        <f t="shared" si="48"/>
        <v>0.5</v>
      </c>
      <c r="X110" s="79"/>
      <c r="Y110" s="79"/>
      <c r="Z110" s="79"/>
      <c r="AA110" s="79"/>
      <c r="AB110" s="79"/>
      <c r="AC110" s="79"/>
      <c r="AD110" s="79"/>
      <c r="AE110" s="79"/>
      <c r="AF110" s="79"/>
      <c r="AG110" s="79"/>
      <c r="AH110" s="79"/>
      <c r="AI110" s="79"/>
      <c r="AJ110" s="79"/>
      <c r="AK110" s="79"/>
      <c r="AL110" s="79"/>
      <c r="AM110" s="7"/>
      <c r="AN110" s="7"/>
      <c r="AO110" s="7"/>
      <c r="AP110" s="7"/>
      <c r="AQ110" s="7"/>
    </row>
    <row r="111" spans="1:43" x14ac:dyDescent="0.2">
      <c r="A111" s="60">
        <f t="shared" si="37"/>
        <v>40036</v>
      </c>
      <c r="B111" s="36">
        <v>86</v>
      </c>
      <c r="C111" s="61">
        <f t="shared" si="42"/>
        <v>15</v>
      </c>
      <c r="D111" s="11">
        <f t="shared" ca="1" si="43"/>
        <v>0.17</v>
      </c>
      <c r="E111" s="93">
        <f t="shared" si="44"/>
        <v>32</v>
      </c>
      <c r="F111" s="94">
        <f t="shared" si="45"/>
        <v>1</v>
      </c>
      <c r="G111" s="15">
        <f t="shared" ca="1" si="33"/>
        <v>0.17</v>
      </c>
      <c r="H111" s="26"/>
      <c r="I111" s="26">
        <v>1.25</v>
      </c>
      <c r="J111" s="15">
        <f t="shared" ca="1" si="49"/>
        <v>1.3300000000000005</v>
      </c>
      <c r="K111" s="12">
        <f t="shared" ca="1" si="38"/>
        <v>0.24270072992700736</v>
      </c>
      <c r="L111" s="13"/>
      <c r="M111" s="15">
        <f t="shared" ca="1" si="50"/>
        <v>0</v>
      </c>
      <c r="N111" s="19">
        <f t="shared" si="46"/>
        <v>36</v>
      </c>
      <c r="O111" s="15">
        <f t="shared" si="47"/>
        <v>5.48</v>
      </c>
      <c r="P111" s="15">
        <f t="shared" ca="1" si="51"/>
        <v>16.320000000000007</v>
      </c>
      <c r="Q111" s="15">
        <f t="shared" si="39"/>
        <v>2.2599999999999998</v>
      </c>
      <c r="R111" s="15">
        <f t="shared" si="40"/>
        <v>13.75</v>
      </c>
      <c r="S111" s="15">
        <f t="shared" ca="1" si="41"/>
        <v>0.74</v>
      </c>
      <c r="U111" s="251">
        <f t="shared" si="48"/>
        <v>0.5</v>
      </c>
      <c r="X111" s="79"/>
      <c r="Y111" s="79"/>
      <c r="Z111" s="79"/>
      <c r="AA111" s="79"/>
      <c r="AB111" s="79"/>
      <c r="AC111" s="79"/>
      <c r="AD111" s="79"/>
      <c r="AE111" s="79"/>
      <c r="AF111" s="79"/>
      <c r="AG111" s="79"/>
      <c r="AH111" s="79"/>
      <c r="AI111" s="79"/>
      <c r="AJ111" s="79"/>
      <c r="AK111" s="79"/>
      <c r="AL111" s="79"/>
      <c r="AM111" s="7"/>
      <c r="AN111" s="7"/>
      <c r="AO111" s="7"/>
      <c r="AP111" s="7"/>
      <c r="AQ111" s="7"/>
    </row>
    <row r="112" spans="1:43" x14ac:dyDescent="0.2">
      <c r="A112" s="60">
        <f t="shared" si="37"/>
        <v>40037</v>
      </c>
      <c r="B112" s="36">
        <v>85</v>
      </c>
      <c r="C112" s="61">
        <f t="shared" si="42"/>
        <v>15</v>
      </c>
      <c r="D112" s="11">
        <f t="shared" ca="1" si="43"/>
        <v>0.17</v>
      </c>
      <c r="E112" s="93">
        <f t="shared" si="44"/>
        <v>33</v>
      </c>
      <c r="F112" s="94">
        <f t="shared" si="45"/>
        <v>1</v>
      </c>
      <c r="G112" s="15">
        <f t="shared" ca="1" si="33"/>
        <v>0.17</v>
      </c>
      <c r="H112" s="26"/>
      <c r="I112" s="26"/>
      <c r="J112" s="15">
        <f t="shared" ca="1" si="49"/>
        <v>1.5000000000000004</v>
      </c>
      <c r="K112" s="12">
        <f t="shared" ca="1" si="38"/>
        <v>0.27372262773722633</v>
      </c>
      <c r="L112" s="13"/>
      <c r="M112" s="15">
        <f t="shared" ca="1" si="50"/>
        <v>0</v>
      </c>
      <c r="N112" s="19">
        <f t="shared" si="46"/>
        <v>36</v>
      </c>
      <c r="O112" s="15">
        <f t="shared" si="47"/>
        <v>5.48</v>
      </c>
      <c r="P112" s="15">
        <f t="shared" ca="1" si="51"/>
        <v>16.490000000000009</v>
      </c>
      <c r="Q112" s="15">
        <f t="shared" si="39"/>
        <v>2.2599999999999998</v>
      </c>
      <c r="R112" s="15">
        <f t="shared" si="40"/>
        <v>13.75</v>
      </c>
      <c r="S112" s="15">
        <f t="shared" ca="1" si="41"/>
        <v>0.74</v>
      </c>
      <c r="U112" s="251">
        <f t="shared" si="48"/>
        <v>0.5</v>
      </c>
      <c r="X112" s="79"/>
      <c r="Y112" s="79"/>
      <c r="Z112" s="79"/>
      <c r="AA112" s="79"/>
      <c r="AB112" s="79"/>
      <c r="AC112" s="79"/>
      <c r="AD112" s="79"/>
      <c r="AE112" s="79"/>
      <c r="AF112" s="79"/>
      <c r="AG112" s="79"/>
      <c r="AH112" s="79"/>
      <c r="AI112" s="79"/>
      <c r="AJ112" s="79"/>
      <c r="AK112" s="79"/>
      <c r="AL112" s="79"/>
      <c r="AM112" s="7"/>
      <c r="AN112" s="7"/>
      <c r="AO112" s="7"/>
      <c r="AP112" s="7"/>
      <c r="AQ112" s="7"/>
    </row>
    <row r="113" spans="1:43" x14ac:dyDescent="0.2">
      <c r="A113" s="60">
        <f t="shared" si="37"/>
        <v>40038</v>
      </c>
      <c r="B113" s="36">
        <v>77</v>
      </c>
      <c r="C113" s="61">
        <f t="shared" si="42"/>
        <v>15</v>
      </c>
      <c r="D113" s="11">
        <f t="shared" ca="1" si="43"/>
        <v>0.13</v>
      </c>
      <c r="E113" s="93">
        <f t="shared" si="44"/>
        <v>34</v>
      </c>
      <c r="F113" s="94">
        <f t="shared" si="45"/>
        <v>1</v>
      </c>
      <c r="G113" s="15">
        <f t="shared" ca="1" si="33"/>
        <v>0.13</v>
      </c>
      <c r="H113" s="26"/>
      <c r="I113" s="26"/>
      <c r="J113" s="15">
        <f t="shared" ca="1" si="49"/>
        <v>1.6300000000000003</v>
      </c>
      <c r="K113" s="12">
        <f t="shared" ca="1" si="38"/>
        <v>0.29744525547445261</v>
      </c>
      <c r="L113" s="13"/>
      <c r="M113" s="15">
        <f t="shared" ca="1" si="50"/>
        <v>0</v>
      </c>
      <c r="N113" s="19">
        <f t="shared" si="46"/>
        <v>36</v>
      </c>
      <c r="O113" s="15">
        <f t="shared" si="47"/>
        <v>5.48</v>
      </c>
      <c r="P113" s="15">
        <f t="shared" ca="1" si="51"/>
        <v>16.620000000000008</v>
      </c>
      <c r="Q113" s="15">
        <f t="shared" si="39"/>
        <v>2.2599999999999998</v>
      </c>
      <c r="R113" s="15">
        <f t="shared" si="40"/>
        <v>13.75</v>
      </c>
      <c r="S113" s="15">
        <f t="shared" ca="1" si="41"/>
        <v>0.74</v>
      </c>
      <c r="U113" s="251">
        <f t="shared" si="48"/>
        <v>0.5</v>
      </c>
      <c r="X113" s="79"/>
      <c r="Y113" s="79"/>
      <c r="Z113" s="79"/>
      <c r="AA113" s="79"/>
      <c r="AB113" s="79"/>
      <c r="AC113" s="79"/>
      <c r="AD113" s="79"/>
      <c r="AE113" s="79"/>
      <c r="AF113" s="79"/>
      <c r="AG113" s="79"/>
      <c r="AH113" s="79"/>
      <c r="AI113" s="79"/>
      <c r="AJ113" s="79"/>
      <c r="AK113" s="79"/>
      <c r="AL113" s="79"/>
      <c r="AM113" s="7"/>
      <c r="AN113" s="7"/>
      <c r="AO113" s="7"/>
      <c r="AP113" s="7"/>
      <c r="AQ113" s="7"/>
    </row>
    <row r="114" spans="1:43" x14ac:dyDescent="0.2">
      <c r="A114" s="60">
        <f t="shared" si="37"/>
        <v>40039</v>
      </c>
      <c r="B114" s="36">
        <v>78</v>
      </c>
      <c r="C114" s="61">
        <f t="shared" si="42"/>
        <v>15</v>
      </c>
      <c r="D114" s="11">
        <f t="shared" ca="1" si="43"/>
        <v>0.13</v>
      </c>
      <c r="E114" s="93">
        <f t="shared" si="44"/>
        <v>35</v>
      </c>
      <c r="F114" s="94">
        <f t="shared" si="45"/>
        <v>1</v>
      </c>
      <c r="G114" s="15">
        <f t="shared" ca="1" si="33"/>
        <v>0.13</v>
      </c>
      <c r="H114" s="26"/>
      <c r="I114" s="26"/>
      <c r="J114" s="15">
        <f t="shared" ca="1" si="49"/>
        <v>1.7600000000000002</v>
      </c>
      <c r="K114" s="12">
        <f t="shared" ca="1" si="38"/>
        <v>0.32116788321167883</v>
      </c>
      <c r="L114" s="13"/>
      <c r="M114" s="15">
        <f t="shared" ca="1" si="50"/>
        <v>0</v>
      </c>
      <c r="N114" s="19">
        <f t="shared" si="46"/>
        <v>36</v>
      </c>
      <c r="O114" s="15">
        <f t="shared" si="47"/>
        <v>5.48</v>
      </c>
      <c r="P114" s="15">
        <f t="shared" ca="1" si="51"/>
        <v>16.750000000000007</v>
      </c>
      <c r="Q114" s="15">
        <f t="shared" si="39"/>
        <v>2.2599999999999998</v>
      </c>
      <c r="R114" s="15">
        <f t="shared" si="40"/>
        <v>13.75</v>
      </c>
      <c r="S114" s="15">
        <f t="shared" ca="1" si="41"/>
        <v>0.74</v>
      </c>
      <c r="U114" s="251">
        <f t="shared" si="48"/>
        <v>0.5</v>
      </c>
      <c r="X114" s="79"/>
      <c r="Y114" s="79"/>
      <c r="Z114" s="79"/>
      <c r="AA114" s="79"/>
      <c r="AB114" s="79"/>
      <c r="AC114" s="79"/>
      <c r="AD114" s="79"/>
      <c r="AE114" s="79"/>
      <c r="AF114" s="79"/>
      <c r="AG114" s="79"/>
      <c r="AH114" s="79"/>
      <c r="AI114" s="79"/>
      <c r="AJ114" s="79"/>
      <c r="AK114" s="79"/>
      <c r="AL114" s="79"/>
      <c r="AM114" s="7"/>
      <c r="AN114" s="7"/>
      <c r="AO114" s="7"/>
      <c r="AP114" s="7"/>
      <c r="AQ114" s="7"/>
    </row>
    <row r="115" spans="1:43" x14ac:dyDescent="0.2">
      <c r="A115" s="60">
        <f t="shared" si="37"/>
        <v>40040</v>
      </c>
      <c r="B115" s="36">
        <v>79</v>
      </c>
      <c r="C115" s="61">
        <f t="shared" si="42"/>
        <v>15</v>
      </c>
      <c r="D115" s="11">
        <f t="shared" ca="1" si="43"/>
        <v>0.13</v>
      </c>
      <c r="E115" s="93">
        <f t="shared" si="44"/>
        <v>36</v>
      </c>
      <c r="F115" s="94">
        <f t="shared" si="45"/>
        <v>1</v>
      </c>
      <c r="G115" s="15">
        <f t="shared" ca="1" si="33"/>
        <v>0.13</v>
      </c>
      <c r="H115" s="26"/>
      <c r="I115" s="26"/>
      <c r="J115" s="15">
        <f t="shared" si="49"/>
        <v>2.1920000000000002</v>
      </c>
      <c r="K115" s="12">
        <f t="shared" si="38"/>
        <v>0.4</v>
      </c>
      <c r="L115" s="13">
        <v>0.4</v>
      </c>
      <c r="M115" s="15">
        <f t="shared" ca="1" si="50"/>
        <v>0</v>
      </c>
      <c r="N115" s="19">
        <f t="shared" si="46"/>
        <v>36</v>
      </c>
      <c r="O115" s="15">
        <f t="shared" si="47"/>
        <v>5.48</v>
      </c>
      <c r="P115" s="15">
        <f t="shared" ca="1" si="51"/>
        <v>16.880000000000006</v>
      </c>
      <c r="Q115" s="15">
        <f t="shared" si="39"/>
        <v>2.2599999999999998</v>
      </c>
      <c r="R115" s="15">
        <f t="shared" si="40"/>
        <v>13.75</v>
      </c>
      <c r="S115" s="15">
        <f t="shared" ca="1" si="41"/>
        <v>0.74</v>
      </c>
      <c r="U115" s="251">
        <f t="shared" si="48"/>
        <v>0.5</v>
      </c>
      <c r="X115" s="79"/>
      <c r="Y115" s="79"/>
      <c r="Z115" s="79"/>
      <c r="AA115" s="79"/>
      <c r="AB115" s="79"/>
      <c r="AC115" s="79"/>
      <c r="AD115" s="79"/>
      <c r="AE115" s="79"/>
      <c r="AF115" s="79"/>
      <c r="AG115" s="79"/>
      <c r="AH115" s="79"/>
      <c r="AI115" s="79"/>
      <c r="AJ115" s="79"/>
      <c r="AK115" s="79"/>
      <c r="AL115" s="79"/>
      <c r="AM115" s="7"/>
      <c r="AN115" s="7"/>
      <c r="AO115" s="7"/>
      <c r="AP115" s="7"/>
      <c r="AQ115" s="7"/>
    </row>
    <row r="116" spans="1:43" x14ac:dyDescent="0.2">
      <c r="A116" s="60">
        <f t="shared" si="37"/>
        <v>40041</v>
      </c>
      <c r="B116" s="36">
        <v>81</v>
      </c>
      <c r="C116" s="61">
        <f t="shared" si="42"/>
        <v>16</v>
      </c>
      <c r="D116" s="11">
        <f t="shared" ca="1" si="43"/>
        <v>0.13</v>
      </c>
      <c r="E116" s="93">
        <f t="shared" si="44"/>
        <v>37</v>
      </c>
      <c r="F116" s="94">
        <f t="shared" si="45"/>
        <v>1</v>
      </c>
      <c r="G116" s="15">
        <f t="shared" ca="1" si="33"/>
        <v>0.13</v>
      </c>
      <c r="H116" s="26"/>
      <c r="I116" s="26"/>
      <c r="J116" s="15">
        <f t="shared" ca="1" si="49"/>
        <v>2.3220000000000001</v>
      </c>
      <c r="K116" s="12">
        <f t="shared" ca="1" si="38"/>
        <v>0.42372262773722624</v>
      </c>
      <c r="L116" s="13"/>
      <c r="M116" s="15">
        <f t="shared" ca="1" si="50"/>
        <v>0</v>
      </c>
      <c r="N116" s="19">
        <f t="shared" si="46"/>
        <v>36</v>
      </c>
      <c r="O116" s="15">
        <f t="shared" si="47"/>
        <v>5.48</v>
      </c>
      <c r="P116" s="15">
        <f t="shared" ca="1" si="51"/>
        <v>17.010000000000005</v>
      </c>
      <c r="Q116" s="15">
        <f t="shared" si="39"/>
        <v>2.2599999999999998</v>
      </c>
      <c r="R116" s="15">
        <f t="shared" si="40"/>
        <v>13.75</v>
      </c>
      <c r="S116" s="15">
        <f t="shared" ca="1" si="41"/>
        <v>0.74</v>
      </c>
      <c r="T116" s="7"/>
      <c r="U116" s="251">
        <f t="shared" si="48"/>
        <v>0.5</v>
      </c>
      <c r="X116" s="79"/>
      <c r="Y116" s="79"/>
      <c r="Z116" s="79"/>
      <c r="AA116" s="79"/>
      <c r="AB116" s="79"/>
      <c r="AC116" s="79"/>
      <c r="AD116" s="79"/>
      <c r="AE116" s="79"/>
      <c r="AF116" s="79"/>
      <c r="AG116" s="79"/>
      <c r="AH116" s="79"/>
      <c r="AI116" s="79"/>
      <c r="AJ116" s="79"/>
      <c r="AK116" s="79"/>
      <c r="AL116" s="79"/>
      <c r="AM116" s="7"/>
      <c r="AN116" s="7"/>
      <c r="AO116" s="7"/>
      <c r="AP116" s="7"/>
      <c r="AQ116" s="7"/>
    </row>
    <row r="117" spans="1:43" x14ac:dyDescent="0.2">
      <c r="A117" s="60">
        <f t="shared" si="37"/>
        <v>40042</v>
      </c>
      <c r="B117" s="36">
        <v>78</v>
      </c>
      <c r="C117" s="61">
        <f t="shared" si="42"/>
        <v>16</v>
      </c>
      <c r="D117" s="11">
        <f t="shared" ca="1" si="43"/>
        <v>0.1</v>
      </c>
      <c r="E117" s="93">
        <f t="shared" si="44"/>
        <v>38</v>
      </c>
      <c r="F117" s="94">
        <f t="shared" si="45"/>
        <v>1</v>
      </c>
      <c r="G117" s="15">
        <f t="shared" ca="1" si="33"/>
        <v>0.1</v>
      </c>
      <c r="H117" s="26"/>
      <c r="I117" s="26"/>
      <c r="J117" s="15">
        <f t="shared" ca="1" si="49"/>
        <v>2.4220000000000002</v>
      </c>
      <c r="K117" s="12">
        <f t="shared" ca="1" si="38"/>
        <v>0.44197080291970803</v>
      </c>
      <c r="L117" s="13"/>
      <c r="M117" s="15">
        <f t="shared" ca="1" si="50"/>
        <v>0</v>
      </c>
      <c r="N117" s="19">
        <f t="shared" si="46"/>
        <v>36</v>
      </c>
      <c r="O117" s="15">
        <f t="shared" si="47"/>
        <v>5.48</v>
      </c>
      <c r="P117" s="15">
        <f t="shared" ca="1" si="51"/>
        <v>17.110000000000007</v>
      </c>
      <c r="Q117" s="15">
        <f t="shared" si="39"/>
        <v>2.2599999999999998</v>
      </c>
      <c r="R117" s="15">
        <f t="shared" si="40"/>
        <v>13.75</v>
      </c>
      <c r="S117" s="15">
        <f t="shared" ca="1" si="41"/>
        <v>0.74</v>
      </c>
      <c r="T117" s="7"/>
      <c r="U117" s="251">
        <f t="shared" si="48"/>
        <v>0.5</v>
      </c>
      <c r="X117" s="79"/>
      <c r="Y117" s="79"/>
      <c r="Z117" s="79"/>
      <c r="AA117" s="79"/>
      <c r="AB117" s="79"/>
      <c r="AC117" s="79"/>
      <c r="AD117" s="79"/>
      <c r="AE117" s="79"/>
      <c r="AF117" s="79"/>
      <c r="AG117" s="79"/>
      <c r="AH117" s="79"/>
      <c r="AI117" s="79"/>
      <c r="AJ117" s="79"/>
      <c r="AK117" s="79"/>
      <c r="AL117" s="79"/>
      <c r="AM117" s="7"/>
      <c r="AN117" s="7"/>
      <c r="AO117" s="7"/>
      <c r="AP117" s="7"/>
      <c r="AQ117" s="7"/>
    </row>
    <row r="118" spans="1:43" x14ac:dyDescent="0.2">
      <c r="A118" s="60">
        <f t="shared" si="37"/>
        <v>40043</v>
      </c>
      <c r="B118" s="36">
        <v>77</v>
      </c>
      <c r="C118" s="61">
        <f t="shared" si="42"/>
        <v>16</v>
      </c>
      <c r="D118" s="11">
        <f t="shared" ca="1" si="43"/>
        <v>0.1</v>
      </c>
      <c r="E118" s="93">
        <f t="shared" si="44"/>
        <v>39</v>
      </c>
      <c r="F118" s="94">
        <f t="shared" si="45"/>
        <v>1</v>
      </c>
      <c r="G118" s="15">
        <f t="shared" ca="1" si="33"/>
        <v>0.1</v>
      </c>
      <c r="H118" s="26"/>
      <c r="I118" s="26">
        <v>1.25</v>
      </c>
      <c r="J118" s="15">
        <f t="shared" ca="1" si="49"/>
        <v>1.2720000000000002</v>
      </c>
      <c r="K118" s="12">
        <f t="shared" ca="1" si="38"/>
        <v>0.23211678832116792</v>
      </c>
      <c r="L118" s="13"/>
      <c r="M118" s="15">
        <f t="shared" ca="1" si="50"/>
        <v>0</v>
      </c>
      <c r="N118" s="19">
        <f t="shared" si="46"/>
        <v>36</v>
      </c>
      <c r="O118" s="15">
        <f t="shared" si="47"/>
        <v>5.48</v>
      </c>
      <c r="P118" s="15">
        <f t="shared" ca="1" si="51"/>
        <v>17.210000000000008</v>
      </c>
      <c r="Q118" s="15">
        <f t="shared" si="39"/>
        <v>2.2599999999999998</v>
      </c>
      <c r="R118" s="15">
        <f t="shared" si="40"/>
        <v>15</v>
      </c>
      <c r="S118" s="15">
        <f t="shared" ca="1" si="41"/>
        <v>0.74</v>
      </c>
      <c r="U118" s="251">
        <f t="shared" si="48"/>
        <v>0.5</v>
      </c>
      <c r="X118" s="79"/>
      <c r="Y118" s="79"/>
      <c r="Z118" s="79"/>
      <c r="AA118" s="79"/>
      <c r="AB118" s="79"/>
      <c r="AC118" s="79"/>
      <c r="AD118" s="79"/>
      <c r="AE118" s="79"/>
      <c r="AF118" s="79"/>
      <c r="AG118" s="79"/>
      <c r="AH118" s="79"/>
      <c r="AI118" s="79"/>
      <c r="AJ118" s="79"/>
      <c r="AK118" s="79"/>
      <c r="AL118" s="79"/>
      <c r="AM118" s="7"/>
      <c r="AN118" s="7"/>
      <c r="AO118" s="7"/>
      <c r="AP118" s="7"/>
      <c r="AQ118" s="7"/>
    </row>
    <row r="119" spans="1:43" x14ac:dyDescent="0.2">
      <c r="A119" s="60">
        <f t="shared" si="37"/>
        <v>40044</v>
      </c>
      <c r="B119" s="36">
        <v>81</v>
      </c>
      <c r="C119" s="61">
        <f t="shared" si="42"/>
        <v>16</v>
      </c>
      <c r="D119" s="11">
        <f t="shared" ca="1" si="43"/>
        <v>0.13</v>
      </c>
      <c r="E119" s="93">
        <f t="shared" si="44"/>
        <v>40</v>
      </c>
      <c r="F119" s="94">
        <f t="shared" si="45"/>
        <v>1</v>
      </c>
      <c r="G119" s="15">
        <f t="shared" ca="1" si="33"/>
        <v>0.13</v>
      </c>
      <c r="H119" s="26"/>
      <c r="I119" s="26"/>
      <c r="J119" s="15">
        <f t="shared" ca="1" si="49"/>
        <v>1.4020000000000001</v>
      </c>
      <c r="K119" s="12">
        <f t="shared" ca="1" si="38"/>
        <v>0.25583941605839416</v>
      </c>
      <c r="L119" s="13"/>
      <c r="M119" s="15">
        <f t="shared" ca="1" si="50"/>
        <v>0</v>
      </c>
      <c r="N119" s="19">
        <f t="shared" si="46"/>
        <v>36</v>
      </c>
      <c r="O119" s="15">
        <f t="shared" si="47"/>
        <v>5.48</v>
      </c>
      <c r="P119" s="15">
        <f t="shared" ca="1" si="51"/>
        <v>17.340000000000007</v>
      </c>
      <c r="Q119" s="15">
        <f t="shared" si="39"/>
        <v>2.2599999999999998</v>
      </c>
      <c r="R119" s="15">
        <f t="shared" si="40"/>
        <v>15</v>
      </c>
      <c r="S119" s="15">
        <f t="shared" ca="1" si="41"/>
        <v>0.74</v>
      </c>
      <c r="U119" s="251">
        <f t="shared" si="48"/>
        <v>0.5</v>
      </c>
      <c r="X119" s="79"/>
      <c r="Y119" s="79"/>
      <c r="Z119" s="79"/>
      <c r="AA119" s="79"/>
      <c r="AB119" s="79"/>
      <c r="AC119" s="79"/>
      <c r="AD119" s="79"/>
      <c r="AE119" s="79"/>
      <c r="AF119" s="79"/>
      <c r="AG119" s="79"/>
      <c r="AH119" s="79"/>
      <c r="AI119" s="79"/>
      <c r="AJ119" s="79"/>
      <c r="AK119" s="79"/>
      <c r="AL119" s="79"/>
      <c r="AM119" s="7"/>
      <c r="AN119" s="7"/>
      <c r="AO119" s="7"/>
      <c r="AP119" s="7"/>
      <c r="AQ119" s="7"/>
    </row>
    <row r="120" spans="1:43" x14ac:dyDescent="0.2">
      <c r="A120" s="60">
        <f t="shared" si="37"/>
        <v>40045</v>
      </c>
      <c r="B120" s="36">
        <v>82</v>
      </c>
      <c r="C120" s="61">
        <f t="shared" si="42"/>
        <v>16</v>
      </c>
      <c r="D120" s="11">
        <f t="shared" ca="1" si="43"/>
        <v>0.13</v>
      </c>
      <c r="E120" s="93">
        <f t="shared" si="44"/>
        <v>41</v>
      </c>
      <c r="F120" s="94">
        <f t="shared" si="45"/>
        <v>1</v>
      </c>
      <c r="G120" s="15">
        <f t="shared" ca="1" si="33"/>
        <v>0.13</v>
      </c>
      <c r="H120" s="26"/>
      <c r="I120" s="26"/>
      <c r="J120" s="15">
        <f t="shared" ca="1" si="49"/>
        <v>1.532</v>
      </c>
      <c r="K120" s="12">
        <f t="shared" ca="1" si="38"/>
        <v>0.27956204379562044</v>
      </c>
      <c r="L120" s="13"/>
      <c r="M120" s="15">
        <f t="shared" ca="1" si="50"/>
        <v>0</v>
      </c>
      <c r="N120" s="19">
        <f t="shared" si="46"/>
        <v>36</v>
      </c>
      <c r="O120" s="15">
        <f t="shared" si="47"/>
        <v>5.48</v>
      </c>
      <c r="P120" s="15">
        <f t="shared" ca="1" si="51"/>
        <v>17.470000000000006</v>
      </c>
      <c r="Q120" s="15">
        <f t="shared" si="39"/>
        <v>2.2599999999999998</v>
      </c>
      <c r="R120" s="15">
        <f t="shared" si="40"/>
        <v>15</v>
      </c>
      <c r="S120" s="15">
        <f t="shared" ca="1" si="41"/>
        <v>0.74</v>
      </c>
      <c r="U120" s="251">
        <f t="shared" si="48"/>
        <v>0.5</v>
      </c>
      <c r="X120" s="79"/>
      <c r="Y120" s="79"/>
      <c r="Z120" s="79"/>
      <c r="AA120" s="79"/>
      <c r="AB120" s="79"/>
      <c r="AC120" s="79"/>
      <c r="AD120" s="79"/>
      <c r="AE120" s="79"/>
      <c r="AF120" s="79"/>
      <c r="AG120" s="79"/>
      <c r="AH120" s="79"/>
      <c r="AI120" s="79"/>
      <c r="AJ120" s="79"/>
      <c r="AK120" s="79"/>
      <c r="AL120" s="79"/>
      <c r="AM120" s="7"/>
      <c r="AN120" s="7"/>
      <c r="AO120" s="7"/>
      <c r="AP120" s="7"/>
      <c r="AQ120" s="7"/>
    </row>
    <row r="121" spans="1:43" x14ac:dyDescent="0.2">
      <c r="A121" s="60">
        <f t="shared" si="37"/>
        <v>40046</v>
      </c>
      <c r="B121" s="36">
        <v>83</v>
      </c>
      <c r="C121" s="61">
        <f t="shared" si="42"/>
        <v>16</v>
      </c>
      <c r="D121" s="11">
        <f t="shared" ca="1" si="43"/>
        <v>0.13</v>
      </c>
      <c r="E121" s="93">
        <f t="shared" si="44"/>
        <v>0</v>
      </c>
      <c r="F121" s="94">
        <f t="shared" si="45"/>
        <v>1</v>
      </c>
      <c r="G121" s="15">
        <f t="shared" ca="1" si="33"/>
        <v>0.13</v>
      </c>
      <c r="H121" s="26"/>
      <c r="I121" s="26"/>
      <c r="J121" s="15">
        <f t="shared" ca="1" si="49"/>
        <v>1.6619999999999999</v>
      </c>
      <c r="K121" s="12">
        <f t="shared" ca="1" si="38"/>
        <v>0.30328467153284666</v>
      </c>
      <c r="L121" s="13"/>
      <c r="M121" s="15">
        <f t="shared" ca="1" si="50"/>
        <v>0</v>
      </c>
      <c r="N121" s="19">
        <f t="shared" si="46"/>
        <v>36</v>
      </c>
      <c r="O121" s="15">
        <f t="shared" si="47"/>
        <v>5.48</v>
      </c>
      <c r="P121" s="15">
        <f t="shared" ca="1" si="51"/>
        <v>17.600000000000005</v>
      </c>
      <c r="Q121" s="15">
        <f t="shared" si="39"/>
        <v>2.2599999999999998</v>
      </c>
      <c r="R121" s="15">
        <f t="shared" si="40"/>
        <v>15</v>
      </c>
      <c r="S121" s="15">
        <f t="shared" ca="1" si="41"/>
        <v>0.74</v>
      </c>
      <c r="U121" s="251">
        <f t="shared" si="48"/>
        <v>0.5</v>
      </c>
      <c r="X121" s="79"/>
      <c r="Y121" s="79"/>
      <c r="Z121" s="79"/>
      <c r="AA121" s="79"/>
      <c r="AB121" s="79"/>
      <c r="AC121" s="79"/>
      <c r="AD121" s="79"/>
      <c r="AE121" s="79"/>
      <c r="AF121" s="79"/>
      <c r="AG121" s="79"/>
      <c r="AH121" s="79"/>
      <c r="AI121" s="79"/>
      <c r="AJ121" s="79"/>
      <c r="AK121" s="79"/>
      <c r="AL121" s="79"/>
      <c r="AM121" s="7"/>
      <c r="AN121" s="7"/>
      <c r="AO121" s="7"/>
      <c r="AP121" s="7"/>
      <c r="AQ121" s="7"/>
    </row>
    <row r="122" spans="1:43" x14ac:dyDescent="0.2">
      <c r="A122" s="60">
        <f t="shared" si="37"/>
        <v>40047</v>
      </c>
      <c r="B122" s="36">
        <v>83</v>
      </c>
      <c r="C122" s="61">
        <f t="shared" si="42"/>
        <v>16</v>
      </c>
      <c r="D122" s="11">
        <f t="shared" ca="1" si="43"/>
        <v>0.13</v>
      </c>
      <c r="E122" s="93">
        <f t="shared" si="44"/>
        <v>1</v>
      </c>
      <c r="F122" s="94">
        <f t="shared" si="45"/>
        <v>1</v>
      </c>
      <c r="G122" s="15">
        <f t="shared" ca="1" si="33"/>
        <v>0.13</v>
      </c>
      <c r="H122" s="26"/>
      <c r="I122" s="26"/>
      <c r="J122" s="15">
        <f t="shared" ca="1" si="49"/>
        <v>1.7919999999999998</v>
      </c>
      <c r="K122" s="12">
        <f t="shared" ca="1" si="38"/>
        <v>0.32700729927007294</v>
      </c>
      <c r="L122" s="13"/>
      <c r="M122" s="15">
        <f t="shared" ca="1" si="50"/>
        <v>0</v>
      </c>
      <c r="N122" s="19">
        <f t="shared" si="46"/>
        <v>36</v>
      </c>
      <c r="O122" s="15">
        <f t="shared" si="47"/>
        <v>5.48</v>
      </c>
      <c r="P122" s="15">
        <f t="shared" ca="1" si="51"/>
        <v>17.730000000000004</v>
      </c>
      <c r="Q122" s="15">
        <f t="shared" si="39"/>
        <v>2.2599999999999998</v>
      </c>
      <c r="R122" s="15">
        <f t="shared" si="40"/>
        <v>15</v>
      </c>
      <c r="S122" s="15">
        <f t="shared" ca="1" si="41"/>
        <v>0.74</v>
      </c>
      <c r="U122" s="251">
        <f t="shared" si="48"/>
        <v>0.5</v>
      </c>
      <c r="X122" s="79"/>
      <c r="Y122" s="79"/>
      <c r="Z122" s="79"/>
      <c r="AA122" s="79"/>
      <c r="AB122" s="79"/>
      <c r="AC122" s="79"/>
      <c r="AD122" s="79"/>
      <c r="AE122" s="79"/>
      <c r="AF122" s="79"/>
      <c r="AG122" s="79"/>
      <c r="AH122" s="79"/>
      <c r="AI122" s="79"/>
      <c r="AJ122" s="79"/>
      <c r="AK122" s="79"/>
      <c r="AL122" s="79"/>
      <c r="AM122" s="7"/>
      <c r="AN122" s="7"/>
      <c r="AO122" s="7"/>
      <c r="AP122" s="7"/>
      <c r="AQ122" s="7"/>
    </row>
    <row r="123" spans="1:43" x14ac:dyDescent="0.2">
      <c r="A123" s="60">
        <f t="shared" si="37"/>
        <v>40048</v>
      </c>
      <c r="B123" s="36">
        <v>81</v>
      </c>
      <c r="C123" s="61">
        <f t="shared" si="42"/>
        <v>17</v>
      </c>
      <c r="D123" s="11">
        <f t="shared" ca="1" si="43"/>
        <v>0.1</v>
      </c>
      <c r="E123" s="93">
        <f t="shared" si="44"/>
        <v>2</v>
      </c>
      <c r="F123" s="94">
        <f t="shared" si="45"/>
        <v>1</v>
      </c>
      <c r="G123" s="15">
        <f t="shared" ca="1" si="33"/>
        <v>0.1</v>
      </c>
      <c r="H123" s="26"/>
      <c r="I123" s="26"/>
      <c r="J123" s="15">
        <f t="shared" ca="1" si="49"/>
        <v>1.8919999999999999</v>
      </c>
      <c r="K123" s="12">
        <f t="shared" ca="1" si="38"/>
        <v>0.34525547445255472</v>
      </c>
      <c r="L123" s="13"/>
      <c r="M123" s="15">
        <f t="shared" ca="1" si="50"/>
        <v>0</v>
      </c>
      <c r="N123" s="19">
        <f t="shared" si="46"/>
        <v>36</v>
      </c>
      <c r="O123" s="15">
        <f t="shared" si="47"/>
        <v>5.48</v>
      </c>
      <c r="P123" s="15">
        <f t="shared" ca="1" si="51"/>
        <v>17.830000000000005</v>
      </c>
      <c r="Q123" s="15">
        <f t="shared" si="39"/>
        <v>2.2599999999999998</v>
      </c>
      <c r="R123" s="15">
        <f t="shared" si="40"/>
        <v>15</v>
      </c>
      <c r="S123" s="15">
        <f t="shared" ca="1" si="41"/>
        <v>0.74</v>
      </c>
      <c r="U123" s="251">
        <f t="shared" si="48"/>
        <v>0.5</v>
      </c>
      <c r="X123" s="79"/>
      <c r="Y123" s="79"/>
      <c r="Z123" s="79"/>
      <c r="AA123" s="79"/>
      <c r="AB123" s="79"/>
      <c r="AC123" s="79"/>
      <c r="AD123" s="79"/>
      <c r="AE123" s="79"/>
      <c r="AF123" s="79"/>
      <c r="AG123" s="79"/>
      <c r="AH123" s="79"/>
      <c r="AI123" s="79"/>
      <c r="AJ123" s="79"/>
      <c r="AK123" s="79"/>
      <c r="AL123" s="79"/>
      <c r="AM123" s="7"/>
      <c r="AN123" s="7"/>
      <c r="AO123" s="7"/>
      <c r="AP123" s="7"/>
      <c r="AQ123" s="7"/>
    </row>
    <row r="124" spans="1:43" x14ac:dyDescent="0.2">
      <c r="A124" s="60">
        <f t="shared" si="37"/>
        <v>40049</v>
      </c>
      <c r="B124" s="36">
        <v>79</v>
      </c>
      <c r="C124" s="61">
        <f t="shared" si="42"/>
        <v>17</v>
      </c>
      <c r="D124" s="11">
        <f t="shared" ca="1" si="43"/>
        <v>0.08</v>
      </c>
      <c r="E124" s="93">
        <f t="shared" si="44"/>
        <v>3</v>
      </c>
      <c r="F124" s="94">
        <f t="shared" si="45"/>
        <v>1</v>
      </c>
      <c r="G124" s="15">
        <f t="shared" ca="1" si="33"/>
        <v>0.08</v>
      </c>
      <c r="H124" s="26"/>
      <c r="I124" s="26"/>
      <c r="J124" s="15">
        <f t="shared" ca="1" si="49"/>
        <v>1.972</v>
      </c>
      <c r="K124" s="12">
        <f t="shared" ca="1" si="38"/>
        <v>0.35985401459854011</v>
      </c>
      <c r="L124" s="13"/>
      <c r="M124" s="15">
        <f t="shared" ca="1" si="50"/>
        <v>0</v>
      </c>
      <c r="N124" s="19">
        <f t="shared" si="46"/>
        <v>36</v>
      </c>
      <c r="O124" s="15">
        <f t="shared" si="47"/>
        <v>5.48</v>
      </c>
      <c r="P124" s="15">
        <f t="shared" ca="1" si="51"/>
        <v>17.910000000000004</v>
      </c>
      <c r="Q124" s="15">
        <f t="shared" si="39"/>
        <v>2.2599999999999998</v>
      </c>
      <c r="R124" s="15">
        <f t="shared" si="40"/>
        <v>15</v>
      </c>
      <c r="S124" s="15">
        <f t="shared" ca="1" si="41"/>
        <v>0.74</v>
      </c>
      <c r="U124" s="251">
        <f t="shared" si="48"/>
        <v>0.5</v>
      </c>
      <c r="X124" s="79"/>
      <c r="Y124" s="79"/>
      <c r="Z124" s="79"/>
      <c r="AA124" s="79"/>
      <c r="AB124" s="79"/>
      <c r="AC124" s="79"/>
      <c r="AD124" s="79"/>
      <c r="AE124" s="79"/>
      <c r="AF124" s="79"/>
      <c r="AG124" s="79"/>
      <c r="AH124" s="79"/>
      <c r="AI124" s="79"/>
      <c r="AJ124" s="79"/>
      <c r="AK124" s="79"/>
      <c r="AL124" s="79"/>
      <c r="AM124" s="7"/>
      <c r="AN124" s="7"/>
      <c r="AO124" s="7"/>
      <c r="AP124" s="7"/>
      <c r="AQ124" s="7"/>
    </row>
    <row r="125" spans="1:43" x14ac:dyDescent="0.2">
      <c r="A125" s="60">
        <f t="shared" si="37"/>
        <v>40050</v>
      </c>
      <c r="B125" s="36">
        <v>73</v>
      </c>
      <c r="C125" s="61">
        <f t="shared" si="42"/>
        <v>17</v>
      </c>
      <c r="D125" s="11">
        <f t="shared" ca="1" si="43"/>
        <v>0.08</v>
      </c>
      <c r="E125" s="93">
        <f t="shared" si="44"/>
        <v>4</v>
      </c>
      <c r="F125" s="94">
        <f t="shared" si="45"/>
        <v>1</v>
      </c>
      <c r="G125" s="15">
        <f t="shared" ca="1" si="33"/>
        <v>0.08</v>
      </c>
      <c r="H125" s="26"/>
      <c r="I125" s="26"/>
      <c r="J125" s="15">
        <f t="shared" ca="1" si="49"/>
        <v>2.052</v>
      </c>
      <c r="K125" s="12">
        <f t="shared" ca="1" si="38"/>
        <v>0.37445255474452555</v>
      </c>
      <c r="L125" s="13"/>
      <c r="M125" s="15">
        <f t="shared" ca="1" si="50"/>
        <v>0</v>
      </c>
      <c r="N125" s="19">
        <f t="shared" si="46"/>
        <v>36</v>
      </c>
      <c r="O125" s="15">
        <f t="shared" si="47"/>
        <v>5.48</v>
      </c>
      <c r="P125" s="15">
        <f t="shared" ca="1" si="51"/>
        <v>17.990000000000002</v>
      </c>
      <c r="Q125" s="15">
        <f t="shared" si="39"/>
        <v>2.2599999999999998</v>
      </c>
      <c r="R125" s="15">
        <f t="shared" si="40"/>
        <v>15</v>
      </c>
      <c r="S125" s="15">
        <f t="shared" ca="1" si="41"/>
        <v>0.74</v>
      </c>
      <c r="T125" s="7"/>
      <c r="U125" s="251">
        <f t="shared" si="48"/>
        <v>0.5</v>
      </c>
      <c r="X125" s="79"/>
      <c r="Y125" s="79"/>
      <c r="Z125" s="79"/>
      <c r="AA125" s="79"/>
      <c r="AB125" s="79"/>
      <c r="AC125" s="79"/>
      <c r="AD125" s="79"/>
      <c r="AE125" s="79"/>
      <c r="AF125" s="79"/>
      <c r="AG125" s="79"/>
      <c r="AH125" s="79"/>
      <c r="AI125" s="79"/>
      <c r="AJ125" s="79"/>
      <c r="AK125" s="79"/>
      <c r="AL125" s="79"/>
      <c r="AM125" s="7"/>
      <c r="AN125" s="7"/>
      <c r="AO125" s="7"/>
      <c r="AP125" s="7"/>
      <c r="AQ125" s="7"/>
    </row>
    <row r="126" spans="1:43" x14ac:dyDescent="0.2">
      <c r="A126" s="60">
        <f t="shared" si="37"/>
        <v>40051</v>
      </c>
      <c r="B126" s="36">
        <v>79</v>
      </c>
      <c r="C126" s="61">
        <f t="shared" si="42"/>
        <v>17</v>
      </c>
      <c r="D126" s="11">
        <f t="shared" ca="1" si="43"/>
        <v>0.08</v>
      </c>
      <c r="E126" s="93">
        <f t="shared" si="44"/>
        <v>5</v>
      </c>
      <c r="F126" s="94">
        <f t="shared" si="45"/>
        <v>1</v>
      </c>
      <c r="G126" s="15">
        <f t="shared" ca="1" si="33"/>
        <v>0.08</v>
      </c>
      <c r="H126" s="26"/>
      <c r="I126" s="26"/>
      <c r="J126" s="15">
        <f t="shared" ca="1" si="49"/>
        <v>2.1320000000000001</v>
      </c>
      <c r="K126" s="12">
        <f t="shared" ca="1" si="38"/>
        <v>0.38905109489051093</v>
      </c>
      <c r="L126" s="13"/>
      <c r="M126" s="15">
        <f t="shared" ca="1" si="50"/>
        <v>0</v>
      </c>
      <c r="N126" s="19">
        <f t="shared" si="46"/>
        <v>36</v>
      </c>
      <c r="O126" s="15">
        <f t="shared" si="47"/>
        <v>5.48</v>
      </c>
      <c r="P126" s="15">
        <f t="shared" ca="1" si="51"/>
        <v>18.07</v>
      </c>
      <c r="Q126" s="15">
        <f t="shared" si="39"/>
        <v>2.2599999999999998</v>
      </c>
      <c r="R126" s="15">
        <f t="shared" si="40"/>
        <v>15</v>
      </c>
      <c r="S126" s="15">
        <f t="shared" ca="1" si="41"/>
        <v>0.74</v>
      </c>
      <c r="T126" s="7"/>
      <c r="U126" s="251">
        <f t="shared" si="48"/>
        <v>0.5</v>
      </c>
      <c r="X126" s="79"/>
      <c r="Y126" s="79"/>
      <c r="Z126" s="79"/>
      <c r="AA126" s="79"/>
      <c r="AB126" s="79"/>
      <c r="AC126" s="79"/>
      <c r="AD126" s="79"/>
      <c r="AE126" s="79"/>
      <c r="AF126" s="79"/>
      <c r="AG126" s="79"/>
      <c r="AH126" s="79"/>
      <c r="AI126" s="79"/>
      <c r="AJ126" s="79"/>
      <c r="AK126" s="79"/>
      <c r="AL126" s="79"/>
      <c r="AM126" s="7"/>
      <c r="AN126" s="7"/>
      <c r="AO126" s="7"/>
      <c r="AP126" s="7"/>
      <c r="AQ126" s="7"/>
    </row>
    <row r="127" spans="1:43" x14ac:dyDescent="0.2">
      <c r="A127" s="60">
        <f t="shared" si="37"/>
        <v>40052</v>
      </c>
      <c r="B127" s="36">
        <v>81</v>
      </c>
      <c r="C127" s="61">
        <f t="shared" si="42"/>
        <v>17</v>
      </c>
      <c r="D127" s="11">
        <f t="shared" ca="1" si="43"/>
        <v>0.1</v>
      </c>
      <c r="E127" s="93">
        <f t="shared" si="44"/>
        <v>6</v>
      </c>
      <c r="F127" s="94">
        <f t="shared" si="45"/>
        <v>1</v>
      </c>
      <c r="G127" s="15">
        <f t="shared" ca="1" si="33"/>
        <v>0.1</v>
      </c>
      <c r="H127" s="26"/>
      <c r="I127" s="26"/>
      <c r="J127" s="15">
        <f t="shared" ca="1" si="49"/>
        <v>2.2320000000000002</v>
      </c>
      <c r="K127" s="12">
        <f t="shared" ca="1" si="38"/>
        <v>0.40729927007299271</v>
      </c>
      <c r="L127" s="13"/>
      <c r="M127" s="15">
        <f t="shared" ca="1" si="50"/>
        <v>0</v>
      </c>
      <c r="N127" s="19">
        <f t="shared" si="46"/>
        <v>36</v>
      </c>
      <c r="O127" s="15">
        <f t="shared" si="47"/>
        <v>5.48</v>
      </c>
      <c r="P127" s="15">
        <f t="shared" ca="1" si="51"/>
        <v>18.170000000000002</v>
      </c>
      <c r="Q127" s="15">
        <f t="shared" si="39"/>
        <v>2.2599999999999998</v>
      </c>
      <c r="R127" s="15">
        <f t="shared" si="40"/>
        <v>15</v>
      </c>
      <c r="S127" s="15">
        <f t="shared" ca="1" si="41"/>
        <v>0.74</v>
      </c>
      <c r="T127" s="7"/>
      <c r="U127" s="251">
        <f t="shared" si="48"/>
        <v>0.5</v>
      </c>
      <c r="X127" s="79"/>
      <c r="Y127" s="79"/>
      <c r="Z127" s="79"/>
      <c r="AA127" s="79"/>
      <c r="AB127" s="79"/>
      <c r="AC127" s="79"/>
      <c r="AD127" s="79"/>
      <c r="AE127" s="79"/>
      <c r="AF127" s="79"/>
      <c r="AG127" s="79"/>
      <c r="AH127" s="79"/>
      <c r="AI127" s="79"/>
      <c r="AJ127" s="79"/>
      <c r="AK127" s="79"/>
      <c r="AL127" s="79"/>
      <c r="AM127" s="7"/>
      <c r="AN127" s="7"/>
      <c r="AO127" s="7"/>
      <c r="AP127" s="7"/>
      <c r="AQ127" s="7"/>
    </row>
    <row r="128" spans="1:43" x14ac:dyDescent="0.2">
      <c r="A128" s="60">
        <f t="shared" si="37"/>
        <v>40053</v>
      </c>
      <c r="B128" s="36">
        <v>80</v>
      </c>
      <c r="C128" s="61">
        <f t="shared" si="42"/>
        <v>17</v>
      </c>
      <c r="D128" s="11">
        <f t="shared" ca="1" si="43"/>
        <v>0.1</v>
      </c>
      <c r="E128" s="93">
        <f t="shared" si="44"/>
        <v>7</v>
      </c>
      <c r="F128" s="94">
        <f t="shared" si="45"/>
        <v>1</v>
      </c>
      <c r="G128" s="15">
        <f t="shared" ca="1" si="33"/>
        <v>0.1</v>
      </c>
      <c r="H128" s="26"/>
      <c r="I128" s="26"/>
      <c r="J128" s="15">
        <f t="shared" ca="1" si="49"/>
        <v>2.3320000000000003</v>
      </c>
      <c r="K128" s="12">
        <f t="shared" ca="1" si="38"/>
        <v>0.4255474452554745</v>
      </c>
      <c r="L128" s="13"/>
      <c r="M128" s="15">
        <f t="shared" ca="1" si="50"/>
        <v>0</v>
      </c>
      <c r="N128" s="19">
        <f t="shared" si="46"/>
        <v>36</v>
      </c>
      <c r="O128" s="15">
        <f t="shared" si="47"/>
        <v>5.48</v>
      </c>
      <c r="P128" s="15">
        <f t="shared" ca="1" si="51"/>
        <v>18.270000000000003</v>
      </c>
      <c r="Q128" s="15">
        <f t="shared" si="39"/>
        <v>2.2599999999999998</v>
      </c>
      <c r="R128" s="15">
        <f t="shared" si="40"/>
        <v>15</v>
      </c>
      <c r="S128" s="15">
        <f t="shared" ca="1" si="41"/>
        <v>0.74</v>
      </c>
      <c r="T128" s="7"/>
      <c r="U128" s="251">
        <f t="shared" si="48"/>
        <v>0.5</v>
      </c>
      <c r="X128" s="79"/>
      <c r="Y128" s="79"/>
      <c r="Z128" s="79"/>
      <c r="AA128" s="79"/>
      <c r="AB128" s="79"/>
      <c r="AC128" s="79"/>
      <c r="AD128" s="79"/>
      <c r="AE128" s="79"/>
      <c r="AF128" s="79"/>
      <c r="AG128" s="79"/>
      <c r="AH128" s="79"/>
      <c r="AI128" s="79"/>
      <c r="AJ128" s="79"/>
      <c r="AK128" s="79"/>
      <c r="AL128" s="79"/>
      <c r="AM128" s="7"/>
      <c r="AN128" s="7"/>
      <c r="AO128" s="7"/>
      <c r="AP128" s="7"/>
      <c r="AQ128" s="7"/>
    </row>
    <row r="129" spans="1:43" x14ac:dyDescent="0.2">
      <c r="A129" s="60">
        <f t="shared" si="37"/>
        <v>40054</v>
      </c>
      <c r="B129" s="36">
        <v>75</v>
      </c>
      <c r="C129" s="61">
        <f t="shared" si="42"/>
        <v>17</v>
      </c>
      <c r="D129" s="11">
        <f t="shared" ca="1" si="43"/>
        <v>0.08</v>
      </c>
      <c r="E129" s="93">
        <f t="shared" si="44"/>
        <v>8</v>
      </c>
      <c r="F129" s="94">
        <f t="shared" si="45"/>
        <v>1</v>
      </c>
      <c r="G129" s="15">
        <f t="shared" ca="1" si="33"/>
        <v>0.08</v>
      </c>
      <c r="H129" s="26"/>
      <c r="I129" s="26"/>
      <c r="J129" s="15">
        <f t="shared" ca="1" si="49"/>
        <v>2.4120000000000004</v>
      </c>
      <c r="K129" s="12">
        <f t="shared" ca="1" si="38"/>
        <v>0.44014598540145988</v>
      </c>
      <c r="L129" s="13"/>
      <c r="M129" s="15">
        <f t="shared" ca="1" si="50"/>
        <v>0</v>
      </c>
      <c r="N129" s="19">
        <f t="shared" si="46"/>
        <v>36</v>
      </c>
      <c r="O129" s="15">
        <f t="shared" si="47"/>
        <v>5.48</v>
      </c>
      <c r="P129" s="15">
        <f t="shared" ca="1" si="51"/>
        <v>18.350000000000001</v>
      </c>
      <c r="Q129" s="15">
        <f t="shared" si="39"/>
        <v>2.2599999999999998</v>
      </c>
      <c r="R129" s="15">
        <f t="shared" si="40"/>
        <v>15</v>
      </c>
      <c r="S129" s="15">
        <f t="shared" ca="1" si="41"/>
        <v>0.74</v>
      </c>
      <c r="T129" s="7"/>
      <c r="U129" s="251">
        <f t="shared" si="48"/>
        <v>0.5</v>
      </c>
      <c r="X129" s="79"/>
      <c r="Y129" s="79"/>
      <c r="Z129" s="79"/>
      <c r="AA129" s="79"/>
      <c r="AB129" s="79"/>
      <c r="AC129" s="79"/>
      <c r="AD129" s="79"/>
      <c r="AE129" s="79"/>
      <c r="AF129" s="79"/>
      <c r="AG129" s="79"/>
      <c r="AH129" s="79"/>
      <c r="AI129" s="79"/>
      <c r="AJ129" s="79"/>
      <c r="AK129" s="79"/>
      <c r="AL129" s="79"/>
      <c r="AM129" s="7"/>
      <c r="AN129" s="7"/>
      <c r="AO129" s="7"/>
      <c r="AP129" s="7"/>
      <c r="AQ129" s="7"/>
    </row>
    <row r="130" spans="1:43" x14ac:dyDescent="0.2">
      <c r="A130" s="60">
        <f t="shared" si="37"/>
        <v>40055</v>
      </c>
      <c r="B130" s="36">
        <v>80</v>
      </c>
      <c r="C130" s="61">
        <f t="shared" si="42"/>
        <v>18</v>
      </c>
      <c r="D130" s="11">
        <f t="shared" ca="1" si="43"/>
        <v>0</v>
      </c>
      <c r="E130" s="93">
        <f t="shared" si="44"/>
        <v>9</v>
      </c>
      <c r="F130" s="94">
        <f t="shared" si="45"/>
        <v>1</v>
      </c>
      <c r="G130" s="15">
        <f t="shared" ca="1" si="33"/>
        <v>0</v>
      </c>
      <c r="H130" s="26"/>
      <c r="I130" s="26"/>
      <c r="J130" s="15">
        <f t="shared" ca="1" si="49"/>
        <v>2.4120000000000004</v>
      </c>
      <c r="K130" s="12">
        <f t="shared" ca="1" si="38"/>
        <v>0.44014598540145988</v>
      </c>
      <c r="L130" s="13"/>
      <c r="M130" s="15">
        <f t="shared" ca="1" si="50"/>
        <v>0</v>
      </c>
      <c r="N130" s="19">
        <f t="shared" si="46"/>
        <v>36</v>
      </c>
      <c r="O130" s="15">
        <f t="shared" si="47"/>
        <v>5.48</v>
      </c>
      <c r="P130" s="15">
        <f t="shared" ca="1" si="51"/>
        <v>18.350000000000001</v>
      </c>
      <c r="Q130" s="15">
        <f t="shared" si="39"/>
        <v>2.2599999999999998</v>
      </c>
      <c r="R130" s="15">
        <f t="shared" si="40"/>
        <v>15</v>
      </c>
      <c r="S130" s="15">
        <f t="shared" ca="1" si="41"/>
        <v>0.74</v>
      </c>
      <c r="T130" s="7"/>
      <c r="U130" s="251">
        <f t="shared" si="48"/>
        <v>0.5</v>
      </c>
      <c r="X130" s="79"/>
      <c r="Y130" s="79"/>
      <c r="Z130" s="79"/>
      <c r="AA130" s="79"/>
      <c r="AB130" s="79"/>
      <c r="AC130" s="79"/>
      <c r="AD130" s="79"/>
      <c r="AE130" s="79"/>
      <c r="AF130" s="79"/>
      <c r="AG130" s="79"/>
      <c r="AH130" s="79"/>
      <c r="AI130" s="79"/>
      <c r="AJ130" s="79"/>
      <c r="AK130" s="79"/>
      <c r="AL130" s="79"/>
      <c r="AM130" s="7"/>
      <c r="AN130" s="7"/>
      <c r="AO130" s="7"/>
      <c r="AP130" s="7"/>
      <c r="AQ130" s="7"/>
    </row>
    <row r="131" spans="1:43" x14ac:dyDescent="0.2">
      <c r="A131" s="60">
        <f t="shared" si="37"/>
        <v>40056</v>
      </c>
      <c r="B131" s="36">
        <v>79</v>
      </c>
      <c r="C131" s="61">
        <f t="shared" si="42"/>
        <v>18</v>
      </c>
      <c r="D131" s="11">
        <f t="shared" ca="1" si="43"/>
        <v>0</v>
      </c>
      <c r="E131" s="93">
        <f t="shared" si="44"/>
        <v>10</v>
      </c>
      <c r="F131" s="94">
        <f t="shared" si="45"/>
        <v>1</v>
      </c>
      <c r="G131" s="15">
        <f t="shared" ca="1" si="33"/>
        <v>0</v>
      </c>
      <c r="H131" s="26"/>
      <c r="I131" s="26"/>
      <c r="J131" s="15">
        <f t="shared" ca="1" si="49"/>
        <v>2.4120000000000004</v>
      </c>
      <c r="K131" s="12">
        <f t="shared" ca="1" si="38"/>
        <v>0.44014598540145988</v>
      </c>
      <c r="L131" s="13"/>
      <c r="M131" s="15">
        <f t="shared" ca="1" si="50"/>
        <v>0</v>
      </c>
      <c r="N131" s="19">
        <f t="shared" si="46"/>
        <v>36</v>
      </c>
      <c r="O131" s="15">
        <f t="shared" si="47"/>
        <v>5.48</v>
      </c>
      <c r="P131" s="15">
        <f t="shared" ca="1" si="51"/>
        <v>18.350000000000001</v>
      </c>
      <c r="Q131" s="15">
        <f t="shared" si="39"/>
        <v>2.2599999999999998</v>
      </c>
      <c r="R131" s="15">
        <f t="shared" si="40"/>
        <v>15</v>
      </c>
      <c r="S131" s="15">
        <f t="shared" ca="1" si="41"/>
        <v>0.74</v>
      </c>
      <c r="T131" s="7"/>
      <c r="U131" s="251">
        <f t="shared" si="48"/>
        <v>0.5</v>
      </c>
      <c r="X131" s="79"/>
      <c r="Y131" s="79"/>
      <c r="Z131" s="79"/>
      <c r="AA131" s="79"/>
      <c r="AB131" s="79"/>
      <c r="AC131" s="79"/>
      <c r="AD131" s="79"/>
      <c r="AE131" s="79"/>
      <c r="AF131" s="79"/>
      <c r="AG131" s="79"/>
      <c r="AH131" s="79"/>
      <c r="AI131" s="79"/>
      <c r="AJ131" s="79"/>
      <c r="AK131" s="79"/>
      <c r="AL131" s="79"/>
      <c r="AM131" s="7"/>
      <c r="AN131" s="7"/>
      <c r="AO131" s="7"/>
      <c r="AP131" s="7"/>
      <c r="AQ131" s="7"/>
    </row>
    <row r="132" spans="1:43" x14ac:dyDescent="0.2">
      <c r="A132" s="60">
        <f t="shared" si="37"/>
        <v>40057</v>
      </c>
      <c r="B132" s="36">
        <v>73</v>
      </c>
      <c r="C132" s="61">
        <f t="shared" si="42"/>
        <v>18</v>
      </c>
      <c r="D132" s="11">
        <f t="shared" ca="1" si="43"/>
        <v>0</v>
      </c>
      <c r="E132" s="93">
        <f t="shared" si="44"/>
        <v>11</v>
      </c>
      <c r="F132" s="94">
        <f t="shared" si="45"/>
        <v>1</v>
      </c>
      <c r="G132" s="15">
        <f t="shared" ca="1" si="33"/>
        <v>0</v>
      </c>
      <c r="H132" s="26"/>
      <c r="I132" s="26"/>
      <c r="J132" s="15">
        <f t="shared" ca="1" si="49"/>
        <v>2.4120000000000004</v>
      </c>
      <c r="K132" s="12">
        <f t="shared" ca="1" si="38"/>
        <v>0.44014598540145988</v>
      </c>
      <c r="L132" s="13"/>
      <c r="M132" s="15">
        <f t="shared" ca="1" si="50"/>
        <v>0</v>
      </c>
      <c r="N132" s="19">
        <f t="shared" si="46"/>
        <v>36</v>
      </c>
      <c r="O132" s="15">
        <f t="shared" si="47"/>
        <v>5.48</v>
      </c>
      <c r="P132" s="15">
        <f t="shared" ca="1" si="51"/>
        <v>18.350000000000001</v>
      </c>
      <c r="Q132" s="15">
        <f t="shared" si="39"/>
        <v>2.2599999999999998</v>
      </c>
      <c r="R132" s="15">
        <f t="shared" si="40"/>
        <v>15</v>
      </c>
      <c r="S132" s="15">
        <f t="shared" ca="1" si="41"/>
        <v>0.74</v>
      </c>
      <c r="T132" s="7"/>
      <c r="U132" s="251">
        <f t="shared" si="48"/>
        <v>0.5</v>
      </c>
      <c r="X132" s="79"/>
      <c r="Y132" s="79"/>
      <c r="Z132" s="79"/>
      <c r="AA132" s="79"/>
      <c r="AB132" s="79"/>
      <c r="AC132" s="79"/>
      <c r="AD132" s="79"/>
      <c r="AE132" s="79"/>
      <c r="AF132" s="79"/>
      <c r="AG132" s="79"/>
      <c r="AH132" s="79"/>
      <c r="AI132" s="79"/>
      <c r="AJ132" s="79"/>
      <c r="AK132" s="79"/>
      <c r="AL132" s="79"/>
      <c r="AM132" s="7"/>
      <c r="AN132" s="7"/>
      <c r="AO132" s="7"/>
      <c r="AP132" s="7"/>
      <c r="AQ132" s="7"/>
    </row>
    <row r="133" spans="1:43" x14ac:dyDescent="0.2">
      <c r="A133" s="60">
        <f t="shared" si="37"/>
        <v>40058</v>
      </c>
      <c r="B133" s="36">
        <v>70</v>
      </c>
      <c r="C133" s="61">
        <f t="shared" si="42"/>
        <v>18</v>
      </c>
      <c r="D133" s="11">
        <f t="shared" ca="1" si="43"/>
        <v>0</v>
      </c>
      <c r="E133" s="93">
        <f t="shared" si="44"/>
        <v>12</v>
      </c>
      <c r="F133" s="94">
        <f t="shared" si="45"/>
        <v>1</v>
      </c>
      <c r="G133" s="15">
        <f t="shared" ca="1" si="33"/>
        <v>0</v>
      </c>
      <c r="H133" s="26"/>
      <c r="I133" s="26"/>
      <c r="J133" s="15">
        <f t="shared" ca="1" si="49"/>
        <v>2.4120000000000004</v>
      </c>
      <c r="K133" s="12">
        <f t="shared" ca="1" si="38"/>
        <v>0.44014598540145988</v>
      </c>
      <c r="L133" s="13"/>
      <c r="M133" s="15">
        <f t="shared" ca="1" si="50"/>
        <v>0</v>
      </c>
      <c r="N133" s="19">
        <f t="shared" si="46"/>
        <v>36</v>
      </c>
      <c r="O133" s="15">
        <f t="shared" si="47"/>
        <v>5.48</v>
      </c>
      <c r="P133" s="15">
        <f t="shared" ca="1" si="51"/>
        <v>18.350000000000001</v>
      </c>
      <c r="Q133" s="15">
        <f t="shared" si="39"/>
        <v>2.2599999999999998</v>
      </c>
      <c r="R133" s="15">
        <f t="shared" si="40"/>
        <v>15</v>
      </c>
      <c r="S133" s="15">
        <f t="shared" ca="1" si="41"/>
        <v>0.74</v>
      </c>
      <c r="T133" s="7"/>
      <c r="U133" s="251">
        <f t="shared" si="48"/>
        <v>0.5</v>
      </c>
      <c r="X133" s="79"/>
      <c r="Y133" s="79"/>
      <c r="Z133" s="79"/>
      <c r="AA133" s="79"/>
      <c r="AB133" s="79"/>
      <c r="AC133" s="79"/>
      <c r="AD133" s="79"/>
      <c r="AE133" s="79"/>
      <c r="AF133" s="79"/>
      <c r="AG133" s="79"/>
      <c r="AH133" s="79"/>
      <c r="AI133" s="79"/>
      <c r="AJ133" s="79"/>
      <c r="AK133" s="79"/>
      <c r="AL133" s="79"/>
      <c r="AM133" s="7"/>
      <c r="AN133" s="7"/>
      <c r="AO133" s="7"/>
      <c r="AP133" s="7"/>
      <c r="AQ133" s="7"/>
    </row>
    <row r="134" spans="1:43" x14ac:dyDescent="0.2">
      <c r="A134" s="60">
        <f t="shared" si="37"/>
        <v>40059</v>
      </c>
      <c r="B134" s="36">
        <v>72</v>
      </c>
      <c r="C134" s="61">
        <f t="shared" si="42"/>
        <v>18</v>
      </c>
      <c r="D134" s="11">
        <f t="shared" ca="1" si="43"/>
        <v>0</v>
      </c>
      <c r="E134" s="93">
        <f t="shared" si="44"/>
        <v>13</v>
      </c>
      <c r="F134" s="94">
        <f t="shared" si="45"/>
        <v>1</v>
      </c>
      <c r="G134" s="15">
        <f t="shared" ca="1" si="33"/>
        <v>0</v>
      </c>
      <c r="H134" s="26"/>
      <c r="I134" s="26"/>
      <c r="J134" s="15">
        <f t="shared" ca="1" si="49"/>
        <v>2.4120000000000004</v>
      </c>
      <c r="K134" s="12">
        <f t="shared" ca="1" si="38"/>
        <v>0.44014598540145988</v>
      </c>
      <c r="L134" s="13"/>
      <c r="M134" s="15">
        <f t="shared" ca="1" si="50"/>
        <v>0</v>
      </c>
      <c r="N134" s="19">
        <f t="shared" si="46"/>
        <v>36</v>
      </c>
      <c r="O134" s="15">
        <f t="shared" si="47"/>
        <v>5.48</v>
      </c>
      <c r="P134" s="15">
        <f t="shared" ca="1" si="51"/>
        <v>18.350000000000001</v>
      </c>
      <c r="Q134" s="15">
        <f t="shared" si="39"/>
        <v>2.2599999999999998</v>
      </c>
      <c r="R134" s="15">
        <f t="shared" si="40"/>
        <v>15</v>
      </c>
      <c r="S134" s="15">
        <f t="shared" ca="1" si="41"/>
        <v>0.74</v>
      </c>
      <c r="T134" s="7"/>
      <c r="U134" s="251">
        <f t="shared" si="48"/>
        <v>0.5</v>
      </c>
      <c r="X134" s="79"/>
      <c r="Y134" s="79"/>
      <c r="Z134" s="79"/>
      <c r="AA134" s="79"/>
      <c r="AB134" s="79"/>
      <c r="AC134" s="79"/>
      <c r="AD134" s="79"/>
      <c r="AE134" s="79"/>
      <c r="AF134" s="79"/>
      <c r="AG134" s="79"/>
      <c r="AH134" s="79"/>
      <c r="AI134" s="79"/>
      <c r="AJ134" s="79"/>
      <c r="AK134" s="79"/>
      <c r="AL134" s="79"/>
      <c r="AM134" s="7"/>
      <c r="AN134" s="7"/>
      <c r="AO134" s="7"/>
      <c r="AP134" s="7"/>
      <c r="AQ134" s="7"/>
    </row>
    <row r="135" spans="1:43" x14ac:dyDescent="0.2">
      <c r="A135" s="60">
        <f t="shared" si="37"/>
        <v>40060</v>
      </c>
      <c r="B135" s="36">
        <v>76</v>
      </c>
      <c r="C135" s="61">
        <f t="shared" si="42"/>
        <v>18</v>
      </c>
      <c r="D135" s="11">
        <f t="shared" ca="1" si="43"/>
        <v>0</v>
      </c>
      <c r="E135" s="93">
        <f t="shared" si="44"/>
        <v>14</v>
      </c>
      <c r="F135" s="94">
        <f t="shared" si="45"/>
        <v>1</v>
      </c>
      <c r="G135" s="15">
        <f t="shared" ca="1" si="33"/>
        <v>0</v>
      </c>
      <c r="H135" s="26"/>
      <c r="I135" s="26"/>
      <c r="J135" s="15">
        <f t="shared" ca="1" si="49"/>
        <v>2.4120000000000004</v>
      </c>
      <c r="K135" s="12">
        <f t="shared" ca="1" si="38"/>
        <v>0.44014598540145988</v>
      </c>
      <c r="L135" s="13"/>
      <c r="M135" s="15">
        <f t="shared" ca="1" si="50"/>
        <v>0</v>
      </c>
      <c r="N135" s="19">
        <f t="shared" si="46"/>
        <v>36</v>
      </c>
      <c r="O135" s="15">
        <f t="shared" si="47"/>
        <v>5.48</v>
      </c>
      <c r="P135" s="15">
        <f t="shared" ca="1" si="51"/>
        <v>18.350000000000001</v>
      </c>
      <c r="Q135" s="15">
        <f t="shared" si="39"/>
        <v>2.2599999999999998</v>
      </c>
      <c r="R135" s="15">
        <f t="shared" si="40"/>
        <v>15</v>
      </c>
      <c r="S135" s="15">
        <f t="shared" ca="1" si="41"/>
        <v>0.74</v>
      </c>
      <c r="T135" s="7"/>
      <c r="U135" s="251">
        <f t="shared" si="48"/>
        <v>0.5</v>
      </c>
      <c r="X135" s="79"/>
      <c r="Y135" s="79"/>
      <c r="Z135" s="79"/>
      <c r="AA135" s="79"/>
      <c r="AB135" s="79"/>
      <c r="AC135" s="79"/>
      <c r="AD135" s="79"/>
      <c r="AE135" s="79"/>
      <c r="AF135" s="79"/>
      <c r="AG135" s="79"/>
      <c r="AH135" s="79"/>
      <c r="AI135" s="79"/>
      <c r="AJ135" s="79"/>
      <c r="AK135" s="79"/>
      <c r="AL135" s="79"/>
      <c r="AM135" s="7"/>
      <c r="AN135" s="7"/>
      <c r="AO135" s="7"/>
      <c r="AP135" s="7"/>
      <c r="AQ135" s="7"/>
    </row>
    <row r="136" spans="1:43" x14ac:dyDescent="0.2">
      <c r="A136" s="60">
        <f t="shared" si="37"/>
        <v>40061</v>
      </c>
      <c r="B136" s="36">
        <v>75</v>
      </c>
      <c r="C136" s="61">
        <f t="shared" ref="C136:C161" si="52">IF(A136&lt;Emergence,0,INT((A136-Emergence)/7)+1)</f>
        <v>18</v>
      </c>
      <c r="D136" s="11">
        <f t="shared" ref="D136:D161" ca="1" si="53">IF(C136&gt;0,IF(K135&lt;=SWDPcritical,1,((1-K135)/(1-SWDPcritical)))*VLOOKUP(B136,INDIRECT(Crop),C136+1),0)</f>
        <v>0</v>
      </c>
      <c r="E136" s="93">
        <f t="shared" ref="E136:E161" si="54">IF(A136&lt;Alfalfa_Cut_1,"Uncut",A136-INDEX(Alfalfa_Cuts,1,MATCH(A136,Alfalfa_Cuts,1)))</f>
        <v>15</v>
      </c>
      <c r="F136" s="94">
        <f t="shared" ref="F136:F161" si="55">IF(AND(Crop="Alfalfa",AND(E136&gt;=0,E136&lt;=tacr)),((1-Kacr0)*(E136/tacr)+Kacr0),1)</f>
        <v>1</v>
      </c>
      <c r="G136" s="15">
        <f t="shared" ca="1" si="33"/>
        <v>0</v>
      </c>
      <c r="H136" s="26"/>
      <c r="I136" s="26"/>
      <c r="J136" s="15">
        <f t="shared" ca="1" si="49"/>
        <v>2.4120000000000004</v>
      </c>
      <c r="K136" s="12">
        <f t="shared" ca="1" si="38"/>
        <v>0.44014598540145988</v>
      </c>
      <c r="L136" s="13"/>
      <c r="M136" s="15">
        <f t="shared" ca="1" si="50"/>
        <v>0</v>
      </c>
      <c r="N136" s="19">
        <f t="shared" ref="N136:N161" si="56">IF(VLOOKUP(Crop,CropInfo,4,FALSE)=1,VLOOKUP(Crop,CropInfo,3,FALSE),IF(A136&lt;=Emergence,RZinitial,IF(AND(A136&gt;Emergence,C136&lt;VLOOKUP(Crop,CropInfo,4,FALSE)),N135+(VLOOKUP(Crop,CropInfo,3,FALSE)-RZinitial)/((VLOOKUP(Crop,CropInfo,4,FALSE)-1)*7),VLOOKUP(Crop,CropInfo,3,FALSE))))</f>
        <v>36</v>
      </c>
      <c r="O136" s="15">
        <f t="shared" ref="O136:O161" si="57">IF(N136=MAX(Zbj),VLOOKUP(N136,AWHCsite,6),((N136-VLOOKUP((MATCH(N136,Zbj,1)-1),SoilProp,3))/(VLOOKUP(MATCH(N136,Zbj,1),SoilProp,3)-VLOOKUP((MATCH(N136,Zbj,1)-1),SoilProp,3)))*(VLOOKUP(MATCH(N136,Zbj,1),SoilProp,8)-VLOOKUP((MATCH(N136,Zbj,1)-1),SoilProp,8))+VLOOKUP((MATCH(N136,Zbj,1)-1),SoilProp,8))</f>
        <v>5.48</v>
      </c>
      <c r="P136" s="15">
        <f t="shared" ca="1" si="51"/>
        <v>18.350000000000001</v>
      </c>
      <c r="Q136" s="15">
        <f t="shared" si="39"/>
        <v>2.2599999999999998</v>
      </c>
      <c r="R136" s="15">
        <f t="shared" si="40"/>
        <v>15</v>
      </c>
      <c r="S136" s="15">
        <f t="shared" ca="1" si="41"/>
        <v>0.74</v>
      </c>
      <c r="T136" s="7"/>
      <c r="U136" s="251">
        <f t="shared" ref="U136:U161" si="58">MAD</f>
        <v>0.5</v>
      </c>
      <c r="X136" s="79"/>
      <c r="Y136" s="79"/>
      <c r="Z136" s="79"/>
      <c r="AA136" s="79"/>
      <c r="AB136" s="79"/>
      <c r="AC136" s="79"/>
      <c r="AD136" s="79"/>
      <c r="AE136" s="79"/>
      <c r="AF136" s="79"/>
      <c r="AG136" s="79"/>
      <c r="AH136" s="79"/>
      <c r="AI136" s="79"/>
      <c r="AJ136" s="79"/>
      <c r="AK136" s="79"/>
      <c r="AL136" s="79"/>
      <c r="AM136" s="7"/>
      <c r="AN136" s="7"/>
      <c r="AO136" s="7"/>
      <c r="AP136" s="7"/>
      <c r="AQ136" s="7"/>
    </row>
    <row r="137" spans="1:43" x14ac:dyDescent="0.2">
      <c r="A137" s="60">
        <f t="shared" si="37"/>
        <v>40062</v>
      </c>
      <c r="B137" s="36">
        <v>83</v>
      </c>
      <c r="C137" s="61">
        <f t="shared" si="52"/>
        <v>19</v>
      </c>
      <c r="D137" s="11">
        <f t="shared" ca="1" si="53"/>
        <v>0</v>
      </c>
      <c r="E137" s="93">
        <f t="shared" si="54"/>
        <v>16</v>
      </c>
      <c r="F137" s="94">
        <f t="shared" si="55"/>
        <v>1</v>
      </c>
      <c r="G137" s="15">
        <f t="shared" ref="G137:G161" ca="1" si="59">D137*F137</f>
        <v>0</v>
      </c>
      <c r="H137" s="26"/>
      <c r="I137" s="26"/>
      <c r="J137" s="15">
        <f t="shared" ref="J137:J161" ca="1" si="60">IF(L137&lt;&gt;"",L137*O137,J136+IF(Crop="Alfalfa",G137,D137)+M137-H137-I137)</f>
        <v>2.4120000000000004</v>
      </c>
      <c r="K137" s="12">
        <f t="shared" ca="1" si="38"/>
        <v>0.44014598540145988</v>
      </c>
      <c r="L137" s="13"/>
      <c r="M137" s="15">
        <f t="shared" ref="M137:M161" ca="1" si="61">IF((J136+IF(Crop="Alfalfa",G137,D137)-H137-I137)&lt;0,-J136-IF(Crop="Alfalfa",G137,D137)+H137+I137,0)</f>
        <v>0</v>
      </c>
      <c r="N137" s="19">
        <f t="shared" si="56"/>
        <v>36</v>
      </c>
      <c r="O137" s="15">
        <f t="shared" si="57"/>
        <v>5.48</v>
      </c>
      <c r="P137" s="15">
        <f t="shared" ref="P137:P161" ca="1" si="62">P136+IF(Crop="Alfalfa",G137,D137)</f>
        <v>18.350000000000001</v>
      </c>
      <c r="Q137" s="15">
        <f t="shared" si="39"/>
        <v>2.2599999999999998</v>
      </c>
      <c r="R137" s="15">
        <f t="shared" si="40"/>
        <v>15</v>
      </c>
      <c r="S137" s="15">
        <f t="shared" ca="1" si="41"/>
        <v>0.74</v>
      </c>
      <c r="T137" s="7"/>
      <c r="U137" s="251">
        <f t="shared" si="58"/>
        <v>0.5</v>
      </c>
      <c r="X137" s="79"/>
      <c r="Y137" s="79"/>
      <c r="Z137" s="79"/>
      <c r="AA137" s="79"/>
      <c r="AB137" s="79"/>
      <c r="AC137" s="79"/>
      <c r="AD137" s="79"/>
      <c r="AE137" s="79"/>
      <c r="AF137" s="79"/>
      <c r="AG137" s="79"/>
      <c r="AH137" s="79"/>
      <c r="AI137" s="79"/>
      <c r="AJ137" s="79"/>
      <c r="AK137" s="79"/>
      <c r="AL137" s="79"/>
      <c r="AM137" s="7"/>
      <c r="AN137" s="7"/>
      <c r="AO137" s="7"/>
      <c r="AP137" s="7"/>
      <c r="AQ137" s="7"/>
    </row>
    <row r="138" spans="1:43" x14ac:dyDescent="0.2">
      <c r="A138" s="60">
        <f t="shared" ref="A138:A159" si="63">A137+1</f>
        <v>40063</v>
      </c>
      <c r="B138" s="36">
        <v>81</v>
      </c>
      <c r="C138" s="61">
        <f t="shared" si="52"/>
        <v>19</v>
      </c>
      <c r="D138" s="11">
        <f t="shared" ca="1" si="53"/>
        <v>0</v>
      </c>
      <c r="E138" s="93">
        <f t="shared" si="54"/>
        <v>17</v>
      </c>
      <c r="F138" s="94">
        <f t="shared" si="55"/>
        <v>1</v>
      </c>
      <c r="G138" s="15">
        <f t="shared" ca="1" si="59"/>
        <v>0</v>
      </c>
      <c r="H138" s="26"/>
      <c r="I138" s="26"/>
      <c r="J138" s="15">
        <f t="shared" ca="1" si="60"/>
        <v>2.4120000000000004</v>
      </c>
      <c r="K138" s="12">
        <f t="shared" ref="K138:K159" ca="1" si="64">J138/O138</f>
        <v>0.44014598540145988</v>
      </c>
      <c r="L138" s="13"/>
      <c r="M138" s="15">
        <f t="shared" ca="1" si="61"/>
        <v>0</v>
      </c>
      <c r="N138" s="19">
        <f t="shared" si="56"/>
        <v>36</v>
      </c>
      <c r="O138" s="15">
        <f t="shared" si="57"/>
        <v>5.48</v>
      </c>
      <c r="P138" s="15">
        <f t="shared" ca="1" si="62"/>
        <v>18.350000000000001</v>
      </c>
      <c r="Q138" s="15">
        <f t="shared" ref="Q138:Q161" si="65">Q137+H138</f>
        <v>2.2599999999999998</v>
      </c>
      <c r="R138" s="15">
        <f t="shared" ref="R138:R161" si="66">R137+I138</f>
        <v>15</v>
      </c>
      <c r="S138" s="15">
        <f t="shared" ref="S138:S161" ca="1" si="67">S137+M138</f>
        <v>0.74</v>
      </c>
      <c r="T138" s="7"/>
      <c r="U138" s="251">
        <f t="shared" si="58"/>
        <v>0.5</v>
      </c>
      <c r="X138" s="79"/>
      <c r="Y138" s="79"/>
      <c r="Z138" s="79"/>
      <c r="AA138" s="79"/>
      <c r="AB138" s="79"/>
      <c r="AC138" s="79"/>
      <c r="AD138" s="79"/>
      <c r="AE138" s="79"/>
      <c r="AF138" s="79"/>
      <c r="AG138" s="79"/>
      <c r="AH138" s="79"/>
      <c r="AI138" s="79"/>
      <c r="AJ138" s="79"/>
      <c r="AK138" s="79"/>
      <c r="AL138" s="79"/>
      <c r="AM138" s="7"/>
      <c r="AN138" s="7"/>
      <c r="AO138" s="7"/>
      <c r="AP138" s="7"/>
      <c r="AQ138" s="7"/>
    </row>
    <row r="139" spans="1:43" x14ac:dyDescent="0.2">
      <c r="A139" s="60">
        <f t="shared" si="63"/>
        <v>40064</v>
      </c>
      <c r="B139" s="36">
        <v>67</v>
      </c>
      <c r="C139" s="61">
        <f t="shared" si="52"/>
        <v>19</v>
      </c>
      <c r="D139" s="11">
        <f t="shared" ca="1" si="53"/>
        <v>0</v>
      </c>
      <c r="E139" s="93">
        <f t="shared" si="54"/>
        <v>18</v>
      </c>
      <c r="F139" s="94">
        <f t="shared" si="55"/>
        <v>1</v>
      </c>
      <c r="G139" s="15">
        <f t="shared" ca="1" si="59"/>
        <v>0</v>
      </c>
      <c r="H139" s="26"/>
      <c r="I139" s="26"/>
      <c r="J139" s="15">
        <f t="shared" ca="1" si="60"/>
        <v>2.4120000000000004</v>
      </c>
      <c r="K139" s="12">
        <f t="shared" ca="1" si="64"/>
        <v>0.44014598540145988</v>
      </c>
      <c r="L139" s="13"/>
      <c r="M139" s="15">
        <f t="shared" ca="1" si="61"/>
        <v>0</v>
      </c>
      <c r="N139" s="19">
        <f t="shared" si="56"/>
        <v>36</v>
      </c>
      <c r="O139" s="15">
        <f t="shared" si="57"/>
        <v>5.48</v>
      </c>
      <c r="P139" s="15">
        <f t="shared" ca="1" si="62"/>
        <v>18.350000000000001</v>
      </c>
      <c r="Q139" s="15">
        <f t="shared" si="65"/>
        <v>2.2599999999999998</v>
      </c>
      <c r="R139" s="15">
        <f t="shared" si="66"/>
        <v>15</v>
      </c>
      <c r="S139" s="15">
        <f t="shared" ca="1" si="67"/>
        <v>0.74</v>
      </c>
      <c r="T139" s="7"/>
      <c r="U139" s="251">
        <f t="shared" si="58"/>
        <v>0.5</v>
      </c>
      <c r="X139" s="79"/>
      <c r="Y139" s="79"/>
      <c r="Z139" s="79"/>
      <c r="AA139" s="79"/>
      <c r="AB139" s="79"/>
      <c r="AC139" s="79"/>
      <c r="AD139" s="79"/>
      <c r="AE139" s="79"/>
      <c r="AF139" s="79"/>
      <c r="AG139" s="79"/>
      <c r="AH139" s="79"/>
      <c r="AI139" s="79"/>
      <c r="AJ139" s="79"/>
      <c r="AK139" s="79"/>
      <c r="AL139" s="79"/>
      <c r="AM139" s="7"/>
      <c r="AN139" s="7"/>
      <c r="AO139" s="7"/>
      <c r="AP139" s="7"/>
      <c r="AQ139" s="7"/>
    </row>
    <row r="140" spans="1:43" x14ac:dyDescent="0.2">
      <c r="A140" s="60">
        <f t="shared" si="63"/>
        <v>40065</v>
      </c>
      <c r="B140" s="36">
        <v>67</v>
      </c>
      <c r="C140" s="61">
        <f t="shared" si="52"/>
        <v>19</v>
      </c>
      <c r="D140" s="11">
        <f t="shared" ca="1" si="53"/>
        <v>0</v>
      </c>
      <c r="E140" s="93">
        <f t="shared" si="54"/>
        <v>19</v>
      </c>
      <c r="F140" s="94">
        <f t="shared" si="55"/>
        <v>1</v>
      </c>
      <c r="G140" s="15">
        <f t="shared" ca="1" si="59"/>
        <v>0</v>
      </c>
      <c r="H140" s="26"/>
      <c r="I140" s="26"/>
      <c r="J140" s="15">
        <f t="shared" ca="1" si="60"/>
        <v>2.4120000000000004</v>
      </c>
      <c r="K140" s="12">
        <f t="shared" ca="1" si="64"/>
        <v>0.44014598540145988</v>
      </c>
      <c r="L140" s="13"/>
      <c r="M140" s="15">
        <f t="shared" ca="1" si="61"/>
        <v>0</v>
      </c>
      <c r="N140" s="19">
        <f t="shared" si="56"/>
        <v>36</v>
      </c>
      <c r="O140" s="15">
        <f t="shared" si="57"/>
        <v>5.48</v>
      </c>
      <c r="P140" s="15">
        <f t="shared" ca="1" si="62"/>
        <v>18.350000000000001</v>
      </c>
      <c r="Q140" s="15">
        <f t="shared" si="65"/>
        <v>2.2599999999999998</v>
      </c>
      <c r="R140" s="15">
        <f t="shared" si="66"/>
        <v>15</v>
      </c>
      <c r="S140" s="15">
        <f t="shared" ca="1" si="67"/>
        <v>0.74</v>
      </c>
      <c r="T140" s="7"/>
      <c r="U140" s="251">
        <f t="shared" si="58"/>
        <v>0.5</v>
      </c>
      <c r="X140" s="79"/>
      <c r="Y140" s="79"/>
      <c r="Z140" s="79"/>
      <c r="AA140" s="79"/>
      <c r="AB140" s="79"/>
      <c r="AC140" s="79"/>
      <c r="AD140" s="79"/>
      <c r="AE140" s="79"/>
      <c r="AF140" s="79"/>
      <c r="AG140" s="79"/>
      <c r="AH140" s="79"/>
      <c r="AI140" s="79"/>
      <c r="AJ140" s="79"/>
      <c r="AK140" s="79"/>
      <c r="AL140" s="79"/>
      <c r="AM140" s="7"/>
      <c r="AN140" s="7"/>
      <c r="AO140" s="7"/>
      <c r="AP140" s="7"/>
      <c r="AQ140" s="7"/>
    </row>
    <row r="141" spans="1:43" x14ac:dyDescent="0.2">
      <c r="A141" s="60">
        <f t="shared" si="63"/>
        <v>40066</v>
      </c>
      <c r="B141" s="36">
        <v>72</v>
      </c>
      <c r="C141" s="61">
        <f t="shared" si="52"/>
        <v>19</v>
      </c>
      <c r="D141" s="11">
        <f t="shared" ca="1" si="53"/>
        <v>0</v>
      </c>
      <c r="E141" s="93">
        <f t="shared" si="54"/>
        <v>20</v>
      </c>
      <c r="F141" s="94">
        <f t="shared" si="55"/>
        <v>1</v>
      </c>
      <c r="G141" s="15">
        <f t="shared" ca="1" si="59"/>
        <v>0</v>
      </c>
      <c r="H141" s="26"/>
      <c r="I141" s="26"/>
      <c r="J141" s="15">
        <f t="shared" ca="1" si="60"/>
        <v>2.4120000000000004</v>
      </c>
      <c r="K141" s="12">
        <f t="shared" ca="1" si="64"/>
        <v>0.44014598540145988</v>
      </c>
      <c r="L141" s="13"/>
      <c r="M141" s="15">
        <f t="shared" ca="1" si="61"/>
        <v>0</v>
      </c>
      <c r="N141" s="19">
        <f t="shared" si="56"/>
        <v>36</v>
      </c>
      <c r="O141" s="15">
        <f t="shared" si="57"/>
        <v>5.48</v>
      </c>
      <c r="P141" s="15">
        <f t="shared" ca="1" si="62"/>
        <v>18.350000000000001</v>
      </c>
      <c r="Q141" s="15">
        <f t="shared" si="65"/>
        <v>2.2599999999999998</v>
      </c>
      <c r="R141" s="15">
        <f t="shared" si="66"/>
        <v>15</v>
      </c>
      <c r="S141" s="15">
        <f t="shared" ca="1" si="67"/>
        <v>0.74</v>
      </c>
      <c r="T141" s="7"/>
      <c r="U141" s="251">
        <f t="shared" si="58"/>
        <v>0.5</v>
      </c>
      <c r="X141" s="7"/>
      <c r="Y141" s="7"/>
      <c r="Z141" s="7"/>
      <c r="AA141" s="7"/>
      <c r="AB141" s="7"/>
      <c r="AC141" s="7"/>
      <c r="AD141" s="7"/>
      <c r="AE141" s="7"/>
      <c r="AF141" s="7"/>
      <c r="AG141" s="7"/>
      <c r="AH141" s="7"/>
      <c r="AI141" s="7"/>
      <c r="AJ141" s="7"/>
      <c r="AK141" s="7"/>
      <c r="AL141" s="7"/>
      <c r="AM141" s="7"/>
      <c r="AN141" s="7"/>
      <c r="AO141" s="7"/>
      <c r="AP141" s="7"/>
      <c r="AQ141" s="7"/>
    </row>
    <row r="142" spans="1:43" x14ac:dyDescent="0.2">
      <c r="A142" s="60">
        <f t="shared" si="63"/>
        <v>40067</v>
      </c>
      <c r="B142" s="36">
        <v>73</v>
      </c>
      <c r="C142" s="61">
        <f t="shared" si="52"/>
        <v>19</v>
      </c>
      <c r="D142" s="11">
        <f t="shared" ca="1" si="53"/>
        <v>0</v>
      </c>
      <c r="E142" s="93">
        <f t="shared" si="54"/>
        <v>21</v>
      </c>
      <c r="F142" s="94">
        <f t="shared" si="55"/>
        <v>1</v>
      </c>
      <c r="G142" s="15">
        <f t="shared" ca="1" si="59"/>
        <v>0</v>
      </c>
      <c r="H142" s="26"/>
      <c r="I142" s="26"/>
      <c r="J142" s="15">
        <f t="shared" ca="1" si="60"/>
        <v>2.4120000000000004</v>
      </c>
      <c r="K142" s="12">
        <f t="shared" ca="1" si="64"/>
        <v>0.44014598540145988</v>
      </c>
      <c r="L142" s="13"/>
      <c r="M142" s="15">
        <f t="shared" ca="1" si="61"/>
        <v>0</v>
      </c>
      <c r="N142" s="19">
        <f t="shared" si="56"/>
        <v>36</v>
      </c>
      <c r="O142" s="15">
        <f t="shared" si="57"/>
        <v>5.48</v>
      </c>
      <c r="P142" s="15">
        <f t="shared" ca="1" si="62"/>
        <v>18.350000000000001</v>
      </c>
      <c r="Q142" s="15">
        <f t="shared" si="65"/>
        <v>2.2599999999999998</v>
      </c>
      <c r="R142" s="15">
        <f t="shared" si="66"/>
        <v>15</v>
      </c>
      <c r="S142" s="15">
        <f t="shared" ca="1" si="67"/>
        <v>0.74</v>
      </c>
      <c r="T142" s="7"/>
      <c r="U142" s="251">
        <f t="shared" si="58"/>
        <v>0.5</v>
      </c>
      <c r="X142" s="7"/>
      <c r="Y142" s="7"/>
      <c r="Z142" s="7"/>
      <c r="AA142" s="7"/>
      <c r="AB142" s="7"/>
      <c r="AC142" s="7"/>
      <c r="AD142" s="7"/>
      <c r="AE142" s="7"/>
      <c r="AF142" s="7"/>
      <c r="AG142" s="7"/>
      <c r="AH142" s="7"/>
      <c r="AI142" s="7"/>
      <c r="AJ142" s="7"/>
      <c r="AK142" s="7"/>
      <c r="AL142" s="7"/>
      <c r="AM142" s="7"/>
      <c r="AN142" s="7"/>
      <c r="AO142" s="7"/>
      <c r="AP142" s="7"/>
      <c r="AQ142" s="7"/>
    </row>
    <row r="143" spans="1:43" x14ac:dyDescent="0.2">
      <c r="A143" s="60">
        <f t="shared" si="63"/>
        <v>40068</v>
      </c>
      <c r="B143" s="36">
        <v>71</v>
      </c>
      <c r="C143" s="61">
        <f t="shared" si="52"/>
        <v>19</v>
      </c>
      <c r="D143" s="11">
        <f t="shared" ca="1" si="53"/>
        <v>0</v>
      </c>
      <c r="E143" s="93">
        <f t="shared" si="54"/>
        <v>22</v>
      </c>
      <c r="F143" s="94">
        <f t="shared" si="55"/>
        <v>1</v>
      </c>
      <c r="G143" s="15">
        <f t="shared" ca="1" si="59"/>
        <v>0</v>
      </c>
      <c r="H143" s="26"/>
      <c r="I143" s="26"/>
      <c r="J143" s="15">
        <f t="shared" ca="1" si="60"/>
        <v>2.4120000000000004</v>
      </c>
      <c r="K143" s="12">
        <f t="shared" ca="1" si="64"/>
        <v>0.44014598540145988</v>
      </c>
      <c r="L143" s="13"/>
      <c r="M143" s="15">
        <f t="shared" ca="1" si="61"/>
        <v>0</v>
      </c>
      <c r="N143" s="19">
        <f t="shared" si="56"/>
        <v>36</v>
      </c>
      <c r="O143" s="15">
        <f t="shared" si="57"/>
        <v>5.48</v>
      </c>
      <c r="P143" s="15">
        <f t="shared" ca="1" si="62"/>
        <v>18.350000000000001</v>
      </c>
      <c r="Q143" s="15">
        <f t="shared" si="65"/>
        <v>2.2599999999999998</v>
      </c>
      <c r="R143" s="15">
        <f t="shared" si="66"/>
        <v>15</v>
      </c>
      <c r="S143" s="15">
        <f t="shared" ca="1" si="67"/>
        <v>0.74</v>
      </c>
      <c r="T143" s="7"/>
      <c r="U143" s="251">
        <f t="shared" si="58"/>
        <v>0.5</v>
      </c>
      <c r="X143" s="7"/>
      <c r="Y143" s="7"/>
      <c r="Z143" s="7"/>
      <c r="AA143" s="7"/>
      <c r="AB143" s="7"/>
      <c r="AC143" s="7"/>
      <c r="AD143" s="7"/>
      <c r="AE143" s="7"/>
      <c r="AF143" s="7"/>
      <c r="AG143" s="7"/>
      <c r="AH143" s="7"/>
      <c r="AI143" s="7"/>
      <c r="AJ143" s="7"/>
      <c r="AK143" s="7"/>
      <c r="AL143" s="7"/>
      <c r="AM143" s="7"/>
      <c r="AN143" s="7"/>
      <c r="AO143" s="7"/>
      <c r="AP143" s="7"/>
      <c r="AQ143" s="7"/>
    </row>
    <row r="144" spans="1:43" x14ac:dyDescent="0.2">
      <c r="A144" s="60">
        <f t="shared" si="63"/>
        <v>40069</v>
      </c>
      <c r="B144" s="36">
        <v>84</v>
      </c>
      <c r="C144" s="61">
        <f t="shared" si="52"/>
        <v>20</v>
      </c>
      <c r="D144" s="11">
        <f t="shared" ca="1" si="53"/>
        <v>0</v>
      </c>
      <c r="E144" s="93">
        <f t="shared" si="54"/>
        <v>23</v>
      </c>
      <c r="F144" s="94">
        <f t="shared" si="55"/>
        <v>1</v>
      </c>
      <c r="G144" s="15">
        <f t="shared" ca="1" si="59"/>
        <v>0</v>
      </c>
      <c r="H144" s="26"/>
      <c r="I144" s="26"/>
      <c r="J144" s="15">
        <f t="shared" ca="1" si="60"/>
        <v>2.4120000000000004</v>
      </c>
      <c r="K144" s="12">
        <f t="shared" ca="1" si="64"/>
        <v>0.44014598540145988</v>
      </c>
      <c r="L144" s="13"/>
      <c r="M144" s="15">
        <f t="shared" ca="1" si="61"/>
        <v>0</v>
      </c>
      <c r="N144" s="19">
        <f t="shared" si="56"/>
        <v>36</v>
      </c>
      <c r="O144" s="15">
        <f t="shared" si="57"/>
        <v>5.48</v>
      </c>
      <c r="P144" s="15">
        <f t="shared" ca="1" si="62"/>
        <v>18.350000000000001</v>
      </c>
      <c r="Q144" s="15">
        <f t="shared" si="65"/>
        <v>2.2599999999999998</v>
      </c>
      <c r="R144" s="15">
        <f t="shared" si="66"/>
        <v>15</v>
      </c>
      <c r="S144" s="15">
        <f t="shared" ca="1" si="67"/>
        <v>0.74</v>
      </c>
      <c r="T144" s="7"/>
      <c r="U144" s="251">
        <f t="shared" si="58"/>
        <v>0.5</v>
      </c>
      <c r="X144" s="7"/>
      <c r="Y144" s="7"/>
      <c r="Z144" s="7"/>
      <c r="AA144" s="7"/>
      <c r="AB144" s="7"/>
      <c r="AC144" s="7"/>
      <c r="AD144" s="7"/>
      <c r="AE144" s="7"/>
      <c r="AF144" s="7"/>
      <c r="AG144" s="7"/>
      <c r="AH144" s="7"/>
      <c r="AI144" s="7"/>
      <c r="AJ144" s="7"/>
      <c r="AK144" s="7"/>
      <c r="AL144" s="7"/>
      <c r="AM144" s="7"/>
      <c r="AN144" s="7"/>
      <c r="AO144" s="7"/>
      <c r="AP144" s="7"/>
      <c r="AQ144" s="7"/>
    </row>
    <row r="145" spans="1:43" x14ac:dyDescent="0.2">
      <c r="A145" s="60">
        <f t="shared" si="63"/>
        <v>40070</v>
      </c>
      <c r="B145" s="36">
        <v>82</v>
      </c>
      <c r="C145" s="61">
        <f t="shared" si="52"/>
        <v>20</v>
      </c>
      <c r="D145" s="11">
        <f t="shared" ca="1" si="53"/>
        <v>0</v>
      </c>
      <c r="E145" s="93">
        <f t="shared" si="54"/>
        <v>24</v>
      </c>
      <c r="F145" s="94">
        <f t="shared" si="55"/>
        <v>1</v>
      </c>
      <c r="G145" s="15">
        <f t="shared" ca="1" si="59"/>
        <v>0</v>
      </c>
      <c r="H145" s="26"/>
      <c r="I145" s="26"/>
      <c r="J145" s="15">
        <f t="shared" ca="1" si="60"/>
        <v>2.4120000000000004</v>
      </c>
      <c r="K145" s="12">
        <f t="shared" ca="1" si="64"/>
        <v>0.44014598540145988</v>
      </c>
      <c r="L145" s="13"/>
      <c r="M145" s="15">
        <f t="shared" ca="1" si="61"/>
        <v>0</v>
      </c>
      <c r="N145" s="19">
        <f t="shared" si="56"/>
        <v>36</v>
      </c>
      <c r="O145" s="15">
        <f t="shared" si="57"/>
        <v>5.48</v>
      </c>
      <c r="P145" s="15">
        <f t="shared" ca="1" si="62"/>
        <v>18.350000000000001</v>
      </c>
      <c r="Q145" s="15">
        <f t="shared" si="65"/>
        <v>2.2599999999999998</v>
      </c>
      <c r="R145" s="15">
        <f t="shared" si="66"/>
        <v>15</v>
      </c>
      <c r="S145" s="15">
        <f t="shared" ca="1" si="67"/>
        <v>0.74</v>
      </c>
      <c r="T145" s="7"/>
      <c r="U145" s="251">
        <f t="shared" si="58"/>
        <v>0.5</v>
      </c>
      <c r="X145" s="7"/>
      <c r="Y145" s="7"/>
      <c r="Z145" s="7"/>
      <c r="AA145" s="7"/>
      <c r="AB145" s="7"/>
      <c r="AC145" s="7"/>
      <c r="AD145" s="7"/>
      <c r="AE145" s="7"/>
      <c r="AF145" s="7"/>
      <c r="AG145" s="7"/>
      <c r="AH145" s="7"/>
      <c r="AI145" s="7"/>
      <c r="AJ145" s="7"/>
      <c r="AK145" s="7"/>
      <c r="AL145" s="7"/>
      <c r="AM145" s="7"/>
      <c r="AN145" s="7"/>
      <c r="AO145" s="7"/>
      <c r="AP145" s="7"/>
      <c r="AQ145" s="7"/>
    </row>
    <row r="146" spans="1:43" x14ac:dyDescent="0.2">
      <c r="A146" s="60">
        <f t="shared" si="63"/>
        <v>40071</v>
      </c>
      <c r="B146" s="36">
        <v>79</v>
      </c>
      <c r="C146" s="61">
        <f t="shared" si="52"/>
        <v>20</v>
      </c>
      <c r="D146" s="11">
        <f t="shared" ca="1" si="53"/>
        <v>0</v>
      </c>
      <c r="E146" s="93">
        <f t="shared" si="54"/>
        <v>25</v>
      </c>
      <c r="F146" s="94">
        <f t="shared" si="55"/>
        <v>1</v>
      </c>
      <c r="G146" s="15">
        <f t="shared" ca="1" si="59"/>
        <v>0</v>
      </c>
      <c r="H146" s="26"/>
      <c r="I146" s="26"/>
      <c r="J146" s="15">
        <f t="shared" ca="1" si="60"/>
        <v>2.4120000000000004</v>
      </c>
      <c r="K146" s="12">
        <f t="shared" ca="1" si="64"/>
        <v>0.44014598540145988</v>
      </c>
      <c r="L146" s="13"/>
      <c r="M146" s="15">
        <f t="shared" ca="1" si="61"/>
        <v>0</v>
      </c>
      <c r="N146" s="19">
        <f t="shared" si="56"/>
        <v>36</v>
      </c>
      <c r="O146" s="15">
        <f t="shared" si="57"/>
        <v>5.48</v>
      </c>
      <c r="P146" s="15">
        <f t="shared" ca="1" si="62"/>
        <v>18.350000000000001</v>
      </c>
      <c r="Q146" s="15">
        <f t="shared" si="65"/>
        <v>2.2599999999999998</v>
      </c>
      <c r="R146" s="15">
        <f t="shared" si="66"/>
        <v>15</v>
      </c>
      <c r="S146" s="15">
        <f t="shared" ca="1" si="67"/>
        <v>0.74</v>
      </c>
      <c r="T146" s="7"/>
      <c r="U146" s="251">
        <f t="shared" si="58"/>
        <v>0.5</v>
      </c>
      <c r="X146" s="7"/>
      <c r="Y146" s="7"/>
      <c r="Z146" s="7"/>
      <c r="AA146" s="7"/>
      <c r="AB146" s="7"/>
      <c r="AC146" s="7"/>
      <c r="AD146" s="7"/>
      <c r="AE146" s="7"/>
      <c r="AF146" s="7"/>
      <c r="AG146" s="7"/>
      <c r="AH146" s="7"/>
      <c r="AI146" s="7"/>
      <c r="AJ146" s="7"/>
      <c r="AK146" s="7"/>
      <c r="AL146" s="7"/>
      <c r="AM146" s="7"/>
      <c r="AN146" s="7"/>
      <c r="AO146" s="7"/>
      <c r="AP146" s="7"/>
      <c r="AQ146" s="7"/>
    </row>
    <row r="147" spans="1:43" x14ac:dyDescent="0.2">
      <c r="A147" s="60">
        <f t="shared" si="63"/>
        <v>40072</v>
      </c>
      <c r="B147" s="36">
        <v>60</v>
      </c>
      <c r="C147" s="61">
        <f t="shared" si="52"/>
        <v>20</v>
      </c>
      <c r="D147" s="11">
        <f t="shared" ca="1" si="53"/>
        <v>0</v>
      </c>
      <c r="E147" s="93">
        <f t="shared" si="54"/>
        <v>26</v>
      </c>
      <c r="F147" s="94">
        <f t="shared" si="55"/>
        <v>1</v>
      </c>
      <c r="G147" s="15">
        <f t="shared" ca="1" si="59"/>
        <v>0</v>
      </c>
      <c r="H147" s="26"/>
      <c r="I147" s="26"/>
      <c r="J147" s="15">
        <f t="shared" ca="1" si="60"/>
        <v>2.4120000000000004</v>
      </c>
      <c r="K147" s="12">
        <f t="shared" ca="1" si="64"/>
        <v>0.44014598540145988</v>
      </c>
      <c r="L147" s="13"/>
      <c r="M147" s="15">
        <f t="shared" ca="1" si="61"/>
        <v>0</v>
      </c>
      <c r="N147" s="19">
        <f t="shared" si="56"/>
        <v>36</v>
      </c>
      <c r="O147" s="15">
        <f t="shared" si="57"/>
        <v>5.48</v>
      </c>
      <c r="P147" s="15">
        <f t="shared" ca="1" si="62"/>
        <v>18.350000000000001</v>
      </c>
      <c r="Q147" s="15">
        <f t="shared" si="65"/>
        <v>2.2599999999999998</v>
      </c>
      <c r="R147" s="15">
        <f t="shared" si="66"/>
        <v>15</v>
      </c>
      <c r="S147" s="15">
        <f t="shared" ca="1" si="67"/>
        <v>0.74</v>
      </c>
      <c r="T147" s="7"/>
      <c r="U147" s="251">
        <f t="shared" si="58"/>
        <v>0.5</v>
      </c>
      <c r="X147" s="7"/>
      <c r="Y147" s="7"/>
      <c r="Z147" s="7"/>
      <c r="AA147" s="7"/>
      <c r="AB147" s="7"/>
      <c r="AC147" s="7"/>
      <c r="AD147" s="7"/>
      <c r="AE147" s="7"/>
      <c r="AF147" s="7"/>
      <c r="AG147" s="7"/>
      <c r="AH147" s="7"/>
      <c r="AI147" s="7"/>
      <c r="AJ147" s="7"/>
      <c r="AK147" s="7"/>
      <c r="AL147" s="7"/>
      <c r="AM147" s="7"/>
      <c r="AN147" s="7"/>
      <c r="AO147" s="7"/>
      <c r="AP147" s="7"/>
      <c r="AQ147" s="7"/>
    </row>
    <row r="148" spans="1:43" x14ac:dyDescent="0.2">
      <c r="A148" s="60">
        <f t="shared" si="63"/>
        <v>40073</v>
      </c>
      <c r="B148" s="36">
        <v>53</v>
      </c>
      <c r="C148" s="61">
        <f t="shared" si="52"/>
        <v>20</v>
      </c>
      <c r="D148" s="11">
        <f t="shared" ca="1" si="53"/>
        <v>0</v>
      </c>
      <c r="E148" s="93">
        <f t="shared" si="54"/>
        <v>27</v>
      </c>
      <c r="F148" s="94">
        <f t="shared" si="55"/>
        <v>1</v>
      </c>
      <c r="G148" s="15">
        <f t="shared" ca="1" si="59"/>
        <v>0</v>
      </c>
      <c r="H148" s="26"/>
      <c r="I148" s="26"/>
      <c r="J148" s="15">
        <f t="shared" ca="1" si="60"/>
        <v>2.4120000000000004</v>
      </c>
      <c r="K148" s="12">
        <f t="shared" ca="1" si="64"/>
        <v>0.44014598540145988</v>
      </c>
      <c r="L148" s="13"/>
      <c r="M148" s="15">
        <f t="shared" ca="1" si="61"/>
        <v>0</v>
      </c>
      <c r="N148" s="19">
        <f t="shared" si="56"/>
        <v>36</v>
      </c>
      <c r="O148" s="15">
        <f t="shared" si="57"/>
        <v>5.48</v>
      </c>
      <c r="P148" s="15">
        <f t="shared" ca="1" si="62"/>
        <v>18.350000000000001</v>
      </c>
      <c r="Q148" s="15">
        <f t="shared" si="65"/>
        <v>2.2599999999999998</v>
      </c>
      <c r="R148" s="15">
        <f t="shared" si="66"/>
        <v>15</v>
      </c>
      <c r="S148" s="15">
        <f t="shared" ca="1" si="67"/>
        <v>0.74</v>
      </c>
      <c r="T148" s="7"/>
      <c r="U148" s="251">
        <f t="shared" si="58"/>
        <v>0.5</v>
      </c>
      <c r="X148" s="7"/>
      <c r="Y148" s="7"/>
      <c r="Z148" s="7"/>
      <c r="AA148" s="7"/>
      <c r="AB148" s="7"/>
      <c r="AC148" s="7"/>
      <c r="AD148" s="7"/>
      <c r="AE148" s="7"/>
      <c r="AF148" s="7"/>
      <c r="AG148" s="7"/>
      <c r="AH148" s="7"/>
      <c r="AI148" s="7"/>
      <c r="AJ148" s="7"/>
      <c r="AK148" s="7"/>
      <c r="AL148" s="7"/>
      <c r="AM148" s="7"/>
      <c r="AN148" s="7"/>
      <c r="AO148" s="7"/>
      <c r="AP148" s="7"/>
      <c r="AQ148" s="7"/>
    </row>
    <row r="149" spans="1:43" x14ac:dyDescent="0.2">
      <c r="A149" s="60">
        <f t="shared" si="63"/>
        <v>40074</v>
      </c>
      <c r="B149" s="36">
        <v>48</v>
      </c>
      <c r="C149" s="61">
        <f t="shared" si="52"/>
        <v>20</v>
      </c>
      <c r="D149" s="11">
        <f t="shared" ca="1" si="53"/>
        <v>0</v>
      </c>
      <c r="E149" s="93">
        <f t="shared" si="54"/>
        <v>28</v>
      </c>
      <c r="F149" s="94">
        <f t="shared" si="55"/>
        <v>1</v>
      </c>
      <c r="G149" s="15">
        <f t="shared" ca="1" si="59"/>
        <v>0</v>
      </c>
      <c r="H149" s="26"/>
      <c r="I149" s="26"/>
      <c r="J149" s="15">
        <f t="shared" ca="1" si="60"/>
        <v>2.4120000000000004</v>
      </c>
      <c r="K149" s="12">
        <f t="shared" ca="1" si="64"/>
        <v>0.44014598540145988</v>
      </c>
      <c r="L149" s="13"/>
      <c r="M149" s="15">
        <f t="shared" ca="1" si="61"/>
        <v>0</v>
      </c>
      <c r="N149" s="19">
        <f t="shared" si="56"/>
        <v>36</v>
      </c>
      <c r="O149" s="15">
        <f t="shared" si="57"/>
        <v>5.48</v>
      </c>
      <c r="P149" s="15">
        <f t="shared" ca="1" si="62"/>
        <v>18.350000000000001</v>
      </c>
      <c r="Q149" s="15">
        <f t="shared" si="65"/>
        <v>2.2599999999999998</v>
      </c>
      <c r="R149" s="15">
        <f t="shared" si="66"/>
        <v>15</v>
      </c>
      <c r="S149" s="15">
        <f t="shared" ca="1" si="67"/>
        <v>0.74</v>
      </c>
      <c r="T149" s="7"/>
      <c r="U149" s="251">
        <f t="shared" si="58"/>
        <v>0.5</v>
      </c>
      <c r="X149" s="7"/>
      <c r="Y149" s="7"/>
      <c r="Z149" s="7"/>
      <c r="AA149" s="7"/>
      <c r="AB149" s="7"/>
      <c r="AC149" s="7"/>
      <c r="AD149" s="7"/>
      <c r="AE149" s="7"/>
      <c r="AF149" s="7"/>
      <c r="AG149" s="7"/>
      <c r="AH149" s="7"/>
      <c r="AI149" s="7"/>
      <c r="AJ149" s="7"/>
      <c r="AK149" s="7"/>
      <c r="AL149" s="7"/>
      <c r="AM149" s="7"/>
      <c r="AN149" s="7"/>
      <c r="AO149" s="7"/>
      <c r="AP149" s="7"/>
      <c r="AQ149" s="7"/>
    </row>
    <row r="150" spans="1:43" x14ac:dyDescent="0.2">
      <c r="A150" s="60">
        <f t="shared" si="63"/>
        <v>40075</v>
      </c>
      <c r="B150" s="36">
        <v>49</v>
      </c>
      <c r="C150" s="61">
        <f t="shared" si="52"/>
        <v>20</v>
      </c>
      <c r="D150" s="11">
        <f t="shared" ca="1" si="53"/>
        <v>0</v>
      </c>
      <c r="E150" s="93">
        <f t="shared" si="54"/>
        <v>29</v>
      </c>
      <c r="F150" s="94">
        <f t="shared" si="55"/>
        <v>1</v>
      </c>
      <c r="G150" s="15">
        <f t="shared" ca="1" si="59"/>
        <v>0</v>
      </c>
      <c r="H150" s="26"/>
      <c r="I150" s="26"/>
      <c r="J150" s="15">
        <f t="shared" ca="1" si="60"/>
        <v>2.4120000000000004</v>
      </c>
      <c r="K150" s="12">
        <f t="shared" ca="1" si="64"/>
        <v>0.44014598540145988</v>
      </c>
      <c r="L150" s="13"/>
      <c r="M150" s="15">
        <f t="shared" ca="1" si="61"/>
        <v>0</v>
      </c>
      <c r="N150" s="19">
        <f t="shared" si="56"/>
        <v>36</v>
      </c>
      <c r="O150" s="15">
        <f t="shared" si="57"/>
        <v>5.48</v>
      </c>
      <c r="P150" s="15">
        <f t="shared" ca="1" si="62"/>
        <v>18.350000000000001</v>
      </c>
      <c r="Q150" s="15">
        <f t="shared" si="65"/>
        <v>2.2599999999999998</v>
      </c>
      <c r="R150" s="15">
        <f t="shared" si="66"/>
        <v>15</v>
      </c>
      <c r="S150" s="15">
        <f t="shared" ca="1" si="67"/>
        <v>0.74</v>
      </c>
      <c r="T150" s="7"/>
      <c r="U150" s="251">
        <f t="shared" si="58"/>
        <v>0.5</v>
      </c>
      <c r="X150" s="7"/>
      <c r="Y150" s="7"/>
      <c r="Z150" s="7"/>
      <c r="AA150" s="7"/>
      <c r="AB150" s="7"/>
      <c r="AC150" s="7"/>
      <c r="AD150" s="7"/>
      <c r="AE150" s="7"/>
      <c r="AF150" s="7"/>
      <c r="AG150" s="7"/>
      <c r="AH150" s="7"/>
      <c r="AI150" s="7"/>
      <c r="AJ150" s="7"/>
      <c r="AK150" s="7"/>
      <c r="AL150" s="7"/>
      <c r="AM150" s="7"/>
      <c r="AN150" s="7"/>
      <c r="AO150" s="7"/>
      <c r="AP150" s="7"/>
      <c r="AQ150" s="7"/>
    </row>
    <row r="151" spans="1:43" x14ac:dyDescent="0.2">
      <c r="A151" s="60">
        <f t="shared" si="63"/>
        <v>40076</v>
      </c>
      <c r="B151" s="36">
        <v>68</v>
      </c>
      <c r="C151" s="61">
        <f t="shared" si="52"/>
        <v>21</v>
      </c>
      <c r="D151" s="11">
        <f t="shared" ca="1" si="53"/>
        <v>0</v>
      </c>
      <c r="E151" s="93">
        <f t="shared" si="54"/>
        <v>30</v>
      </c>
      <c r="F151" s="94">
        <f t="shared" si="55"/>
        <v>1</v>
      </c>
      <c r="G151" s="15">
        <f t="shared" ca="1" si="59"/>
        <v>0</v>
      </c>
      <c r="H151" s="26"/>
      <c r="I151" s="26"/>
      <c r="J151" s="15">
        <f t="shared" ca="1" si="60"/>
        <v>2.4120000000000004</v>
      </c>
      <c r="K151" s="12">
        <f t="shared" ca="1" si="64"/>
        <v>0.44014598540145988</v>
      </c>
      <c r="L151" s="13"/>
      <c r="M151" s="15">
        <f t="shared" ca="1" si="61"/>
        <v>0</v>
      </c>
      <c r="N151" s="19">
        <f t="shared" si="56"/>
        <v>36</v>
      </c>
      <c r="O151" s="15">
        <f t="shared" si="57"/>
        <v>5.48</v>
      </c>
      <c r="P151" s="15">
        <f t="shared" ca="1" si="62"/>
        <v>18.350000000000001</v>
      </c>
      <c r="Q151" s="15">
        <f t="shared" si="65"/>
        <v>2.2599999999999998</v>
      </c>
      <c r="R151" s="15">
        <f t="shared" si="66"/>
        <v>15</v>
      </c>
      <c r="S151" s="15">
        <f t="shared" ca="1" si="67"/>
        <v>0.74</v>
      </c>
      <c r="T151" s="7"/>
      <c r="U151" s="251">
        <f t="shared" si="58"/>
        <v>0.5</v>
      </c>
      <c r="X151" s="7"/>
      <c r="Y151" s="7"/>
      <c r="Z151" s="7"/>
      <c r="AA151" s="7"/>
      <c r="AB151" s="7"/>
      <c r="AC151" s="7"/>
      <c r="AD151" s="7"/>
      <c r="AE151" s="7"/>
      <c r="AF151" s="7"/>
      <c r="AG151" s="7"/>
      <c r="AH151" s="7"/>
      <c r="AI151" s="7"/>
      <c r="AJ151" s="7"/>
      <c r="AK151" s="7"/>
      <c r="AL151" s="7"/>
      <c r="AM151" s="7"/>
      <c r="AN151" s="7"/>
      <c r="AO151" s="7"/>
      <c r="AP151" s="7"/>
      <c r="AQ151" s="7"/>
    </row>
    <row r="152" spans="1:43" x14ac:dyDescent="0.2">
      <c r="A152" s="60">
        <f t="shared" si="63"/>
        <v>40077</v>
      </c>
      <c r="B152" s="36">
        <v>67</v>
      </c>
      <c r="C152" s="61">
        <f t="shared" si="52"/>
        <v>21</v>
      </c>
      <c r="D152" s="11">
        <f t="shared" ca="1" si="53"/>
        <v>0</v>
      </c>
      <c r="E152" s="93">
        <f t="shared" si="54"/>
        <v>31</v>
      </c>
      <c r="F152" s="94">
        <f t="shared" si="55"/>
        <v>1</v>
      </c>
      <c r="G152" s="15">
        <f t="shared" ca="1" si="59"/>
        <v>0</v>
      </c>
      <c r="H152" s="26"/>
      <c r="I152" s="26"/>
      <c r="J152" s="15">
        <f t="shared" ca="1" si="60"/>
        <v>2.4120000000000004</v>
      </c>
      <c r="K152" s="12">
        <f t="shared" ca="1" si="64"/>
        <v>0.44014598540145988</v>
      </c>
      <c r="L152" s="13"/>
      <c r="M152" s="15">
        <f t="shared" ca="1" si="61"/>
        <v>0</v>
      </c>
      <c r="N152" s="19">
        <f t="shared" si="56"/>
        <v>36</v>
      </c>
      <c r="O152" s="15">
        <f t="shared" si="57"/>
        <v>5.48</v>
      </c>
      <c r="P152" s="15">
        <f t="shared" ca="1" si="62"/>
        <v>18.350000000000001</v>
      </c>
      <c r="Q152" s="15">
        <f t="shared" si="65"/>
        <v>2.2599999999999998</v>
      </c>
      <c r="R152" s="15">
        <f t="shared" si="66"/>
        <v>15</v>
      </c>
      <c r="S152" s="15">
        <f t="shared" ca="1" si="67"/>
        <v>0.74</v>
      </c>
      <c r="T152" s="7"/>
      <c r="U152" s="251">
        <f t="shared" si="58"/>
        <v>0.5</v>
      </c>
      <c r="X152" s="7"/>
      <c r="Y152" s="7"/>
      <c r="Z152" s="7"/>
      <c r="AA152" s="7"/>
      <c r="AB152" s="7"/>
      <c r="AC152" s="7"/>
      <c r="AD152" s="7"/>
      <c r="AE152" s="7"/>
      <c r="AF152" s="7"/>
      <c r="AG152" s="7"/>
      <c r="AH152" s="7"/>
      <c r="AI152" s="7"/>
      <c r="AJ152" s="7"/>
      <c r="AK152" s="7"/>
      <c r="AL152" s="7"/>
      <c r="AM152" s="7"/>
      <c r="AN152" s="7"/>
      <c r="AO152" s="7"/>
      <c r="AP152" s="7"/>
      <c r="AQ152" s="7"/>
    </row>
    <row r="153" spans="1:43" x14ac:dyDescent="0.2">
      <c r="A153" s="60">
        <f t="shared" si="63"/>
        <v>40078</v>
      </c>
      <c r="B153" s="36">
        <v>67</v>
      </c>
      <c r="C153" s="61">
        <f t="shared" si="52"/>
        <v>21</v>
      </c>
      <c r="D153" s="11">
        <f t="shared" ca="1" si="53"/>
        <v>0</v>
      </c>
      <c r="E153" s="93">
        <f t="shared" si="54"/>
        <v>32</v>
      </c>
      <c r="F153" s="94">
        <f t="shared" si="55"/>
        <v>1</v>
      </c>
      <c r="G153" s="15">
        <f t="shared" ca="1" si="59"/>
        <v>0</v>
      </c>
      <c r="H153" s="26"/>
      <c r="I153" s="26"/>
      <c r="J153" s="15">
        <f t="shared" ca="1" si="60"/>
        <v>2.4120000000000004</v>
      </c>
      <c r="K153" s="12">
        <f t="shared" ca="1" si="64"/>
        <v>0.44014598540145988</v>
      </c>
      <c r="L153" s="13"/>
      <c r="M153" s="15">
        <f t="shared" ca="1" si="61"/>
        <v>0</v>
      </c>
      <c r="N153" s="19">
        <f t="shared" si="56"/>
        <v>36</v>
      </c>
      <c r="O153" s="15">
        <f t="shared" si="57"/>
        <v>5.48</v>
      </c>
      <c r="P153" s="15">
        <f t="shared" ca="1" si="62"/>
        <v>18.350000000000001</v>
      </c>
      <c r="Q153" s="15">
        <f t="shared" si="65"/>
        <v>2.2599999999999998</v>
      </c>
      <c r="R153" s="15">
        <f t="shared" si="66"/>
        <v>15</v>
      </c>
      <c r="S153" s="15">
        <f t="shared" ca="1" si="67"/>
        <v>0.74</v>
      </c>
      <c r="T153" s="7"/>
      <c r="U153" s="251">
        <f t="shared" si="58"/>
        <v>0.5</v>
      </c>
      <c r="X153" s="7"/>
      <c r="Y153" s="7"/>
      <c r="Z153" s="7"/>
      <c r="AA153" s="7"/>
      <c r="AB153" s="7"/>
      <c r="AC153" s="7"/>
      <c r="AD153" s="7"/>
      <c r="AE153" s="7"/>
      <c r="AF153" s="7"/>
      <c r="AG153" s="7"/>
      <c r="AH153" s="7"/>
      <c r="AI153" s="7"/>
      <c r="AJ153" s="7"/>
      <c r="AK153" s="7"/>
      <c r="AL153" s="7"/>
      <c r="AM153" s="7"/>
      <c r="AN153" s="7"/>
      <c r="AO153" s="7"/>
      <c r="AP153" s="7"/>
      <c r="AQ153" s="7"/>
    </row>
    <row r="154" spans="1:43" x14ac:dyDescent="0.2">
      <c r="A154" s="60">
        <f t="shared" si="63"/>
        <v>40079</v>
      </c>
      <c r="B154" s="36">
        <v>66</v>
      </c>
      <c r="C154" s="61">
        <f t="shared" si="52"/>
        <v>21</v>
      </c>
      <c r="D154" s="11">
        <f t="shared" ca="1" si="53"/>
        <v>0</v>
      </c>
      <c r="E154" s="93">
        <f t="shared" si="54"/>
        <v>33</v>
      </c>
      <c r="F154" s="94">
        <f t="shared" si="55"/>
        <v>1</v>
      </c>
      <c r="G154" s="15">
        <f t="shared" ca="1" si="59"/>
        <v>0</v>
      </c>
      <c r="H154" s="26"/>
      <c r="I154" s="26"/>
      <c r="J154" s="15">
        <f t="shared" ca="1" si="60"/>
        <v>2.4120000000000004</v>
      </c>
      <c r="K154" s="12">
        <f t="shared" ca="1" si="64"/>
        <v>0.44014598540145988</v>
      </c>
      <c r="L154" s="13"/>
      <c r="M154" s="15">
        <f t="shared" ca="1" si="61"/>
        <v>0</v>
      </c>
      <c r="N154" s="19">
        <f t="shared" si="56"/>
        <v>36</v>
      </c>
      <c r="O154" s="15">
        <f t="shared" si="57"/>
        <v>5.48</v>
      </c>
      <c r="P154" s="15">
        <f t="shared" ca="1" si="62"/>
        <v>18.350000000000001</v>
      </c>
      <c r="Q154" s="15">
        <f t="shared" si="65"/>
        <v>2.2599999999999998</v>
      </c>
      <c r="R154" s="15">
        <f t="shared" si="66"/>
        <v>15</v>
      </c>
      <c r="S154" s="15">
        <f t="shared" ca="1" si="67"/>
        <v>0.74</v>
      </c>
      <c r="T154" s="7"/>
      <c r="U154" s="251">
        <f t="shared" si="58"/>
        <v>0.5</v>
      </c>
      <c r="X154" s="7"/>
      <c r="Y154" s="7"/>
      <c r="Z154" s="7"/>
      <c r="AA154" s="7"/>
      <c r="AB154" s="7"/>
      <c r="AC154" s="7"/>
      <c r="AD154" s="7"/>
      <c r="AE154" s="7"/>
      <c r="AF154" s="7"/>
      <c r="AG154" s="7"/>
      <c r="AH154" s="7"/>
      <c r="AI154" s="7"/>
      <c r="AJ154" s="7"/>
      <c r="AK154" s="7"/>
      <c r="AL154" s="7"/>
      <c r="AM154" s="7"/>
      <c r="AN154" s="7"/>
      <c r="AO154" s="7"/>
      <c r="AP154" s="7"/>
      <c r="AQ154" s="7"/>
    </row>
    <row r="155" spans="1:43" x14ac:dyDescent="0.2">
      <c r="A155" s="60">
        <f t="shared" si="63"/>
        <v>40080</v>
      </c>
      <c r="B155" s="36">
        <v>66</v>
      </c>
      <c r="C155" s="61">
        <f t="shared" si="52"/>
        <v>21</v>
      </c>
      <c r="D155" s="11">
        <f t="shared" ca="1" si="53"/>
        <v>0</v>
      </c>
      <c r="E155" s="93">
        <f t="shared" si="54"/>
        <v>34</v>
      </c>
      <c r="F155" s="94">
        <f t="shared" si="55"/>
        <v>1</v>
      </c>
      <c r="G155" s="15">
        <f t="shared" ca="1" si="59"/>
        <v>0</v>
      </c>
      <c r="H155" s="26"/>
      <c r="I155" s="26"/>
      <c r="J155" s="15">
        <f t="shared" ca="1" si="60"/>
        <v>2.4120000000000004</v>
      </c>
      <c r="K155" s="12">
        <f t="shared" ca="1" si="64"/>
        <v>0.44014598540145988</v>
      </c>
      <c r="L155" s="13"/>
      <c r="M155" s="15">
        <f t="shared" ca="1" si="61"/>
        <v>0</v>
      </c>
      <c r="N155" s="19">
        <f t="shared" si="56"/>
        <v>36</v>
      </c>
      <c r="O155" s="15">
        <f t="shared" si="57"/>
        <v>5.48</v>
      </c>
      <c r="P155" s="15">
        <f t="shared" ca="1" si="62"/>
        <v>18.350000000000001</v>
      </c>
      <c r="Q155" s="15">
        <f t="shared" si="65"/>
        <v>2.2599999999999998</v>
      </c>
      <c r="R155" s="15">
        <f t="shared" si="66"/>
        <v>15</v>
      </c>
      <c r="S155" s="15">
        <f t="shared" ca="1" si="67"/>
        <v>0.74</v>
      </c>
      <c r="T155" s="7"/>
      <c r="U155" s="251">
        <f t="shared" si="58"/>
        <v>0.5</v>
      </c>
      <c r="X155" s="7"/>
      <c r="Y155" s="7"/>
      <c r="Z155" s="7"/>
      <c r="AA155" s="7"/>
      <c r="AB155" s="7"/>
      <c r="AC155" s="7"/>
      <c r="AD155" s="7"/>
      <c r="AE155" s="7"/>
      <c r="AF155" s="7"/>
      <c r="AG155" s="7"/>
      <c r="AH155" s="7"/>
      <c r="AI155" s="7"/>
      <c r="AJ155" s="7"/>
      <c r="AK155" s="7"/>
      <c r="AL155" s="7"/>
      <c r="AM155" s="7"/>
      <c r="AN155" s="7"/>
      <c r="AO155" s="7"/>
      <c r="AP155" s="7"/>
      <c r="AQ155" s="7"/>
    </row>
    <row r="156" spans="1:43" x14ac:dyDescent="0.2">
      <c r="A156" s="60">
        <f>A155+1</f>
        <v>40081</v>
      </c>
      <c r="B156" s="36">
        <v>65</v>
      </c>
      <c r="C156" s="61">
        <f t="shared" si="52"/>
        <v>21</v>
      </c>
      <c r="D156" s="11">
        <f t="shared" ca="1" si="53"/>
        <v>0</v>
      </c>
      <c r="E156" s="93">
        <f t="shared" si="54"/>
        <v>35</v>
      </c>
      <c r="F156" s="94">
        <f t="shared" si="55"/>
        <v>1</v>
      </c>
      <c r="G156" s="15">
        <f t="shared" ca="1" si="59"/>
        <v>0</v>
      </c>
      <c r="H156" s="26"/>
      <c r="I156" s="26"/>
      <c r="J156" s="15">
        <f t="shared" ca="1" si="60"/>
        <v>2.4120000000000004</v>
      </c>
      <c r="K156" s="12">
        <f t="shared" ca="1" si="64"/>
        <v>0.44014598540145988</v>
      </c>
      <c r="L156" s="13"/>
      <c r="M156" s="15">
        <f t="shared" ca="1" si="61"/>
        <v>0</v>
      </c>
      <c r="N156" s="19">
        <f t="shared" si="56"/>
        <v>36</v>
      </c>
      <c r="O156" s="15">
        <f t="shared" si="57"/>
        <v>5.48</v>
      </c>
      <c r="P156" s="15">
        <f t="shared" ca="1" si="62"/>
        <v>18.350000000000001</v>
      </c>
      <c r="Q156" s="15">
        <f t="shared" si="65"/>
        <v>2.2599999999999998</v>
      </c>
      <c r="R156" s="15">
        <f t="shared" si="66"/>
        <v>15</v>
      </c>
      <c r="S156" s="15">
        <f t="shared" ca="1" si="67"/>
        <v>0.74</v>
      </c>
      <c r="T156" s="7"/>
      <c r="U156" s="251">
        <f t="shared" si="58"/>
        <v>0.5</v>
      </c>
      <c r="X156" s="7"/>
      <c r="Y156" s="7"/>
      <c r="Z156" s="7"/>
      <c r="AA156" s="7"/>
      <c r="AB156" s="7"/>
      <c r="AC156" s="7"/>
      <c r="AD156" s="7"/>
      <c r="AE156" s="7"/>
      <c r="AF156" s="7"/>
      <c r="AG156" s="7"/>
      <c r="AH156" s="7"/>
      <c r="AI156" s="7"/>
      <c r="AJ156" s="7"/>
      <c r="AK156" s="7"/>
      <c r="AL156" s="7"/>
      <c r="AM156" s="7"/>
      <c r="AN156" s="7"/>
      <c r="AO156" s="7"/>
      <c r="AP156" s="7"/>
      <c r="AQ156" s="7"/>
    </row>
    <row r="157" spans="1:43" x14ac:dyDescent="0.2">
      <c r="A157" s="60">
        <f t="shared" si="63"/>
        <v>40082</v>
      </c>
      <c r="B157" s="36">
        <v>65</v>
      </c>
      <c r="C157" s="61">
        <f t="shared" si="52"/>
        <v>21</v>
      </c>
      <c r="D157" s="11">
        <f t="shared" ca="1" si="53"/>
        <v>0</v>
      </c>
      <c r="E157" s="93">
        <f t="shared" si="54"/>
        <v>36</v>
      </c>
      <c r="F157" s="94">
        <f t="shared" si="55"/>
        <v>1</v>
      </c>
      <c r="G157" s="15">
        <f t="shared" ca="1" si="59"/>
        <v>0</v>
      </c>
      <c r="H157" s="26"/>
      <c r="I157" s="26"/>
      <c r="J157" s="15">
        <f t="shared" ca="1" si="60"/>
        <v>2.4120000000000004</v>
      </c>
      <c r="K157" s="12">
        <f t="shared" ca="1" si="64"/>
        <v>0.44014598540145988</v>
      </c>
      <c r="L157" s="13"/>
      <c r="M157" s="15">
        <f t="shared" ca="1" si="61"/>
        <v>0</v>
      </c>
      <c r="N157" s="19">
        <f t="shared" si="56"/>
        <v>36</v>
      </c>
      <c r="O157" s="15">
        <f t="shared" si="57"/>
        <v>5.48</v>
      </c>
      <c r="P157" s="15">
        <f t="shared" ca="1" si="62"/>
        <v>18.350000000000001</v>
      </c>
      <c r="Q157" s="15">
        <f t="shared" si="65"/>
        <v>2.2599999999999998</v>
      </c>
      <c r="R157" s="15">
        <f t="shared" si="66"/>
        <v>15</v>
      </c>
      <c r="S157" s="15">
        <f t="shared" ca="1" si="67"/>
        <v>0.74</v>
      </c>
      <c r="T157" s="7"/>
      <c r="U157" s="251">
        <f t="shared" si="58"/>
        <v>0.5</v>
      </c>
      <c r="X157" s="7"/>
      <c r="Y157" s="7"/>
      <c r="Z157" s="7"/>
      <c r="AA157" s="7"/>
      <c r="AB157" s="7"/>
      <c r="AC157" s="7"/>
      <c r="AD157" s="7"/>
      <c r="AE157" s="7"/>
      <c r="AF157" s="7"/>
      <c r="AG157" s="7"/>
      <c r="AH157" s="7"/>
      <c r="AI157" s="7"/>
      <c r="AJ157" s="7"/>
      <c r="AK157" s="7"/>
      <c r="AL157" s="7"/>
      <c r="AM157" s="7"/>
      <c r="AN157" s="7"/>
      <c r="AO157" s="7"/>
      <c r="AP157" s="7"/>
      <c r="AQ157" s="7"/>
    </row>
    <row r="158" spans="1:43" x14ac:dyDescent="0.2">
      <c r="A158" s="60">
        <f t="shared" si="63"/>
        <v>40083</v>
      </c>
      <c r="B158" s="36">
        <v>64</v>
      </c>
      <c r="C158" s="61">
        <f t="shared" si="52"/>
        <v>22</v>
      </c>
      <c r="D158" s="11">
        <f t="shared" ca="1" si="53"/>
        <v>0</v>
      </c>
      <c r="E158" s="93">
        <f t="shared" si="54"/>
        <v>37</v>
      </c>
      <c r="F158" s="94">
        <f t="shared" si="55"/>
        <v>1</v>
      </c>
      <c r="G158" s="15">
        <f t="shared" ca="1" si="59"/>
        <v>0</v>
      </c>
      <c r="H158" s="26"/>
      <c r="I158" s="26"/>
      <c r="J158" s="15">
        <f t="shared" ca="1" si="60"/>
        <v>2.4120000000000004</v>
      </c>
      <c r="K158" s="12">
        <f t="shared" ca="1" si="64"/>
        <v>0.44014598540145988</v>
      </c>
      <c r="L158" s="13"/>
      <c r="M158" s="15">
        <f t="shared" ca="1" si="61"/>
        <v>0</v>
      </c>
      <c r="N158" s="19">
        <f t="shared" si="56"/>
        <v>36</v>
      </c>
      <c r="O158" s="15">
        <f t="shared" si="57"/>
        <v>5.48</v>
      </c>
      <c r="P158" s="15">
        <f t="shared" ca="1" si="62"/>
        <v>18.350000000000001</v>
      </c>
      <c r="Q158" s="15">
        <f t="shared" si="65"/>
        <v>2.2599999999999998</v>
      </c>
      <c r="R158" s="15">
        <f t="shared" si="66"/>
        <v>15</v>
      </c>
      <c r="S158" s="15">
        <f t="shared" ca="1" si="67"/>
        <v>0.74</v>
      </c>
      <c r="T158" s="7"/>
      <c r="U158" s="251">
        <f t="shared" si="58"/>
        <v>0.5</v>
      </c>
      <c r="X158" s="7"/>
      <c r="Y158" s="7"/>
      <c r="Z158" s="7"/>
      <c r="AA158" s="7"/>
      <c r="AB158" s="7"/>
      <c r="AC158" s="7"/>
      <c r="AD158" s="7"/>
      <c r="AE158" s="7"/>
      <c r="AF158" s="7"/>
      <c r="AG158" s="7"/>
      <c r="AH158" s="7"/>
      <c r="AI158" s="7"/>
      <c r="AJ158" s="7"/>
      <c r="AK158" s="7"/>
      <c r="AL158" s="7"/>
      <c r="AM158" s="7"/>
      <c r="AN158" s="7"/>
      <c r="AO158" s="7"/>
      <c r="AP158" s="7"/>
      <c r="AQ158" s="7"/>
    </row>
    <row r="159" spans="1:43" x14ac:dyDescent="0.2">
      <c r="A159" s="60">
        <f t="shared" si="63"/>
        <v>40084</v>
      </c>
      <c r="B159" s="36">
        <v>64</v>
      </c>
      <c r="C159" s="61">
        <f t="shared" si="52"/>
        <v>22</v>
      </c>
      <c r="D159" s="11">
        <f t="shared" ca="1" si="53"/>
        <v>0</v>
      </c>
      <c r="E159" s="93">
        <f t="shared" si="54"/>
        <v>38</v>
      </c>
      <c r="F159" s="94">
        <f t="shared" si="55"/>
        <v>1</v>
      </c>
      <c r="G159" s="15">
        <f t="shared" ca="1" si="59"/>
        <v>0</v>
      </c>
      <c r="H159" s="26"/>
      <c r="I159" s="26"/>
      <c r="J159" s="15">
        <f t="shared" ca="1" si="60"/>
        <v>2.4120000000000004</v>
      </c>
      <c r="K159" s="12">
        <f t="shared" ca="1" si="64"/>
        <v>0.44014598540145988</v>
      </c>
      <c r="L159" s="13"/>
      <c r="M159" s="15">
        <f t="shared" ca="1" si="61"/>
        <v>0</v>
      </c>
      <c r="N159" s="19">
        <f t="shared" si="56"/>
        <v>36</v>
      </c>
      <c r="O159" s="15">
        <f t="shared" si="57"/>
        <v>5.48</v>
      </c>
      <c r="P159" s="15">
        <f t="shared" ca="1" si="62"/>
        <v>18.350000000000001</v>
      </c>
      <c r="Q159" s="15">
        <f t="shared" si="65"/>
        <v>2.2599999999999998</v>
      </c>
      <c r="R159" s="15">
        <f t="shared" si="66"/>
        <v>15</v>
      </c>
      <c r="S159" s="15">
        <f t="shared" ca="1" si="67"/>
        <v>0.74</v>
      </c>
      <c r="T159" s="7"/>
      <c r="U159" s="251">
        <f t="shared" si="58"/>
        <v>0.5</v>
      </c>
      <c r="X159" s="7"/>
      <c r="Y159" s="7"/>
      <c r="Z159" s="7"/>
      <c r="AA159" s="7"/>
      <c r="AB159" s="7"/>
      <c r="AC159" s="7"/>
      <c r="AD159" s="7"/>
      <c r="AE159" s="7"/>
      <c r="AF159" s="7"/>
      <c r="AG159" s="7"/>
      <c r="AH159" s="7"/>
      <c r="AI159" s="7"/>
      <c r="AJ159" s="7"/>
      <c r="AK159" s="7"/>
      <c r="AL159" s="7"/>
      <c r="AM159" s="7"/>
      <c r="AN159" s="7"/>
      <c r="AO159" s="7"/>
      <c r="AP159" s="7"/>
      <c r="AQ159" s="7"/>
    </row>
    <row r="160" spans="1:43" x14ac:dyDescent="0.2">
      <c r="A160" s="60">
        <f>A159+1</f>
        <v>40085</v>
      </c>
      <c r="B160" s="36">
        <v>63</v>
      </c>
      <c r="C160" s="61">
        <f t="shared" si="52"/>
        <v>22</v>
      </c>
      <c r="D160" s="11">
        <f t="shared" ca="1" si="53"/>
        <v>0</v>
      </c>
      <c r="E160" s="93">
        <f t="shared" si="54"/>
        <v>39</v>
      </c>
      <c r="F160" s="94">
        <f t="shared" si="55"/>
        <v>1</v>
      </c>
      <c r="G160" s="15">
        <f t="shared" ca="1" si="59"/>
        <v>0</v>
      </c>
      <c r="H160" s="26"/>
      <c r="I160" s="26"/>
      <c r="J160" s="15">
        <f t="shared" ca="1" si="60"/>
        <v>2.4120000000000004</v>
      </c>
      <c r="K160" s="12">
        <f ca="1">J160/O160</f>
        <v>0.44014598540145988</v>
      </c>
      <c r="L160" s="13"/>
      <c r="M160" s="15">
        <f t="shared" ca="1" si="61"/>
        <v>0</v>
      </c>
      <c r="N160" s="19">
        <f t="shared" si="56"/>
        <v>36</v>
      </c>
      <c r="O160" s="15">
        <f t="shared" si="57"/>
        <v>5.48</v>
      </c>
      <c r="P160" s="15">
        <f t="shared" ca="1" si="62"/>
        <v>18.350000000000001</v>
      </c>
      <c r="Q160" s="15">
        <f t="shared" si="65"/>
        <v>2.2599999999999998</v>
      </c>
      <c r="R160" s="15">
        <f t="shared" si="66"/>
        <v>15</v>
      </c>
      <c r="S160" s="15">
        <f t="shared" ca="1" si="67"/>
        <v>0.74</v>
      </c>
      <c r="T160" s="7"/>
      <c r="U160" s="251">
        <f t="shared" si="58"/>
        <v>0.5</v>
      </c>
      <c r="X160" s="7"/>
      <c r="Y160" s="7"/>
      <c r="Z160" s="7"/>
      <c r="AA160" s="7"/>
      <c r="AB160" s="7"/>
      <c r="AC160" s="7"/>
      <c r="AD160" s="7"/>
      <c r="AE160" s="7"/>
      <c r="AF160" s="7"/>
      <c r="AG160" s="7"/>
      <c r="AH160" s="7"/>
      <c r="AI160" s="7"/>
      <c r="AJ160" s="7"/>
      <c r="AK160" s="7"/>
      <c r="AL160" s="7"/>
      <c r="AM160" s="7"/>
      <c r="AN160" s="7"/>
      <c r="AO160" s="7"/>
      <c r="AP160" s="7"/>
      <c r="AQ160" s="7"/>
    </row>
    <row r="161" spans="1:52" x14ac:dyDescent="0.2">
      <c r="A161" s="60">
        <f>A160+1</f>
        <v>40086</v>
      </c>
      <c r="B161" s="36">
        <v>63</v>
      </c>
      <c r="C161" s="61">
        <f t="shared" si="52"/>
        <v>22</v>
      </c>
      <c r="D161" s="11">
        <f t="shared" ca="1" si="53"/>
        <v>0</v>
      </c>
      <c r="E161" s="93">
        <f t="shared" si="54"/>
        <v>40</v>
      </c>
      <c r="F161" s="94">
        <f t="shared" si="55"/>
        <v>1</v>
      </c>
      <c r="G161" s="15">
        <f t="shared" ca="1" si="59"/>
        <v>0</v>
      </c>
      <c r="H161" s="26"/>
      <c r="I161" s="26"/>
      <c r="J161" s="15">
        <f t="shared" ca="1" si="60"/>
        <v>2.4120000000000004</v>
      </c>
      <c r="K161" s="12">
        <f ca="1">J161/O161</f>
        <v>0.44014598540145988</v>
      </c>
      <c r="L161" s="13"/>
      <c r="M161" s="15">
        <f t="shared" ca="1" si="61"/>
        <v>0</v>
      </c>
      <c r="N161" s="19">
        <f t="shared" si="56"/>
        <v>36</v>
      </c>
      <c r="O161" s="15">
        <f t="shared" si="57"/>
        <v>5.48</v>
      </c>
      <c r="P161" s="15">
        <f t="shared" ca="1" si="62"/>
        <v>18.350000000000001</v>
      </c>
      <c r="Q161" s="15">
        <f t="shared" si="65"/>
        <v>2.2599999999999998</v>
      </c>
      <c r="R161" s="15">
        <f t="shared" si="66"/>
        <v>15</v>
      </c>
      <c r="S161" s="15">
        <f t="shared" ca="1" si="67"/>
        <v>0.74</v>
      </c>
      <c r="T161" s="7"/>
      <c r="U161" s="251">
        <f t="shared" si="58"/>
        <v>0.5</v>
      </c>
      <c r="X161" s="7"/>
      <c r="Y161" s="7"/>
      <c r="Z161" s="7"/>
      <c r="AA161" s="7"/>
      <c r="AB161" s="7"/>
      <c r="AC161" s="7"/>
      <c r="AD161" s="7"/>
      <c r="AE161" s="7"/>
      <c r="AF161" s="7"/>
      <c r="AG161" s="7"/>
      <c r="AH161" s="7"/>
      <c r="AI161" s="7"/>
      <c r="AJ161" s="7"/>
      <c r="AK161" s="7"/>
      <c r="AL161" s="7"/>
      <c r="AM161" s="7"/>
      <c r="AN161" s="7"/>
      <c r="AO161" s="7"/>
      <c r="AP161" s="7"/>
      <c r="AQ161" s="7"/>
    </row>
    <row r="162" spans="1:52" x14ac:dyDescent="0.2">
      <c r="A162" s="25"/>
      <c r="B162" s="9"/>
      <c r="C162" s="7"/>
      <c r="D162" s="15"/>
      <c r="H162" s="26"/>
      <c r="I162" s="26"/>
      <c r="J162" s="15"/>
      <c r="K162" s="12"/>
      <c r="L162" s="13"/>
      <c r="M162" s="15"/>
      <c r="N162" s="19"/>
      <c r="O162" s="15"/>
      <c r="P162" s="15"/>
      <c r="Q162" s="14"/>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row>
    <row r="163" spans="1:52" x14ac:dyDescent="0.2">
      <c r="A163" s="41" t="s">
        <v>46</v>
      </c>
      <c r="B163" s="28"/>
      <c r="C163" s="28"/>
      <c r="D163" s="46">
        <f ca="1">SUM(D8:D161)</f>
        <v>18.350000000000001</v>
      </c>
      <c r="E163" s="28"/>
      <c r="F163" s="28"/>
      <c r="G163" s="46">
        <f ca="1">SUM(G8:G161)</f>
        <v>18.350000000000001</v>
      </c>
      <c r="H163" s="46">
        <f>SUM(H8:H161)</f>
        <v>2.2599999999999998</v>
      </c>
      <c r="I163" s="46">
        <f>SUM(I8:I161)</f>
        <v>15</v>
      </c>
      <c r="J163" s="43"/>
      <c r="K163" s="44"/>
      <c r="L163" s="45"/>
      <c r="M163" s="46">
        <f ca="1">SUM(M8:M161)</f>
        <v>0.74</v>
      </c>
      <c r="N163" s="42"/>
      <c r="O163" s="46"/>
      <c r="P163" s="46"/>
      <c r="Q163" s="47"/>
      <c r="R163" s="28"/>
      <c r="S163" s="28"/>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row>
    <row r="164" spans="1:52" x14ac:dyDescent="0.2">
      <c r="A164" s="48" t="s">
        <v>47</v>
      </c>
      <c r="B164" s="29"/>
      <c r="C164" s="29"/>
      <c r="D164" s="49"/>
      <c r="E164" s="29"/>
      <c r="F164" s="29"/>
      <c r="G164" s="29"/>
      <c r="H164" s="50">
        <f>COUNT(H8:H161)</f>
        <v>38</v>
      </c>
      <c r="I164" s="50">
        <f>COUNT(I8:I161)</f>
        <v>12</v>
      </c>
      <c r="J164" s="51"/>
      <c r="K164" s="52"/>
      <c r="L164" s="50">
        <f>COUNT(L8:L161)</f>
        <v>4</v>
      </c>
      <c r="M164" s="49"/>
      <c r="N164" s="53"/>
      <c r="O164" s="49"/>
      <c r="P164" s="49"/>
      <c r="Q164" s="54"/>
      <c r="R164" s="29"/>
      <c r="S164" s="29"/>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row>
    <row r="165" spans="1:52" x14ac:dyDescent="0.2">
      <c r="A165" s="55" t="s">
        <v>48</v>
      </c>
      <c r="B165" s="30"/>
      <c r="C165" s="30"/>
      <c r="D165" s="56">
        <f ca="1">MAX(D8:D161)</f>
        <v>0.28999999999999998</v>
      </c>
      <c r="E165" s="30"/>
      <c r="F165" s="30"/>
      <c r="G165" s="56">
        <f t="shared" ref="G165:M165" ca="1" si="68">MAX(G8:G161)</f>
        <v>0.28999999999999998</v>
      </c>
      <c r="H165" s="56">
        <f t="shared" si="68"/>
        <v>1.26</v>
      </c>
      <c r="I165" s="56">
        <f t="shared" si="68"/>
        <v>1.25</v>
      </c>
      <c r="J165" s="56">
        <f t="shared" ca="1" si="68"/>
        <v>2.5148571428571453</v>
      </c>
      <c r="K165" s="57">
        <f t="shared" ca="1" si="68"/>
        <v>0.45891553701772719</v>
      </c>
      <c r="L165" s="57">
        <f t="shared" si="68"/>
        <v>0.4</v>
      </c>
      <c r="M165" s="56">
        <f t="shared" ca="1" si="68"/>
        <v>0.59</v>
      </c>
      <c r="N165" s="58"/>
      <c r="O165" s="56"/>
      <c r="P165" s="56"/>
      <c r="Q165" s="59"/>
      <c r="R165" s="30"/>
      <c r="S165" s="30"/>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row>
    <row r="166" spans="1:52" x14ac:dyDescent="0.2">
      <c r="A166" s="8"/>
      <c r="B166" s="7"/>
      <c r="C166" s="7"/>
      <c r="D166" s="21"/>
      <c r="E166" s="21"/>
      <c r="F166" s="21"/>
      <c r="G166" s="10"/>
      <c r="H166" s="22"/>
      <c r="I166" s="18"/>
      <c r="J166" s="21"/>
      <c r="K166" s="19"/>
      <c r="L166" s="15"/>
      <c r="M166" s="15"/>
      <c r="N166" s="20"/>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row>
    <row r="167" spans="1:52" x14ac:dyDescent="0.2">
      <c r="A167" s="31" t="str">
        <f ca="1">HYPERLINK("#"&amp;MID(CELL("filename",A1),FIND("]",CELL("filename",A1))+1,256)&amp;"!"&amp;ADDRESS(ROW($B$8),COLUMN($B$8),1,TRUE),"Return to Cell B8")</f>
        <v>Return to Cell B8</v>
      </c>
      <c r="B167" s="121"/>
      <c r="C167" s="121"/>
      <c r="D167" s="21"/>
      <c r="E167" s="21"/>
      <c r="F167" s="21"/>
      <c r="G167" s="10"/>
      <c r="H167" s="22"/>
      <c r="I167" s="18"/>
      <c r="J167" s="21"/>
      <c r="K167" s="19"/>
      <c r="L167" s="15"/>
      <c r="M167" s="15"/>
      <c r="N167" s="20"/>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c r="AN167" s="121"/>
      <c r="AO167" s="121"/>
      <c r="AP167" s="121"/>
      <c r="AQ167" s="121"/>
    </row>
    <row r="168" spans="1:52" x14ac:dyDescent="0.2">
      <c r="A168" s="31"/>
      <c r="B168" s="161"/>
      <c r="C168" s="161"/>
      <c r="D168" s="21"/>
      <c r="E168" s="21"/>
      <c r="F168" s="21"/>
      <c r="G168" s="10"/>
      <c r="H168" s="22"/>
      <c r="I168" s="18"/>
      <c r="J168" s="21"/>
      <c r="K168" s="19"/>
      <c r="L168" s="15"/>
      <c r="M168" s="15"/>
      <c r="N168" s="20"/>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row>
    <row r="169" spans="1:52" x14ac:dyDescent="0.2">
      <c r="A169" s="31"/>
      <c r="B169" s="161"/>
      <c r="C169" s="161"/>
      <c r="D169" s="21"/>
      <c r="E169" s="21"/>
      <c r="F169" s="21"/>
      <c r="G169" s="10"/>
      <c r="H169" s="22"/>
      <c r="I169" s="18"/>
      <c r="J169" s="21"/>
      <c r="K169" s="19"/>
      <c r="L169" s="15"/>
      <c r="M169" s="15"/>
      <c r="N169" s="20"/>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row>
    <row r="170" spans="1:52" x14ac:dyDescent="0.2">
      <c r="A170" s="8"/>
      <c r="B170" s="121"/>
      <c r="C170" s="121"/>
      <c r="D170" s="21"/>
      <c r="E170" s="21"/>
      <c r="F170" s="21"/>
      <c r="G170" s="10"/>
      <c r="H170" s="22"/>
      <c r="I170" s="18"/>
      <c r="J170" s="21"/>
      <c r="K170" s="19"/>
      <c r="L170" s="15"/>
      <c r="M170" s="15"/>
      <c r="N170" s="20"/>
      <c r="O170" s="121"/>
      <c r="P170" s="121"/>
      <c r="Q170" s="121"/>
      <c r="R170" s="121"/>
      <c r="S170" s="121"/>
      <c r="T170" s="121"/>
      <c r="U170" s="121"/>
      <c r="V170" s="121"/>
      <c r="W170" s="121"/>
      <c r="X170" s="121"/>
      <c r="Y170" s="121"/>
      <c r="Z170" s="121"/>
      <c r="AA170" s="121" t="s">
        <v>135</v>
      </c>
      <c r="AB170" s="31" t="str">
        <f ca="1">HYPERLINK("#"&amp;MID(CELL("filename",H156),FIND("]",CELL("filename",H156))+1,256)&amp;"!"&amp;ADDRESS(ROW($B$8),COLUMN($B$8),1,TRUE),"Return to Cell B8")</f>
        <v>Return to Cell B8</v>
      </c>
      <c r="AC170" s="121"/>
      <c r="AD170" s="121"/>
      <c r="AE170" s="121"/>
      <c r="AF170" s="121"/>
      <c r="AG170" s="121"/>
      <c r="AH170" s="121"/>
      <c r="AI170" s="121"/>
      <c r="AJ170" s="121"/>
      <c r="AK170" s="121"/>
      <c r="AL170" s="121"/>
      <c r="AM170" s="121"/>
      <c r="AN170" s="121"/>
      <c r="AO170" s="121"/>
      <c r="AP170" s="121"/>
      <c r="AQ170" s="121"/>
    </row>
    <row r="171" spans="1:52" x14ac:dyDescent="0.2">
      <c r="A171" s="8"/>
      <c r="B171" s="121"/>
      <c r="C171" s="121"/>
      <c r="D171" s="21"/>
      <c r="E171" s="21"/>
      <c r="F171" s="21"/>
      <c r="G171" s="10"/>
      <c r="H171" s="22"/>
      <c r="I171" s="18"/>
      <c r="J171" s="21"/>
      <c r="K171" s="19"/>
      <c r="L171" s="15"/>
      <c r="M171" s="15"/>
      <c r="N171" s="20"/>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row>
    <row r="172" spans="1:52" x14ac:dyDescent="0.2">
      <c r="AA172" s="64" t="s">
        <v>94</v>
      </c>
      <c r="AD172" s="31" t="str">
        <f ca="1">HYPERLINK("#"&amp;MID(CELL("filename",J158),FIND("]",CELL("filename",J158))+1,256)&amp;"!"&amp;ADDRESS(ROW($B$8),COLUMN($B$8),1,TRUE),"Return to Cell B8")</f>
        <v>Return to Cell B8</v>
      </c>
      <c r="AG172" s="37" t="s">
        <v>84</v>
      </c>
      <c r="AP172" s="17"/>
      <c r="AX172" s="10"/>
      <c r="AY172" s="10"/>
      <c r="AZ172" s="16"/>
    </row>
    <row r="173" spans="1:52" ht="38.25" x14ac:dyDescent="0.2">
      <c r="AA173" s="71" t="s">
        <v>95</v>
      </c>
      <c r="AB173" s="72" t="s">
        <v>97</v>
      </c>
      <c r="AC173" s="75" t="s">
        <v>98</v>
      </c>
      <c r="AD173" s="73" t="s">
        <v>96</v>
      </c>
      <c r="AE173" s="77" t="s">
        <v>100</v>
      </c>
      <c r="AP173" s="17"/>
      <c r="AX173" s="10"/>
      <c r="AY173" s="10"/>
      <c r="AZ173" s="16"/>
    </row>
    <row r="174" spans="1:52" x14ac:dyDescent="0.2">
      <c r="AA174" s="23"/>
      <c r="AB174" s="74" t="s">
        <v>87</v>
      </c>
      <c r="AC174" s="187" t="s">
        <v>5</v>
      </c>
      <c r="AD174" s="74" t="s">
        <v>87</v>
      </c>
      <c r="AP174" s="17"/>
      <c r="AX174" s="10"/>
      <c r="AY174" s="10"/>
      <c r="AZ174" s="16"/>
    </row>
    <row r="175" spans="1:52" ht="12.75" customHeight="1" x14ac:dyDescent="0.2">
      <c r="AA175" s="68" t="s">
        <v>9</v>
      </c>
      <c r="AB175" s="65">
        <v>1</v>
      </c>
      <c r="AC175" s="82">
        <v>48</v>
      </c>
      <c r="AD175" s="83">
        <v>1</v>
      </c>
      <c r="AE175" s="257" t="s">
        <v>99</v>
      </c>
      <c r="AF175" s="258"/>
      <c r="AG175" s="258"/>
      <c r="AH175" s="258"/>
      <c r="AP175" s="17"/>
      <c r="AX175" s="10"/>
      <c r="AY175" s="10"/>
      <c r="AZ175" s="16"/>
    </row>
    <row r="176" spans="1:52" ht="12.75" customHeight="1" x14ac:dyDescent="0.2">
      <c r="AA176" s="69" t="s">
        <v>10</v>
      </c>
      <c r="AB176" s="66">
        <v>2</v>
      </c>
      <c r="AC176" s="84">
        <v>36</v>
      </c>
      <c r="AD176" s="85">
        <v>7</v>
      </c>
      <c r="AE176" s="257"/>
      <c r="AF176" s="258"/>
      <c r="AG176" s="258"/>
      <c r="AH176" s="258"/>
      <c r="AP176" s="17"/>
      <c r="AX176" s="10"/>
      <c r="AY176" s="10"/>
      <c r="AZ176" s="16"/>
    </row>
    <row r="177" spans="27:52" ht="12.75" customHeight="1" x14ac:dyDescent="0.2">
      <c r="AA177" s="69" t="s">
        <v>3</v>
      </c>
      <c r="AB177" s="66">
        <v>3</v>
      </c>
      <c r="AC177" s="84">
        <v>36</v>
      </c>
      <c r="AD177" s="85">
        <v>7</v>
      </c>
      <c r="AE177" s="257"/>
      <c r="AF177" s="258"/>
      <c r="AG177" s="258"/>
      <c r="AH177" s="258"/>
      <c r="AP177" s="17"/>
      <c r="AX177" s="10"/>
      <c r="AY177" s="10"/>
      <c r="AZ177" s="16"/>
    </row>
    <row r="178" spans="27:52" ht="12.75" customHeight="1" x14ac:dyDescent="0.2">
      <c r="AA178" s="69" t="s">
        <v>45</v>
      </c>
      <c r="AB178" s="66">
        <v>4</v>
      </c>
      <c r="AC178" s="84">
        <v>24</v>
      </c>
      <c r="AD178" s="85">
        <v>7</v>
      </c>
      <c r="AE178" s="257"/>
      <c r="AF178" s="258"/>
      <c r="AG178" s="258"/>
      <c r="AH178" s="258"/>
      <c r="AP178" s="17"/>
      <c r="AX178" s="10"/>
      <c r="AY178" s="10"/>
      <c r="AZ178" s="16"/>
    </row>
    <row r="179" spans="27:52" ht="12.75" customHeight="1" x14ac:dyDescent="0.2">
      <c r="AA179" s="69" t="s">
        <v>11</v>
      </c>
      <c r="AB179" s="66">
        <v>5</v>
      </c>
      <c r="AC179" s="84">
        <v>24</v>
      </c>
      <c r="AD179" s="85">
        <v>7</v>
      </c>
      <c r="AE179" s="257"/>
      <c r="AF179" s="258"/>
      <c r="AG179" s="258"/>
      <c r="AH179" s="258"/>
      <c r="AP179" s="17"/>
      <c r="AX179" s="10"/>
      <c r="AY179" s="10"/>
      <c r="AZ179" s="16"/>
    </row>
    <row r="180" spans="27:52" ht="12.75" customHeight="1" x14ac:dyDescent="0.2">
      <c r="AA180" s="69" t="s">
        <v>12</v>
      </c>
      <c r="AB180" s="66">
        <v>6</v>
      </c>
      <c r="AC180" s="84">
        <v>24</v>
      </c>
      <c r="AD180" s="85">
        <v>7</v>
      </c>
      <c r="AE180" s="257"/>
      <c r="AF180" s="258"/>
      <c r="AG180" s="258"/>
      <c r="AH180" s="258"/>
      <c r="AP180" s="17"/>
      <c r="AX180" s="10"/>
      <c r="AY180" s="10"/>
      <c r="AZ180" s="16"/>
    </row>
    <row r="181" spans="27:52" ht="12.75" customHeight="1" x14ac:dyDescent="0.2">
      <c r="AA181" s="237" t="s">
        <v>254</v>
      </c>
      <c r="AB181" s="66">
        <v>7</v>
      </c>
      <c r="AC181" s="84">
        <v>36</v>
      </c>
      <c r="AD181" s="85">
        <v>7</v>
      </c>
      <c r="AE181" s="257"/>
      <c r="AF181" s="258"/>
      <c r="AG181" s="258"/>
      <c r="AH181" s="258"/>
      <c r="AP181" s="17"/>
      <c r="AX181" s="10"/>
      <c r="AY181" s="10"/>
      <c r="AZ181" s="16"/>
    </row>
    <row r="182" spans="27:52" ht="12.75" customHeight="1" x14ac:dyDescent="0.2">
      <c r="AA182" s="69" t="s">
        <v>13</v>
      </c>
      <c r="AB182" s="66">
        <v>8</v>
      </c>
      <c r="AC182" s="84">
        <v>36</v>
      </c>
      <c r="AD182" s="85">
        <v>7</v>
      </c>
      <c r="AE182" s="257"/>
      <c r="AF182" s="258"/>
      <c r="AG182" s="258"/>
      <c r="AH182" s="258"/>
      <c r="AP182" s="17"/>
      <c r="AX182" s="10"/>
      <c r="AY182" s="10"/>
      <c r="AZ182" s="16"/>
    </row>
    <row r="183" spans="27:52" ht="12.75" customHeight="1" x14ac:dyDescent="0.2">
      <c r="AA183" s="70" t="s">
        <v>249</v>
      </c>
      <c r="AB183" s="67">
        <v>9</v>
      </c>
      <c r="AC183" s="86">
        <v>36</v>
      </c>
      <c r="AD183" s="87">
        <v>7</v>
      </c>
      <c r="AE183" s="257"/>
      <c r="AF183" s="258"/>
      <c r="AG183" s="258"/>
      <c r="AH183" s="258"/>
      <c r="AP183" s="17"/>
      <c r="AX183" s="10"/>
      <c r="AY183" s="10"/>
      <c r="AZ183" s="16"/>
    </row>
    <row r="184" spans="27:52" x14ac:dyDescent="0.2">
      <c r="AA184" s="8"/>
      <c r="AP184" s="17"/>
      <c r="AX184" s="10"/>
      <c r="AY184" s="10"/>
      <c r="AZ184" s="16"/>
    </row>
    <row r="185" spans="27:52" x14ac:dyDescent="0.2">
      <c r="AA185" s="97" t="s">
        <v>104</v>
      </c>
      <c r="AB185" s="97" t="s">
        <v>105</v>
      </c>
      <c r="AE185" s="162" t="s">
        <v>106</v>
      </c>
      <c r="AF185" s="162" t="s">
        <v>107</v>
      </c>
      <c r="AG185" s="166" t="s">
        <v>85</v>
      </c>
      <c r="AP185" s="17"/>
      <c r="AX185" s="10"/>
      <c r="AY185" s="10"/>
      <c r="AZ185" s="16"/>
    </row>
    <row r="186" spans="27:52" ht="15.75" x14ac:dyDescent="0.3">
      <c r="AA186" s="189" t="s">
        <v>148</v>
      </c>
      <c r="AB186" s="116" t="s">
        <v>116</v>
      </c>
      <c r="AE186" s="80">
        <v>4</v>
      </c>
      <c r="AF186" s="161" t="s">
        <v>14</v>
      </c>
      <c r="AG186" s="161"/>
    </row>
    <row r="187" spans="27:52" ht="15.75" x14ac:dyDescent="0.3">
      <c r="AA187" s="189" t="s">
        <v>149</v>
      </c>
      <c r="AB187" s="117" t="s">
        <v>142</v>
      </c>
      <c r="AE187" s="81">
        <v>0.5</v>
      </c>
      <c r="AF187" s="163" t="s">
        <v>87</v>
      </c>
      <c r="AG187" s="164"/>
    </row>
    <row r="188" spans="27:52" ht="15.75" x14ac:dyDescent="0.3">
      <c r="AA188" s="117" t="s">
        <v>150</v>
      </c>
      <c r="AB188" s="96" t="s">
        <v>109</v>
      </c>
      <c r="AE188" s="80">
        <v>0.6</v>
      </c>
      <c r="AF188" s="163" t="s">
        <v>87</v>
      </c>
      <c r="AG188" s="164"/>
    </row>
    <row r="189" spans="27:52" ht="15.75" x14ac:dyDescent="0.3">
      <c r="AA189" s="117" t="s">
        <v>151</v>
      </c>
      <c r="AB189" s="118" t="s">
        <v>122</v>
      </c>
      <c r="AE189" s="80">
        <v>21</v>
      </c>
      <c r="AF189" s="165" t="s">
        <v>108</v>
      </c>
      <c r="AG189" s="164"/>
    </row>
    <row r="190" spans="27:52" x14ac:dyDescent="0.2">
      <c r="AA190" s="117" t="s">
        <v>146</v>
      </c>
      <c r="AB190" s="118" t="s">
        <v>147</v>
      </c>
      <c r="AE190" s="81">
        <v>0.5</v>
      </c>
      <c r="AF190" s="163" t="s">
        <v>87</v>
      </c>
      <c r="AG190" s="164"/>
    </row>
    <row r="191" spans="27:52" x14ac:dyDescent="0.2">
      <c r="AA191" s="88"/>
      <c r="AG191" s="31"/>
    </row>
    <row r="192" spans="27:52" x14ac:dyDescent="0.2">
      <c r="AA192" s="31" t="str">
        <f ca="1">HYPERLINK("#"&amp;MID(CELL("filename",G179),FIND("]",CELL("filename",G179))+1,256)&amp;"!"&amp;ADDRESS(ROW($B$8),COLUMN($B$8),1,TRUE),"Return to Cell B8")</f>
        <v>Return to Cell B8</v>
      </c>
      <c r="AG192" s="31"/>
    </row>
    <row r="193" spans="27:34" x14ac:dyDescent="0.2">
      <c r="AA193" s="62"/>
      <c r="AG193" s="31"/>
    </row>
    <row r="194" spans="27:34" x14ac:dyDescent="0.2">
      <c r="AA194" s="117" t="s">
        <v>121</v>
      </c>
    </row>
    <row r="195" spans="27:34" x14ac:dyDescent="0.2">
      <c r="AA195" s="122" t="s">
        <v>117</v>
      </c>
      <c r="AB195" s="123" t="s">
        <v>118</v>
      </c>
      <c r="AC195" s="123"/>
      <c r="AD195" s="122" t="s">
        <v>120</v>
      </c>
      <c r="AE195" s="122" t="s">
        <v>119</v>
      </c>
      <c r="AF195" s="122" t="s">
        <v>120</v>
      </c>
      <c r="AG195" s="122" t="s">
        <v>119</v>
      </c>
      <c r="AH195" s="122" t="s">
        <v>7</v>
      </c>
    </row>
    <row r="196" spans="27:34" x14ac:dyDescent="0.2">
      <c r="AA196" s="124"/>
      <c r="AB196" s="125" t="s">
        <v>16</v>
      </c>
      <c r="AC196" s="126" t="s">
        <v>17</v>
      </c>
      <c r="AD196" s="127" t="s">
        <v>259</v>
      </c>
      <c r="AE196" s="126" t="s">
        <v>101</v>
      </c>
      <c r="AF196" s="126" t="s">
        <v>93</v>
      </c>
      <c r="AG196" s="126" t="s">
        <v>93</v>
      </c>
      <c r="AH196" s="126" t="s">
        <v>93</v>
      </c>
    </row>
    <row r="197" spans="27:34" x14ac:dyDescent="0.2">
      <c r="AA197" s="124"/>
      <c r="AB197" s="125" t="s">
        <v>8</v>
      </c>
      <c r="AC197" s="126" t="s">
        <v>8</v>
      </c>
      <c r="AD197" s="127" t="s">
        <v>87</v>
      </c>
      <c r="AE197" s="126" t="s">
        <v>8</v>
      </c>
      <c r="AF197" s="126" t="s">
        <v>19</v>
      </c>
      <c r="AG197" s="126" t="s">
        <v>8</v>
      </c>
      <c r="AH197" s="126" t="s">
        <v>5</v>
      </c>
    </row>
    <row r="198" spans="27:34" ht="13.5" thickBot="1" x14ac:dyDescent="0.25">
      <c r="AA198" s="128" t="s">
        <v>123</v>
      </c>
      <c r="AB198" s="128" t="s">
        <v>124</v>
      </c>
      <c r="AC198" s="127" t="s">
        <v>125</v>
      </c>
      <c r="AD198" s="127" t="s">
        <v>126</v>
      </c>
      <c r="AE198" s="127" t="s">
        <v>127</v>
      </c>
      <c r="AF198" s="127" t="s">
        <v>128</v>
      </c>
      <c r="AG198" s="127" t="s">
        <v>129</v>
      </c>
      <c r="AH198" s="127" t="s">
        <v>130</v>
      </c>
    </row>
    <row r="199" spans="27:34" x14ac:dyDescent="0.2">
      <c r="AA199" s="129">
        <v>0</v>
      </c>
      <c r="AB199" s="130">
        <v>0</v>
      </c>
      <c r="AC199" s="131">
        <v>0</v>
      </c>
      <c r="AD199" s="132" t="s">
        <v>102</v>
      </c>
      <c r="AE199" s="133">
        <f>AC199-AB199</f>
        <v>0</v>
      </c>
      <c r="AF199" s="134">
        <v>0</v>
      </c>
      <c r="AG199" s="135">
        <v>0</v>
      </c>
      <c r="AH199" s="136">
        <v>0</v>
      </c>
    </row>
    <row r="200" spans="27:34" x14ac:dyDescent="0.2">
      <c r="AA200" s="137">
        <v>1</v>
      </c>
      <c r="AB200" s="126">
        <v>0</v>
      </c>
      <c r="AC200" s="138">
        <v>4</v>
      </c>
      <c r="AD200" s="139" t="s">
        <v>24</v>
      </c>
      <c r="AE200" s="140">
        <f t="shared" ref="AE200:AE208" si="69">AC200-AB200</f>
        <v>4</v>
      </c>
      <c r="AF200" s="171">
        <f t="shared" ref="AF200:AF207" si="70">VLOOKUP(AD200,AWHC,COLUMNS(AA214:AB214),FALSE)</f>
        <v>7.0000000000000007E-2</v>
      </c>
      <c r="AG200" s="141">
        <f>AE200*AF200</f>
        <v>0.28000000000000003</v>
      </c>
      <c r="AH200" s="142">
        <f>AH199+AG200</f>
        <v>0.28000000000000003</v>
      </c>
    </row>
    <row r="201" spans="27:34" x14ac:dyDescent="0.2">
      <c r="AA201" s="137">
        <v>2</v>
      </c>
      <c r="AB201" s="126">
        <f>AC200</f>
        <v>4</v>
      </c>
      <c r="AC201" s="138">
        <v>8</v>
      </c>
      <c r="AD201" s="139" t="s">
        <v>26</v>
      </c>
      <c r="AE201" s="140">
        <f t="shared" si="69"/>
        <v>4</v>
      </c>
      <c r="AF201" s="171">
        <f t="shared" si="70"/>
        <v>0.09</v>
      </c>
      <c r="AG201" s="141">
        <f t="shared" ref="AG201:AG207" si="71">AE201*AF201</f>
        <v>0.36</v>
      </c>
      <c r="AH201" s="142">
        <f t="shared" ref="AH201:AH207" si="72">AH200+AG201</f>
        <v>0.64</v>
      </c>
    </row>
    <row r="202" spans="27:34" x14ac:dyDescent="0.2">
      <c r="AA202" s="137">
        <v>3</v>
      </c>
      <c r="AB202" s="126">
        <f t="shared" ref="AB202:AB207" si="73">AC201</f>
        <v>8</v>
      </c>
      <c r="AC202" s="138">
        <v>12</v>
      </c>
      <c r="AD202" s="139" t="s">
        <v>25</v>
      </c>
      <c r="AE202" s="140">
        <f t="shared" si="69"/>
        <v>4</v>
      </c>
      <c r="AF202" s="171">
        <f t="shared" si="70"/>
        <v>0.13</v>
      </c>
      <c r="AG202" s="141">
        <f t="shared" si="71"/>
        <v>0.52</v>
      </c>
      <c r="AH202" s="142">
        <f t="shared" si="72"/>
        <v>1.1600000000000001</v>
      </c>
    </row>
    <row r="203" spans="27:34" x14ac:dyDescent="0.2">
      <c r="AA203" s="137">
        <v>4</v>
      </c>
      <c r="AB203" s="126">
        <f t="shared" si="73"/>
        <v>12</v>
      </c>
      <c r="AC203" s="138">
        <v>20</v>
      </c>
      <c r="AD203" s="139" t="s">
        <v>22</v>
      </c>
      <c r="AE203" s="140">
        <f t="shared" si="69"/>
        <v>8</v>
      </c>
      <c r="AF203" s="171">
        <f t="shared" si="70"/>
        <v>0.16</v>
      </c>
      <c r="AG203" s="141">
        <f t="shared" si="71"/>
        <v>1.28</v>
      </c>
      <c r="AH203" s="142">
        <f t="shared" si="72"/>
        <v>2.4400000000000004</v>
      </c>
    </row>
    <row r="204" spans="27:34" x14ac:dyDescent="0.2">
      <c r="AA204" s="137">
        <v>5</v>
      </c>
      <c r="AB204" s="126">
        <f t="shared" si="73"/>
        <v>20</v>
      </c>
      <c r="AC204" s="138">
        <v>28</v>
      </c>
      <c r="AD204" s="139" t="s">
        <v>27</v>
      </c>
      <c r="AE204" s="140">
        <f t="shared" si="69"/>
        <v>8</v>
      </c>
      <c r="AF204" s="171">
        <f t="shared" si="70"/>
        <v>0.2</v>
      </c>
      <c r="AG204" s="141">
        <f t="shared" si="71"/>
        <v>1.6</v>
      </c>
      <c r="AH204" s="142">
        <f t="shared" si="72"/>
        <v>4.0400000000000009</v>
      </c>
    </row>
    <row r="205" spans="27:34" x14ac:dyDescent="0.2">
      <c r="AA205" s="137">
        <v>6</v>
      </c>
      <c r="AB205" s="126">
        <f t="shared" si="73"/>
        <v>28</v>
      </c>
      <c r="AC205" s="138">
        <v>36</v>
      </c>
      <c r="AD205" s="139" t="s">
        <v>21</v>
      </c>
      <c r="AE205" s="140">
        <f t="shared" si="69"/>
        <v>8</v>
      </c>
      <c r="AF205" s="171">
        <f t="shared" si="70"/>
        <v>0.18</v>
      </c>
      <c r="AG205" s="141">
        <f t="shared" si="71"/>
        <v>1.44</v>
      </c>
      <c r="AH205" s="142">
        <f t="shared" si="72"/>
        <v>5.48</v>
      </c>
    </row>
    <row r="206" spans="27:34" x14ac:dyDescent="0.2">
      <c r="AA206" s="137">
        <v>7</v>
      </c>
      <c r="AB206" s="126">
        <f t="shared" si="73"/>
        <v>36</v>
      </c>
      <c r="AC206" s="138">
        <v>40</v>
      </c>
      <c r="AD206" s="139" t="s">
        <v>28</v>
      </c>
      <c r="AE206" s="140">
        <f t="shared" si="69"/>
        <v>4</v>
      </c>
      <c r="AF206" s="171">
        <f t="shared" si="70"/>
        <v>0.16</v>
      </c>
      <c r="AG206" s="141">
        <f t="shared" si="71"/>
        <v>0.64</v>
      </c>
      <c r="AH206" s="142">
        <f t="shared" si="72"/>
        <v>6.12</v>
      </c>
    </row>
    <row r="207" spans="27:34" ht="13.5" thickBot="1" x14ac:dyDescent="0.25">
      <c r="AA207" s="137">
        <v>8</v>
      </c>
      <c r="AB207" s="126">
        <f t="shared" si="73"/>
        <v>40</v>
      </c>
      <c r="AC207" s="143">
        <v>48</v>
      </c>
      <c r="AD207" s="144" t="s">
        <v>23</v>
      </c>
      <c r="AE207" s="145">
        <f t="shared" si="69"/>
        <v>8</v>
      </c>
      <c r="AF207" s="184">
        <f t="shared" si="70"/>
        <v>0.04</v>
      </c>
      <c r="AG207" s="146">
        <f t="shared" si="71"/>
        <v>0.32</v>
      </c>
      <c r="AH207" s="147">
        <f t="shared" si="72"/>
        <v>6.44</v>
      </c>
    </row>
    <row r="208" spans="27:34" ht="13.5" thickBot="1" x14ac:dyDescent="0.25">
      <c r="AA208" s="148">
        <v>9</v>
      </c>
      <c r="AB208" s="149">
        <f>AC207</f>
        <v>48</v>
      </c>
      <c r="AC208" s="149">
        <f>AC207</f>
        <v>48</v>
      </c>
      <c r="AD208" s="150" t="s">
        <v>102</v>
      </c>
      <c r="AE208" s="151">
        <f t="shared" si="69"/>
        <v>0</v>
      </c>
      <c r="AF208" s="152">
        <v>0</v>
      </c>
      <c r="AG208" s="153">
        <v>0</v>
      </c>
      <c r="AH208" s="154">
        <f>AH207</f>
        <v>6.44</v>
      </c>
    </row>
    <row r="209" spans="27:34" x14ac:dyDescent="0.2">
      <c r="AA209" s="118"/>
      <c r="AB209" s="118" t="s">
        <v>7</v>
      </c>
      <c r="AC209" s="118"/>
      <c r="AD209" s="31" t="str">
        <f ca="1">HYPERLINK("#"&amp;MID(CELL("filename",J197),FIND("]",CELL("filename",J197))+1,256)&amp;"!"&amp;ADDRESS(ROW($B$8),COLUMN($B$8),1,TRUE),"Return to Cell B8")</f>
        <v>Return to Cell B8</v>
      </c>
      <c r="AE209" s="118"/>
      <c r="AF209" s="118"/>
      <c r="AG209" s="155">
        <f>SUM(AG200:AG207)</f>
        <v>6.44</v>
      </c>
      <c r="AH209" s="155"/>
    </row>
    <row r="210" spans="27:34" x14ac:dyDescent="0.2">
      <c r="AA210" s="78"/>
      <c r="AB210" s="4"/>
      <c r="AC210" s="4"/>
      <c r="AD210" s="4"/>
    </row>
    <row r="211" spans="27:34" x14ac:dyDescent="0.2">
      <c r="AA211" s="124" t="s">
        <v>15</v>
      </c>
      <c r="AB211" s="124"/>
      <c r="AC211" s="124"/>
      <c r="AD211" s="124"/>
    </row>
    <row r="212" spans="27:34" x14ac:dyDescent="0.2">
      <c r="AA212" s="156"/>
      <c r="AB212" s="122" t="s">
        <v>93</v>
      </c>
      <c r="AD212" s="126"/>
    </row>
    <row r="213" spans="27:34" x14ac:dyDescent="0.2">
      <c r="AA213" s="157" t="s">
        <v>18</v>
      </c>
      <c r="AB213" s="158" t="s">
        <v>19</v>
      </c>
      <c r="AD213" s="126"/>
    </row>
    <row r="214" spans="27:34" x14ac:dyDescent="0.2">
      <c r="AA214" s="118" t="s">
        <v>23</v>
      </c>
      <c r="AB214" s="155">
        <v>0.04</v>
      </c>
      <c r="AD214" s="171"/>
    </row>
    <row r="215" spans="27:34" x14ac:dyDescent="0.2">
      <c r="AA215" s="118" t="s">
        <v>24</v>
      </c>
      <c r="AB215" s="155">
        <v>7.0000000000000007E-2</v>
      </c>
      <c r="AD215" s="171"/>
    </row>
    <row r="216" spans="27:34" x14ac:dyDescent="0.2">
      <c r="AA216" s="118" t="s">
        <v>26</v>
      </c>
      <c r="AB216" s="155">
        <v>0.09</v>
      </c>
      <c r="AD216" s="171"/>
    </row>
    <row r="217" spans="27:34" x14ac:dyDescent="0.2">
      <c r="AA217" s="118" t="s">
        <v>25</v>
      </c>
      <c r="AB217" s="155">
        <v>0.13</v>
      </c>
      <c r="AD217" s="171"/>
    </row>
    <row r="218" spans="27:34" x14ac:dyDescent="0.2">
      <c r="AA218" s="118" t="s">
        <v>22</v>
      </c>
      <c r="AB218" s="155">
        <v>0.16</v>
      </c>
      <c r="AD218" s="171"/>
    </row>
    <row r="219" spans="27:34" x14ac:dyDescent="0.2">
      <c r="AA219" s="118" t="s">
        <v>27</v>
      </c>
      <c r="AB219" s="155">
        <v>0.2</v>
      </c>
      <c r="AD219" s="171"/>
    </row>
    <row r="220" spans="27:34" x14ac:dyDescent="0.2">
      <c r="AA220" s="118" t="s">
        <v>21</v>
      </c>
      <c r="AB220" s="155">
        <v>0.18</v>
      </c>
      <c r="AD220" s="171"/>
    </row>
    <row r="221" spans="27:34" x14ac:dyDescent="0.2">
      <c r="AA221" s="118" t="s">
        <v>28</v>
      </c>
      <c r="AB221" s="155">
        <v>0.16</v>
      </c>
      <c r="AD221" s="171"/>
    </row>
    <row r="222" spans="27:34" x14ac:dyDescent="0.2">
      <c r="AA222" s="157" t="s">
        <v>20</v>
      </c>
      <c r="AB222" s="159">
        <v>0</v>
      </c>
      <c r="AD222" s="171"/>
    </row>
    <row r="223" spans="27:34" x14ac:dyDescent="0.2">
      <c r="AA223" s="8"/>
    </row>
    <row r="224" spans="27:34" x14ac:dyDescent="0.2">
      <c r="AA224" s="31" t="str">
        <f ca="1">HYPERLINK("#"&amp;MID(CELL("filename",G212),FIND("]",CELL("filename",G212))+1,256)&amp;"!"&amp;ADDRESS(ROW($B$8),COLUMN($B$8),1,TRUE),"Return to Cell B8")</f>
        <v>Return to Cell B8</v>
      </c>
    </row>
    <row r="225" spans="27:75" x14ac:dyDescent="0.2">
      <c r="AA225" s="8"/>
      <c r="AD225" s="31"/>
    </row>
    <row r="226" spans="27:75" x14ac:dyDescent="0.2">
      <c r="AA226" s="8"/>
      <c r="AD226" s="31"/>
    </row>
    <row r="227" spans="27:75" x14ac:dyDescent="0.2">
      <c r="AA227" s="8"/>
      <c r="AD227" s="31"/>
    </row>
    <row r="228" spans="27:75" x14ac:dyDescent="0.2">
      <c r="AA228" s="8"/>
      <c r="AD228" s="31"/>
    </row>
    <row r="229" spans="27:75" x14ac:dyDescent="0.2">
      <c r="AA229" s="8"/>
      <c r="AD229" s="31"/>
    </row>
    <row r="230" spans="27:75" x14ac:dyDescent="0.2">
      <c r="AA230" s="8"/>
      <c r="AD230" s="31"/>
      <c r="BA230" s="118" t="s">
        <v>131</v>
      </c>
      <c r="BB230" s="118"/>
      <c r="BC230" s="31" t="str">
        <f ca="1">HYPERLINK("#"&amp;MID(CELL("filename",AI219),FIND("]",CELL("filename",AI219))+1,256)&amp;"!"&amp;ADDRESS(ROW($B$8),COLUMN($B$8),1,TRUE),"Return to Cell B8")</f>
        <v>Return to Cell B8</v>
      </c>
      <c r="BD230" s="118"/>
      <c r="BE230" s="118"/>
      <c r="BF230" s="118"/>
      <c r="BG230" s="118"/>
      <c r="BH230" s="118"/>
      <c r="BI230" s="118"/>
      <c r="BJ230" s="118"/>
      <c r="BK230" s="118"/>
      <c r="BL230" s="118"/>
      <c r="BM230" s="118"/>
      <c r="BN230" s="118"/>
      <c r="BO230" s="118"/>
      <c r="BP230" s="118"/>
      <c r="BQ230" s="118"/>
      <c r="BR230" s="118"/>
      <c r="BS230" s="118"/>
      <c r="BT230" s="118"/>
      <c r="BU230" s="118"/>
      <c r="BV230" s="118"/>
      <c r="BW230" s="118"/>
    </row>
    <row r="231" spans="27:75" x14ac:dyDescent="0.2">
      <c r="AA231" s="8"/>
      <c r="AD231" s="31"/>
      <c r="BA231" s="118"/>
      <c r="BB231" s="118"/>
      <c r="BC231" s="31"/>
      <c r="BD231" s="118"/>
      <c r="BE231" s="118"/>
      <c r="BF231" s="118"/>
      <c r="BG231" s="118"/>
      <c r="BH231" s="118"/>
      <c r="BI231" s="118"/>
      <c r="BJ231" s="118"/>
      <c r="BK231" s="118"/>
      <c r="BL231" s="118"/>
      <c r="BM231" s="118"/>
      <c r="BN231" s="118"/>
      <c r="BO231" s="118"/>
      <c r="BP231" s="118"/>
      <c r="BQ231" s="118"/>
      <c r="BR231" s="118"/>
      <c r="BS231" s="118"/>
      <c r="BT231" s="118"/>
      <c r="BU231" s="118"/>
      <c r="BV231" s="118"/>
      <c r="BW231" s="118"/>
    </row>
    <row r="232" spans="27:75" x14ac:dyDescent="0.2">
      <c r="AA232" s="8"/>
      <c r="AD232" s="31"/>
      <c r="BA232" s="222" t="s">
        <v>160</v>
      </c>
      <c r="BB232" s="118"/>
      <c r="BC232" s="118"/>
      <c r="BD232" s="118"/>
      <c r="BE232" s="118"/>
      <c r="BF232" s="118"/>
      <c r="BG232" s="118"/>
      <c r="BH232" s="118"/>
      <c r="BI232" s="118"/>
      <c r="BJ232" s="118"/>
      <c r="BK232" s="118"/>
      <c r="BL232" s="118"/>
      <c r="BM232" s="118"/>
      <c r="BN232" s="118"/>
      <c r="BO232" s="118"/>
      <c r="BP232" s="118"/>
      <c r="BQ232" s="118"/>
      <c r="BR232" s="118"/>
      <c r="BS232" s="118"/>
      <c r="BT232" s="118"/>
      <c r="BU232" s="118"/>
      <c r="BV232" s="118"/>
      <c r="BW232" s="118"/>
    </row>
    <row r="233" spans="27:75" x14ac:dyDescent="0.2">
      <c r="BA233" s="118" t="s">
        <v>190</v>
      </c>
      <c r="BB233" s="118"/>
      <c r="BC233" s="118" t="s">
        <v>191</v>
      </c>
      <c r="BD233" s="118"/>
      <c r="BE233" s="118"/>
      <c r="BF233" s="118"/>
      <c r="BG233" s="118"/>
      <c r="BH233" s="118"/>
      <c r="BI233" s="118"/>
      <c r="BJ233" s="118"/>
      <c r="BK233" s="118"/>
      <c r="BL233" s="118"/>
      <c r="BM233" s="118"/>
      <c r="BN233" s="118"/>
      <c r="BO233" s="118"/>
      <c r="BP233" s="118"/>
      <c r="BQ233" s="118"/>
      <c r="BR233" s="118"/>
      <c r="BS233" s="118"/>
      <c r="BT233" s="118"/>
      <c r="BU233" s="118"/>
      <c r="BV233" s="118"/>
      <c r="BW233" s="118"/>
    </row>
    <row r="234" spans="27:75" x14ac:dyDescent="0.2">
      <c r="BA234" s="118" t="s">
        <v>188</v>
      </c>
      <c r="BB234" s="118"/>
      <c r="BC234" s="31" t="s">
        <v>189</v>
      </c>
      <c r="BD234" s="118"/>
      <c r="BE234" s="118"/>
      <c r="BF234" s="118"/>
      <c r="BG234" s="118"/>
      <c r="BH234" s="118"/>
      <c r="BI234" s="118"/>
      <c r="BJ234" s="118"/>
      <c r="BK234" s="118"/>
      <c r="BL234" s="118"/>
      <c r="BM234" s="118"/>
      <c r="BN234" s="118"/>
      <c r="BO234" s="118"/>
      <c r="BP234" s="118"/>
      <c r="BQ234" s="118"/>
      <c r="BR234" s="118"/>
      <c r="BS234" s="118"/>
      <c r="BT234" s="118"/>
      <c r="BU234" s="118"/>
      <c r="BV234" s="118"/>
      <c r="BW234" s="118"/>
    </row>
    <row r="235" spans="27:75" x14ac:dyDescent="0.2">
      <c r="BA235" s="118"/>
      <c r="BB235" s="118"/>
      <c r="BC235" s="118"/>
      <c r="BD235" s="118"/>
      <c r="BE235" s="118"/>
      <c r="BF235" s="118"/>
      <c r="BG235" s="118"/>
      <c r="BH235" s="118"/>
      <c r="BI235" s="118"/>
      <c r="BJ235" s="118"/>
      <c r="BK235" s="118"/>
      <c r="BL235" s="118"/>
      <c r="BM235" s="118"/>
      <c r="BN235" s="118"/>
      <c r="BO235" s="118"/>
      <c r="BP235" s="118"/>
      <c r="BQ235" s="118"/>
      <c r="BR235" s="118"/>
      <c r="BS235" s="118"/>
      <c r="BT235" s="118"/>
      <c r="BU235" s="118"/>
      <c r="BV235" s="118"/>
      <c r="BW235" s="118"/>
    </row>
    <row r="236" spans="27:75" x14ac:dyDescent="0.2">
      <c r="BA236" s="118" t="s">
        <v>170</v>
      </c>
      <c r="BB236" s="118"/>
      <c r="BC236" s="118"/>
      <c r="BD236" s="118"/>
      <c r="BE236" s="118"/>
      <c r="BF236" s="118"/>
      <c r="BG236" s="118"/>
      <c r="BH236" s="118"/>
      <c r="BI236" s="118"/>
      <c r="BJ236" s="118"/>
      <c r="BK236" s="118"/>
      <c r="BL236" s="118"/>
      <c r="BM236" s="118"/>
      <c r="BN236" s="118"/>
      <c r="BO236" s="118"/>
      <c r="BP236" s="118"/>
      <c r="BQ236" s="118"/>
      <c r="BR236" s="118"/>
      <c r="BS236" s="118"/>
      <c r="BT236" s="118"/>
      <c r="BU236" s="118"/>
      <c r="BV236" s="118"/>
      <c r="BW236" s="118"/>
    </row>
    <row r="237" spans="27:75" x14ac:dyDescent="0.2">
      <c r="BA237" s="122" t="s">
        <v>29</v>
      </c>
      <c r="BB237" s="253" t="s">
        <v>30</v>
      </c>
      <c r="BC237" s="253"/>
      <c r="BD237" s="253"/>
      <c r="BE237" s="253"/>
      <c r="BF237" s="253"/>
      <c r="BG237" s="253"/>
      <c r="BH237" s="253"/>
      <c r="BI237" s="253"/>
      <c r="BJ237" s="253"/>
      <c r="BK237" s="253"/>
      <c r="BL237" s="253"/>
      <c r="BM237" s="253"/>
      <c r="BN237" s="253"/>
      <c r="BO237" s="253"/>
      <c r="BP237" s="253"/>
      <c r="BQ237" s="253"/>
      <c r="BR237" s="253"/>
      <c r="BS237" s="253"/>
      <c r="BT237" s="253"/>
      <c r="BU237" s="253"/>
      <c r="BV237" s="253"/>
      <c r="BW237" s="253"/>
    </row>
    <row r="238" spans="27:75" ht="14.25" x14ac:dyDescent="0.2">
      <c r="BA238" s="126" t="s">
        <v>112</v>
      </c>
      <c r="BB238" s="254" t="s">
        <v>82</v>
      </c>
      <c r="BC238" s="254"/>
      <c r="BD238" s="254"/>
      <c r="BE238" s="254"/>
      <c r="BF238" s="254"/>
      <c r="BG238" s="254"/>
      <c r="BH238" s="254"/>
      <c r="BI238" s="254"/>
      <c r="BJ238" s="254"/>
      <c r="BK238" s="254"/>
      <c r="BL238" s="254"/>
      <c r="BM238" s="254"/>
      <c r="BN238" s="254"/>
      <c r="BO238" s="254"/>
      <c r="BP238" s="254"/>
      <c r="BQ238" s="254"/>
      <c r="BR238" s="254"/>
      <c r="BS238" s="254" t="s">
        <v>83</v>
      </c>
      <c r="BT238" s="254"/>
      <c r="BU238" s="254"/>
      <c r="BV238" s="254"/>
      <c r="BW238" s="254"/>
    </row>
    <row r="239" spans="27:75" x14ac:dyDescent="0.2">
      <c r="BA239" s="158"/>
      <c r="BB239" s="167">
        <v>1</v>
      </c>
      <c r="BC239" s="167">
        <v>2</v>
      </c>
      <c r="BD239" s="167">
        <v>3</v>
      </c>
      <c r="BE239" s="167">
        <v>4</v>
      </c>
      <c r="BF239" s="167">
        <v>5</v>
      </c>
      <c r="BG239" s="167">
        <v>6</v>
      </c>
      <c r="BH239" s="167">
        <v>7</v>
      </c>
      <c r="BI239" s="167">
        <v>8</v>
      </c>
      <c r="BJ239" s="167">
        <v>9</v>
      </c>
      <c r="BK239" s="167">
        <v>10</v>
      </c>
      <c r="BL239" s="167">
        <v>11</v>
      </c>
      <c r="BM239" s="167">
        <v>12</v>
      </c>
      <c r="BN239" s="167">
        <v>13</v>
      </c>
      <c r="BO239" s="167">
        <v>14</v>
      </c>
      <c r="BP239" s="167">
        <v>15</v>
      </c>
      <c r="BQ239" s="167">
        <v>16</v>
      </c>
      <c r="BR239" s="168">
        <v>17</v>
      </c>
      <c r="BS239" s="169">
        <v>18</v>
      </c>
      <c r="BT239" s="167">
        <v>19</v>
      </c>
      <c r="BU239" s="167">
        <v>20</v>
      </c>
      <c r="BV239" s="167">
        <v>21</v>
      </c>
      <c r="BW239" s="168">
        <v>22</v>
      </c>
    </row>
    <row r="240" spans="27:75" x14ac:dyDescent="0.2">
      <c r="BA240" s="170">
        <v>0</v>
      </c>
      <c r="BB240" s="171">
        <v>0</v>
      </c>
      <c r="BC240" s="171">
        <v>0</v>
      </c>
      <c r="BD240" s="171">
        <v>0</v>
      </c>
      <c r="BE240" s="171">
        <v>0</v>
      </c>
      <c r="BF240" s="171">
        <v>0</v>
      </c>
      <c r="BG240" s="171">
        <v>0</v>
      </c>
      <c r="BH240" s="171">
        <v>0</v>
      </c>
      <c r="BI240" s="171">
        <v>0</v>
      </c>
      <c r="BJ240" s="171">
        <v>0</v>
      </c>
      <c r="BK240" s="171">
        <v>0</v>
      </c>
      <c r="BL240" s="171">
        <v>0</v>
      </c>
      <c r="BM240" s="171">
        <v>0</v>
      </c>
      <c r="BN240" s="171">
        <v>0</v>
      </c>
      <c r="BO240" s="171">
        <v>0</v>
      </c>
      <c r="BP240" s="171">
        <v>0</v>
      </c>
      <c r="BQ240" s="171">
        <v>0</v>
      </c>
      <c r="BR240" s="172">
        <v>0</v>
      </c>
      <c r="BS240" s="173">
        <v>0</v>
      </c>
      <c r="BT240" s="171">
        <v>0</v>
      </c>
      <c r="BU240" s="171">
        <v>0</v>
      </c>
      <c r="BV240" s="171">
        <v>0</v>
      </c>
      <c r="BW240" s="172">
        <v>0</v>
      </c>
    </row>
    <row r="241" spans="53:75" x14ac:dyDescent="0.2">
      <c r="BA241" s="170">
        <v>50</v>
      </c>
      <c r="BB241" s="171">
        <v>0.01</v>
      </c>
      <c r="BC241" s="171">
        <v>0.02</v>
      </c>
      <c r="BD241" s="171">
        <v>0.03</v>
      </c>
      <c r="BE241" s="171">
        <v>0.04</v>
      </c>
      <c r="BF241" s="171">
        <v>0.05</v>
      </c>
      <c r="BG241" s="171">
        <v>0.06</v>
      </c>
      <c r="BH241" s="171">
        <v>7.0000000000000007E-2</v>
      </c>
      <c r="BI241" s="171">
        <v>0.08</v>
      </c>
      <c r="BJ241" s="171">
        <v>0.08</v>
      </c>
      <c r="BK241" s="171">
        <v>0.08</v>
      </c>
      <c r="BL241" s="171">
        <v>0.08</v>
      </c>
      <c r="BM241" s="171">
        <v>0.08</v>
      </c>
      <c r="BN241" s="171">
        <v>7.0000000000000007E-2</v>
      </c>
      <c r="BO241" s="171">
        <v>7.0000000000000007E-2</v>
      </c>
      <c r="BP241" s="171">
        <v>0.06</v>
      </c>
      <c r="BQ241" s="171">
        <v>0.04</v>
      </c>
      <c r="BR241" s="172">
        <v>0.03</v>
      </c>
      <c r="BS241" s="173">
        <v>0</v>
      </c>
      <c r="BT241" s="171">
        <v>0</v>
      </c>
      <c r="BU241" s="171">
        <v>0</v>
      </c>
      <c r="BV241" s="171">
        <v>0</v>
      </c>
      <c r="BW241" s="172">
        <v>0</v>
      </c>
    </row>
    <row r="242" spans="53:75" x14ac:dyDescent="0.2">
      <c r="BA242" s="170">
        <v>60</v>
      </c>
      <c r="BB242" s="171">
        <v>0.02</v>
      </c>
      <c r="BC242" s="171">
        <v>0.03</v>
      </c>
      <c r="BD242" s="171">
        <v>0.05</v>
      </c>
      <c r="BE242" s="171">
        <v>0.06</v>
      </c>
      <c r="BF242" s="171">
        <v>0.08</v>
      </c>
      <c r="BG242" s="171">
        <v>0.1</v>
      </c>
      <c r="BH242" s="171">
        <v>0.12</v>
      </c>
      <c r="BI242" s="171">
        <v>0.14000000000000001</v>
      </c>
      <c r="BJ242" s="171">
        <v>0.14000000000000001</v>
      </c>
      <c r="BK242" s="171">
        <v>0.13</v>
      </c>
      <c r="BL242" s="171">
        <v>0.13</v>
      </c>
      <c r="BM242" s="171">
        <v>0.13</v>
      </c>
      <c r="BN242" s="171">
        <v>0.12</v>
      </c>
      <c r="BO242" s="171">
        <v>0.11</v>
      </c>
      <c r="BP242" s="171">
        <v>0.09</v>
      </c>
      <c r="BQ242" s="171">
        <v>7.0000000000000007E-2</v>
      </c>
      <c r="BR242" s="172">
        <v>0.06</v>
      </c>
      <c r="BS242" s="173">
        <v>0</v>
      </c>
      <c r="BT242" s="171">
        <v>0</v>
      </c>
      <c r="BU242" s="171">
        <v>0</v>
      </c>
      <c r="BV242" s="171">
        <v>0</v>
      </c>
      <c r="BW242" s="172">
        <v>0</v>
      </c>
    </row>
    <row r="243" spans="53:75" x14ac:dyDescent="0.2">
      <c r="BA243" s="170">
        <v>70</v>
      </c>
      <c r="BB243" s="171">
        <v>0.03</v>
      </c>
      <c r="BC243" s="171">
        <v>0.04</v>
      </c>
      <c r="BD243" s="171">
        <v>0.06</v>
      </c>
      <c r="BE243" s="171">
        <v>0.09</v>
      </c>
      <c r="BF243" s="171">
        <v>0.12</v>
      </c>
      <c r="BG243" s="171">
        <v>0.14000000000000001</v>
      </c>
      <c r="BH243" s="171">
        <v>0.17</v>
      </c>
      <c r="BI243" s="171">
        <v>0.19</v>
      </c>
      <c r="BJ243" s="171">
        <v>0.19</v>
      </c>
      <c r="BK243" s="171">
        <v>0.19</v>
      </c>
      <c r="BL243" s="171">
        <v>0.18</v>
      </c>
      <c r="BM243" s="171">
        <v>0.17</v>
      </c>
      <c r="BN243" s="171">
        <v>0.17</v>
      </c>
      <c r="BO243" s="171">
        <v>0.16</v>
      </c>
      <c r="BP243" s="171">
        <v>0.13</v>
      </c>
      <c r="BQ243" s="171">
        <v>0.1</v>
      </c>
      <c r="BR243" s="172">
        <v>0.08</v>
      </c>
      <c r="BS243" s="173">
        <v>0</v>
      </c>
      <c r="BT243" s="171">
        <v>0</v>
      </c>
      <c r="BU243" s="171">
        <v>0</v>
      </c>
      <c r="BV243" s="171">
        <v>0</v>
      </c>
      <c r="BW243" s="172">
        <v>0</v>
      </c>
    </row>
    <row r="244" spans="53:75" x14ac:dyDescent="0.2">
      <c r="BA244" s="170">
        <v>80</v>
      </c>
      <c r="BB244" s="171">
        <v>0.04</v>
      </c>
      <c r="BC244" s="171">
        <v>0.06</v>
      </c>
      <c r="BD244" s="171">
        <v>0.08</v>
      </c>
      <c r="BE244" s="171">
        <v>0.11</v>
      </c>
      <c r="BF244" s="171">
        <v>0.15</v>
      </c>
      <c r="BG244" s="171">
        <v>0.19</v>
      </c>
      <c r="BH244" s="171">
        <v>0.22</v>
      </c>
      <c r="BI244" s="171">
        <v>0.24</v>
      </c>
      <c r="BJ244" s="171">
        <v>0.25</v>
      </c>
      <c r="BK244" s="171">
        <v>0.24</v>
      </c>
      <c r="BL244" s="171">
        <v>0.23</v>
      </c>
      <c r="BM244" s="171">
        <v>0.22</v>
      </c>
      <c r="BN244" s="171">
        <v>0.21</v>
      </c>
      <c r="BO244" s="171">
        <v>0.2</v>
      </c>
      <c r="BP244" s="171">
        <v>0.17</v>
      </c>
      <c r="BQ244" s="171">
        <v>0.13</v>
      </c>
      <c r="BR244" s="172">
        <v>0.1</v>
      </c>
      <c r="BS244" s="173">
        <v>0</v>
      </c>
      <c r="BT244" s="171">
        <v>0</v>
      </c>
      <c r="BU244" s="171">
        <v>0</v>
      </c>
      <c r="BV244" s="171">
        <v>0</v>
      </c>
      <c r="BW244" s="172">
        <v>0</v>
      </c>
    </row>
    <row r="245" spans="53:75" x14ac:dyDescent="0.2">
      <c r="BA245" s="174">
        <v>90</v>
      </c>
      <c r="BB245" s="159">
        <v>0.05</v>
      </c>
      <c r="BC245" s="159">
        <v>7.0000000000000007E-2</v>
      </c>
      <c r="BD245" s="159">
        <v>0.1</v>
      </c>
      <c r="BE245" s="159">
        <v>0.14000000000000001</v>
      </c>
      <c r="BF245" s="159">
        <v>0.18</v>
      </c>
      <c r="BG245" s="159">
        <v>0.23</v>
      </c>
      <c r="BH245" s="159">
        <v>0.27</v>
      </c>
      <c r="BI245" s="159">
        <v>0.3</v>
      </c>
      <c r="BJ245" s="159">
        <v>0.3</v>
      </c>
      <c r="BK245" s="159">
        <v>0.28999999999999998</v>
      </c>
      <c r="BL245" s="159">
        <v>0.28999999999999998</v>
      </c>
      <c r="BM245" s="159">
        <v>0.27</v>
      </c>
      <c r="BN245" s="159">
        <v>0.26</v>
      </c>
      <c r="BO245" s="159">
        <v>0.25</v>
      </c>
      <c r="BP245" s="159">
        <v>0.2</v>
      </c>
      <c r="BQ245" s="159">
        <v>0.16</v>
      </c>
      <c r="BR245" s="175">
        <v>0.12</v>
      </c>
      <c r="BS245" s="176">
        <v>0</v>
      </c>
      <c r="BT245" s="159">
        <v>0</v>
      </c>
      <c r="BU245" s="159">
        <v>0</v>
      </c>
      <c r="BV245" s="159">
        <v>0</v>
      </c>
      <c r="BW245" s="175">
        <v>0</v>
      </c>
    </row>
    <row r="246" spans="53:75" x14ac:dyDescent="0.2">
      <c r="BA246" s="118"/>
      <c r="BB246" s="118"/>
      <c r="BC246" s="177" t="s">
        <v>32</v>
      </c>
      <c r="BD246" s="118"/>
      <c r="BE246" s="118"/>
      <c r="BF246" s="118"/>
      <c r="BG246" s="177" t="s">
        <v>32</v>
      </c>
      <c r="BH246" s="177" t="s">
        <v>32</v>
      </c>
      <c r="BI246" s="177" t="s">
        <v>32</v>
      </c>
      <c r="BJ246" s="177" t="s">
        <v>32</v>
      </c>
      <c r="BK246" s="118"/>
      <c r="BL246" s="177" t="s">
        <v>32</v>
      </c>
      <c r="BM246" s="118"/>
      <c r="BN246" s="118"/>
      <c r="BO246" s="177" t="s">
        <v>32</v>
      </c>
      <c r="BP246" s="177" t="s">
        <v>32</v>
      </c>
      <c r="BQ246" s="118"/>
      <c r="BR246" s="177" t="s">
        <v>32</v>
      </c>
      <c r="BS246" s="118"/>
      <c r="BT246" s="118"/>
      <c r="BU246" s="118"/>
      <c r="BV246" s="118"/>
      <c r="BW246" s="118"/>
    </row>
    <row r="247" spans="53:75" x14ac:dyDescent="0.2">
      <c r="BA247" s="118"/>
      <c r="BB247" s="118"/>
      <c r="BC247" s="177" t="s">
        <v>33</v>
      </c>
      <c r="BD247" s="118"/>
      <c r="BE247" s="118"/>
      <c r="BF247" s="118"/>
      <c r="BG247" s="177" t="s">
        <v>34</v>
      </c>
      <c r="BH247" s="177" t="s">
        <v>32</v>
      </c>
      <c r="BI247" s="177" t="s">
        <v>35</v>
      </c>
      <c r="BJ247" s="177" t="s">
        <v>32</v>
      </c>
      <c r="BK247" s="118"/>
      <c r="BL247" s="177" t="s">
        <v>36</v>
      </c>
      <c r="BM247" s="118"/>
      <c r="BN247" s="118"/>
      <c r="BO247" s="177" t="s">
        <v>37</v>
      </c>
      <c r="BP247" s="177" t="s">
        <v>32</v>
      </c>
      <c r="BQ247" s="118"/>
      <c r="BR247" s="177" t="s">
        <v>38</v>
      </c>
      <c r="BS247" s="118"/>
      <c r="BT247" s="118"/>
      <c r="BU247" s="118"/>
      <c r="BV247" s="118"/>
      <c r="BW247" s="118"/>
    </row>
    <row r="248" spans="53:75" x14ac:dyDescent="0.2">
      <c r="BA248" s="118"/>
      <c r="BB248" s="118"/>
      <c r="BC248" s="177" t="s">
        <v>39</v>
      </c>
      <c r="BD248" s="118"/>
      <c r="BE248" s="118"/>
      <c r="BF248" s="118"/>
      <c r="BG248" s="177" t="s">
        <v>39</v>
      </c>
      <c r="BH248" s="177" t="s">
        <v>32</v>
      </c>
      <c r="BI248" s="118"/>
      <c r="BJ248" s="177" t="s">
        <v>32</v>
      </c>
      <c r="BK248" s="118"/>
      <c r="BL248" s="177" t="s">
        <v>40</v>
      </c>
      <c r="BM248" s="118"/>
      <c r="BN248" s="118"/>
      <c r="BO248" s="177" t="s">
        <v>41</v>
      </c>
      <c r="BP248" s="177" t="s">
        <v>32</v>
      </c>
      <c r="BQ248" s="118"/>
      <c r="BR248" s="177" t="s">
        <v>42</v>
      </c>
      <c r="BS248" s="118"/>
      <c r="BT248" s="118"/>
      <c r="BU248" s="118"/>
      <c r="BV248" s="118"/>
      <c r="BW248" s="118"/>
    </row>
    <row r="249" spans="53:75" x14ac:dyDescent="0.2">
      <c r="BA249" s="118"/>
      <c r="BB249" s="118"/>
      <c r="BC249" s="118"/>
      <c r="BD249" s="118"/>
      <c r="BE249" s="118"/>
      <c r="BF249" s="118"/>
      <c r="BG249" s="118"/>
      <c r="BH249" s="177" t="s">
        <v>43</v>
      </c>
      <c r="BI249" s="118"/>
      <c r="BJ249" s="177" t="s">
        <v>44</v>
      </c>
      <c r="BK249" s="118"/>
      <c r="BL249" s="118"/>
      <c r="BM249" s="118"/>
      <c r="BN249" s="118"/>
      <c r="BO249" s="118"/>
      <c r="BP249" s="177" t="s">
        <v>41</v>
      </c>
      <c r="BQ249" s="118"/>
      <c r="BR249" s="118"/>
      <c r="BS249" s="118"/>
      <c r="BT249" s="118"/>
      <c r="BU249" s="118"/>
      <c r="BV249" s="118"/>
      <c r="BW249" s="118"/>
    </row>
    <row r="250" spans="53:75" x14ac:dyDescent="0.2">
      <c r="BA250" s="31" t="str">
        <f ca="1">HYPERLINK("#"&amp;MID(CELL("filename",AG238),FIND("]",CELL("filename",AG238))+1,256)&amp;"!"&amp;ADDRESS(ROW($B$8),COLUMN($B$8),1,TRUE),"Return to Cell B8")</f>
        <v>Return to Cell B8</v>
      </c>
      <c r="BB250" s="118"/>
      <c r="BC250" s="118"/>
      <c r="BD250" s="118"/>
      <c r="BE250" s="118"/>
      <c r="BF250" s="118"/>
      <c r="BG250" s="118"/>
      <c r="BH250" s="177"/>
      <c r="BI250" s="118"/>
      <c r="BJ250" s="177"/>
      <c r="BK250" s="118"/>
      <c r="BL250" s="118"/>
      <c r="BM250" s="118"/>
      <c r="BN250" s="118"/>
      <c r="BO250" s="118"/>
      <c r="BP250" s="177"/>
      <c r="BQ250" s="118"/>
      <c r="BR250" s="118"/>
      <c r="BS250" s="118"/>
      <c r="BT250" s="118"/>
      <c r="BU250" s="118"/>
      <c r="BV250" s="118"/>
      <c r="BW250" s="118"/>
    </row>
    <row r="251" spans="53:75" x14ac:dyDescent="0.2">
      <c r="BA251" s="117"/>
      <c r="BB251" s="118"/>
      <c r="BC251" s="118"/>
      <c r="BD251" s="118"/>
      <c r="BE251" s="118"/>
      <c r="BF251" s="118"/>
      <c r="BG251" s="118"/>
      <c r="BH251" s="118"/>
      <c r="BI251" s="118"/>
      <c r="BJ251" s="118"/>
      <c r="BK251" s="118"/>
      <c r="BL251" s="118"/>
      <c r="BM251" s="118"/>
      <c r="BN251" s="118"/>
      <c r="BO251" s="118"/>
      <c r="BP251" s="118"/>
      <c r="BQ251" s="118"/>
      <c r="BR251" s="118"/>
      <c r="BS251" s="118"/>
      <c r="BT251" s="118"/>
      <c r="BU251" s="118"/>
      <c r="BV251" s="118"/>
      <c r="BW251" s="118"/>
    </row>
    <row r="252" spans="53:75" x14ac:dyDescent="0.2">
      <c r="BA252" s="118" t="s">
        <v>171</v>
      </c>
      <c r="BB252" s="118"/>
      <c r="BC252" s="118"/>
      <c r="BD252" s="118"/>
      <c r="BE252" s="118"/>
      <c r="BF252" s="118"/>
      <c r="BG252" s="118"/>
      <c r="BH252" s="118"/>
      <c r="BI252" s="118"/>
      <c r="BJ252" s="118"/>
      <c r="BK252" s="118"/>
      <c r="BL252" s="118"/>
      <c r="BM252" s="118"/>
      <c r="BN252" s="118"/>
      <c r="BO252" s="118"/>
      <c r="BP252" s="118"/>
      <c r="BQ252" s="118"/>
      <c r="BR252" s="118"/>
      <c r="BS252" s="118"/>
      <c r="BT252" s="118"/>
      <c r="BU252" s="118"/>
      <c r="BV252" s="118"/>
      <c r="BW252" s="118"/>
    </row>
    <row r="253" spans="53:75" x14ac:dyDescent="0.2">
      <c r="BA253" s="122" t="s">
        <v>29</v>
      </c>
      <c r="BB253" s="253" t="s">
        <v>30</v>
      </c>
      <c r="BC253" s="253"/>
      <c r="BD253" s="253"/>
      <c r="BE253" s="253"/>
      <c r="BF253" s="253"/>
      <c r="BG253" s="253"/>
      <c r="BH253" s="253"/>
      <c r="BI253" s="253"/>
      <c r="BJ253" s="253"/>
      <c r="BK253" s="253"/>
      <c r="BL253" s="253"/>
      <c r="BM253" s="253"/>
      <c r="BN253" s="253"/>
      <c r="BO253" s="253"/>
      <c r="BP253" s="253"/>
      <c r="BQ253" s="253"/>
      <c r="BR253" s="253"/>
      <c r="BS253" s="253"/>
      <c r="BT253" s="253"/>
      <c r="BU253" s="253"/>
      <c r="BV253" s="253"/>
      <c r="BW253" s="253"/>
    </row>
    <row r="254" spans="53:75" ht="14.25" x14ac:dyDescent="0.2">
      <c r="BA254" s="126" t="s">
        <v>112</v>
      </c>
      <c r="BB254" s="254" t="s">
        <v>82</v>
      </c>
      <c r="BC254" s="254"/>
      <c r="BD254" s="254"/>
      <c r="BE254" s="254"/>
      <c r="BF254" s="254"/>
      <c r="BG254" s="254"/>
      <c r="BH254" s="254"/>
      <c r="BI254" s="254"/>
      <c r="BJ254" s="254"/>
      <c r="BK254" s="254"/>
      <c r="BL254" s="254"/>
      <c r="BM254" s="254"/>
      <c r="BN254" s="254"/>
      <c r="BO254" s="254"/>
      <c r="BP254" s="254" t="s">
        <v>83</v>
      </c>
      <c r="BQ254" s="254"/>
      <c r="BR254" s="254"/>
      <c r="BS254" s="254"/>
      <c r="BT254" s="254"/>
      <c r="BU254" s="254"/>
      <c r="BV254" s="254"/>
      <c r="BW254" s="254"/>
    </row>
    <row r="255" spans="53:75" x14ac:dyDescent="0.2">
      <c r="BA255" s="158"/>
      <c r="BB255" s="167">
        <v>1</v>
      </c>
      <c r="BC255" s="167">
        <v>2</v>
      </c>
      <c r="BD255" s="167">
        <v>3</v>
      </c>
      <c r="BE255" s="167">
        <v>4</v>
      </c>
      <c r="BF255" s="167">
        <v>5</v>
      </c>
      <c r="BG255" s="167">
        <v>6</v>
      </c>
      <c r="BH255" s="167">
        <v>7</v>
      </c>
      <c r="BI255" s="167">
        <v>8</v>
      </c>
      <c r="BJ255" s="167">
        <v>9</v>
      </c>
      <c r="BK255" s="167">
        <v>10</v>
      </c>
      <c r="BL255" s="167">
        <v>11</v>
      </c>
      <c r="BM255" s="167">
        <v>12</v>
      </c>
      <c r="BN255" s="167">
        <v>13</v>
      </c>
      <c r="BO255" s="168">
        <v>14</v>
      </c>
      <c r="BP255" s="169">
        <v>15</v>
      </c>
      <c r="BQ255" s="167">
        <v>16</v>
      </c>
      <c r="BR255" s="167">
        <v>17</v>
      </c>
      <c r="BS255" s="167">
        <v>18</v>
      </c>
      <c r="BT255" s="167">
        <v>19</v>
      </c>
      <c r="BU255" s="167">
        <v>20</v>
      </c>
      <c r="BV255" s="167">
        <v>21</v>
      </c>
      <c r="BW255" s="168">
        <v>22</v>
      </c>
    </row>
    <row r="256" spans="53:75" x14ac:dyDescent="0.2">
      <c r="BA256" s="170">
        <v>0</v>
      </c>
      <c r="BB256" s="171">
        <v>0</v>
      </c>
      <c r="BC256" s="171">
        <v>0</v>
      </c>
      <c r="BD256" s="171">
        <v>0</v>
      </c>
      <c r="BE256" s="171">
        <v>0</v>
      </c>
      <c r="BF256" s="171">
        <v>0</v>
      </c>
      <c r="BG256" s="171">
        <v>0</v>
      </c>
      <c r="BH256" s="171">
        <v>0</v>
      </c>
      <c r="BI256" s="171">
        <v>0</v>
      </c>
      <c r="BJ256" s="171">
        <v>0</v>
      </c>
      <c r="BK256" s="171">
        <v>0</v>
      </c>
      <c r="BL256" s="171">
        <v>0</v>
      </c>
      <c r="BM256" s="171">
        <v>0</v>
      </c>
      <c r="BN256" s="171">
        <v>0</v>
      </c>
      <c r="BO256" s="172">
        <v>0</v>
      </c>
      <c r="BP256" s="173">
        <v>0</v>
      </c>
      <c r="BQ256" s="171">
        <v>0</v>
      </c>
      <c r="BR256" s="171">
        <v>0</v>
      </c>
      <c r="BS256" s="171">
        <v>0</v>
      </c>
      <c r="BT256" s="171">
        <v>0</v>
      </c>
      <c r="BU256" s="171">
        <v>0</v>
      </c>
      <c r="BV256" s="171">
        <v>0</v>
      </c>
      <c r="BW256" s="172">
        <v>0</v>
      </c>
    </row>
    <row r="257" spans="25:75" x14ac:dyDescent="0.2">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BA257" s="170">
        <v>50</v>
      </c>
      <c r="BB257" s="171">
        <v>0.01</v>
      </c>
      <c r="BC257" s="171">
        <v>0.03</v>
      </c>
      <c r="BD257" s="171">
        <v>0.04</v>
      </c>
      <c r="BE257" s="171">
        <v>0.06</v>
      </c>
      <c r="BF257" s="171">
        <v>7.0000000000000007E-2</v>
      </c>
      <c r="BG257" s="171">
        <v>0.08</v>
      </c>
      <c r="BH257" s="171">
        <v>0.08</v>
      </c>
      <c r="BI257" s="171">
        <v>0.08</v>
      </c>
      <c r="BJ257" s="171">
        <v>0.08</v>
      </c>
      <c r="BK257" s="171">
        <v>0.08</v>
      </c>
      <c r="BL257" s="171">
        <v>7.0000000000000007E-2</v>
      </c>
      <c r="BM257" s="171">
        <v>0.06</v>
      </c>
      <c r="BN257" s="171">
        <v>0.04</v>
      </c>
      <c r="BO257" s="172">
        <v>0.03</v>
      </c>
      <c r="BP257" s="173">
        <v>0</v>
      </c>
      <c r="BQ257" s="171">
        <v>0</v>
      </c>
      <c r="BR257" s="171">
        <v>0</v>
      </c>
      <c r="BS257" s="171">
        <v>0</v>
      </c>
      <c r="BT257" s="171">
        <v>0</v>
      </c>
      <c r="BU257" s="171">
        <v>0</v>
      </c>
      <c r="BV257" s="171">
        <v>0</v>
      </c>
      <c r="BW257" s="172">
        <v>0</v>
      </c>
    </row>
    <row r="258" spans="25:75" x14ac:dyDescent="0.2">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BA258" s="170">
        <v>60</v>
      </c>
      <c r="BB258" s="171">
        <v>0.02</v>
      </c>
      <c r="BC258" s="171">
        <v>0.04</v>
      </c>
      <c r="BD258" s="171">
        <v>7.0000000000000007E-2</v>
      </c>
      <c r="BE258" s="171">
        <v>0.1</v>
      </c>
      <c r="BF258" s="171">
        <v>0.12</v>
      </c>
      <c r="BG258" s="171">
        <v>0.13</v>
      </c>
      <c r="BH258" s="171">
        <v>0.14000000000000001</v>
      </c>
      <c r="BI258" s="171">
        <v>0.14000000000000001</v>
      </c>
      <c r="BJ258" s="171">
        <v>0.14000000000000001</v>
      </c>
      <c r="BK258" s="171">
        <v>0.14000000000000001</v>
      </c>
      <c r="BL258" s="171">
        <v>0.12</v>
      </c>
      <c r="BM258" s="171">
        <v>0.1</v>
      </c>
      <c r="BN258" s="171">
        <v>7.0000000000000007E-2</v>
      </c>
      <c r="BO258" s="172">
        <v>0.04</v>
      </c>
      <c r="BP258" s="173">
        <v>0</v>
      </c>
      <c r="BQ258" s="171">
        <v>0</v>
      </c>
      <c r="BR258" s="171">
        <v>0</v>
      </c>
      <c r="BS258" s="171">
        <v>0</v>
      </c>
      <c r="BT258" s="171">
        <v>0</v>
      </c>
      <c r="BU258" s="171">
        <v>0</v>
      </c>
      <c r="BV258" s="171">
        <v>0</v>
      </c>
      <c r="BW258" s="172">
        <v>0</v>
      </c>
    </row>
    <row r="259" spans="25:75" x14ac:dyDescent="0.2">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BA259" s="170">
        <v>70</v>
      </c>
      <c r="BB259" s="171">
        <v>0.03</v>
      </c>
      <c r="BC259" s="171">
        <v>0.06</v>
      </c>
      <c r="BD259" s="171">
        <v>0.1</v>
      </c>
      <c r="BE259" s="171">
        <v>0.13</v>
      </c>
      <c r="BF259" s="171">
        <v>0.17</v>
      </c>
      <c r="BG259" s="171">
        <v>0.19</v>
      </c>
      <c r="BH259" s="171">
        <v>0.19</v>
      </c>
      <c r="BI259" s="171">
        <v>0.19</v>
      </c>
      <c r="BJ259" s="171">
        <v>0.19</v>
      </c>
      <c r="BK259" s="171">
        <v>0.19</v>
      </c>
      <c r="BL259" s="171">
        <v>0.17</v>
      </c>
      <c r="BM259" s="171">
        <v>0.14000000000000001</v>
      </c>
      <c r="BN259" s="171">
        <v>0.1</v>
      </c>
      <c r="BO259" s="172">
        <v>0.06</v>
      </c>
      <c r="BP259" s="173">
        <v>0</v>
      </c>
      <c r="BQ259" s="171">
        <v>0</v>
      </c>
      <c r="BR259" s="171">
        <v>0</v>
      </c>
      <c r="BS259" s="171">
        <v>0</v>
      </c>
      <c r="BT259" s="171">
        <v>0</v>
      </c>
      <c r="BU259" s="171">
        <v>0</v>
      </c>
      <c r="BV259" s="171">
        <v>0</v>
      </c>
      <c r="BW259" s="172">
        <v>0</v>
      </c>
    </row>
    <row r="260" spans="25:75" x14ac:dyDescent="0.2">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BA260" s="170">
        <v>80</v>
      </c>
      <c r="BB260" s="171">
        <v>0.04</v>
      </c>
      <c r="BC260" s="171">
        <v>0.08</v>
      </c>
      <c r="BD260" s="171">
        <v>0.12</v>
      </c>
      <c r="BE260" s="171">
        <v>0.17</v>
      </c>
      <c r="BF260" s="171">
        <v>0.22</v>
      </c>
      <c r="BG260" s="171">
        <v>0.24</v>
      </c>
      <c r="BH260" s="171">
        <v>0.24</v>
      </c>
      <c r="BI260" s="171">
        <v>0.25</v>
      </c>
      <c r="BJ260" s="171">
        <v>0.25</v>
      </c>
      <c r="BK260" s="171">
        <v>0.25</v>
      </c>
      <c r="BL260" s="171">
        <v>0.22</v>
      </c>
      <c r="BM260" s="171">
        <v>0.17</v>
      </c>
      <c r="BN260" s="171">
        <v>0.12</v>
      </c>
      <c r="BO260" s="172">
        <v>0.08</v>
      </c>
      <c r="BP260" s="173">
        <v>0</v>
      </c>
      <c r="BQ260" s="171">
        <v>0</v>
      </c>
      <c r="BR260" s="171">
        <v>0</v>
      </c>
      <c r="BS260" s="171">
        <v>0</v>
      </c>
      <c r="BT260" s="171">
        <v>0</v>
      </c>
      <c r="BU260" s="171">
        <v>0</v>
      </c>
      <c r="BV260" s="171">
        <v>0</v>
      </c>
      <c r="BW260" s="172">
        <v>0</v>
      </c>
    </row>
    <row r="261" spans="25:75" x14ac:dyDescent="0.2">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BA261" s="174">
        <v>90</v>
      </c>
      <c r="BB261" s="159">
        <v>0.05</v>
      </c>
      <c r="BC261" s="159">
        <v>0.1</v>
      </c>
      <c r="BD261" s="159">
        <v>0.15</v>
      </c>
      <c r="BE261" s="159">
        <v>0.21</v>
      </c>
      <c r="BF261" s="159">
        <v>0.26</v>
      </c>
      <c r="BG261" s="159">
        <v>0.28999999999999998</v>
      </c>
      <c r="BH261" s="159">
        <v>0.3</v>
      </c>
      <c r="BI261" s="159">
        <v>0.3</v>
      </c>
      <c r="BJ261" s="159">
        <v>0.3</v>
      </c>
      <c r="BK261" s="159">
        <v>0.3</v>
      </c>
      <c r="BL261" s="159">
        <v>0.27</v>
      </c>
      <c r="BM261" s="159">
        <v>0.21</v>
      </c>
      <c r="BN261" s="159">
        <v>0.15</v>
      </c>
      <c r="BO261" s="175">
        <v>0.09</v>
      </c>
      <c r="BP261" s="176">
        <v>0</v>
      </c>
      <c r="BQ261" s="159">
        <v>0</v>
      </c>
      <c r="BR261" s="159">
        <v>0</v>
      </c>
      <c r="BS261" s="159">
        <v>0</v>
      </c>
      <c r="BT261" s="159">
        <v>0</v>
      </c>
      <c r="BU261" s="159">
        <v>0</v>
      </c>
      <c r="BV261" s="159">
        <v>0</v>
      </c>
      <c r="BW261" s="175">
        <v>0</v>
      </c>
    </row>
    <row r="262" spans="25:75" x14ac:dyDescent="0.2">
      <c r="BA262" s="118"/>
      <c r="BB262" s="118"/>
      <c r="BC262" s="118"/>
      <c r="BD262" s="177" t="s">
        <v>32</v>
      </c>
      <c r="BE262" s="118"/>
      <c r="BF262" s="177" t="s">
        <v>32</v>
      </c>
      <c r="BG262" s="177" t="s">
        <v>32</v>
      </c>
      <c r="BH262" s="177" t="s">
        <v>32</v>
      </c>
      <c r="BI262" s="177" t="s">
        <v>32</v>
      </c>
      <c r="BJ262" s="177" t="s">
        <v>32</v>
      </c>
      <c r="BK262" s="118"/>
      <c r="BL262" s="177" t="s">
        <v>32</v>
      </c>
      <c r="BM262" s="177" t="s">
        <v>32</v>
      </c>
      <c r="BN262" s="118"/>
      <c r="BO262" s="118"/>
      <c r="BP262" s="118"/>
      <c r="BQ262" s="118"/>
      <c r="BR262" s="177"/>
      <c r="BS262" s="118"/>
      <c r="BT262" s="118"/>
      <c r="BU262" s="118"/>
      <c r="BV262" s="118"/>
      <c r="BW262" s="118"/>
    </row>
    <row r="263" spans="25:75" x14ac:dyDescent="0.2">
      <c r="BA263" s="118"/>
      <c r="BB263" s="118"/>
      <c r="BC263" s="118"/>
      <c r="BD263" s="177" t="s">
        <v>49</v>
      </c>
      <c r="BE263" s="118"/>
      <c r="BF263" s="177" t="s">
        <v>50</v>
      </c>
      <c r="BG263" s="177" t="s">
        <v>32</v>
      </c>
      <c r="BH263" s="177" t="s">
        <v>51</v>
      </c>
      <c r="BI263" s="177" t="s">
        <v>32</v>
      </c>
      <c r="BJ263" s="177" t="s">
        <v>37</v>
      </c>
      <c r="BK263" s="118"/>
      <c r="BL263" s="177" t="s">
        <v>37</v>
      </c>
      <c r="BM263" s="177" t="s">
        <v>32</v>
      </c>
      <c r="BN263" s="118"/>
      <c r="BO263" s="118"/>
      <c r="BP263" s="118"/>
      <c r="BQ263" s="118"/>
      <c r="BR263" s="177"/>
      <c r="BS263" s="118"/>
      <c r="BT263" s="118"/>
      <c r="BU263" s="118"/>
      <c r="BV263" s="118"/>
      <c r="BW263" s="118"/>
    </row>
    <row r="264" spans="25:75" x14ac:dyDescent="0.2">
      <c r="BA264" s="118"/>
      <c r="BB264" s="118"/>
      <c r="BC264" s="118"/>
      <c r="BD264" s="177" t="s">
        <v>52</v>
      </c>
      <c r="BE264" s="118"/>
      <c r="BF264" s="177"/>
      <c r="BG264" s="177" t="s">
        <v>32</v>
      </c>
      <c r="BH264" s="118"/>
      <c r="BI264" s="177" t="s">
        <v>32</v>
      </c>
      <c r="BJ264" s="177" t="s">
        <v>53</v>
      </c>
      <c r="BK264" s="118"/>
      <c r="BL264" s="177" t="s">
        <v>54</v>
      </c>
      <c r="BM264" s="177" t="s">
        <v>55</v>
      </c>
      <c r="BN264" s="118"/>
      <c r="BO264" s="118"/>
      <c r="BP264" s="118"/>
      <c r="BQ264" s="118"/>
      <c r="BR264" s="177"/>
      <c r="BS264" s="118"/>
      <c r="BT264" s="118"/>
      <c r="BU264" s="118"/>
      <c r="BV264" s="118"/>
      <c r="BW264" s="118"/>
    </row>
    <row r="265" spans="25:75" x14ac:dyDescent="0.2">
      <c r="BA265" s="118"/>
      <c r="BB265" s="118"/>
      <c r="BC265" s="118"/>
      <c r="BD265" s="118"/>
      <c r="BE265" s="118"/>
      <c r="BF265" s="118"/>
      <c r="BG265" s="177" t="s">
        <v>56</v>
      </c>
      <c r="BH265" s="118"/>
      <c r="BI265" s="177" t="s">
        <v>57</v>
      </c>
      <c r="BJ265" s="118"/>
      <c r="BK265" s="118"/>
      <c r="BL265" s="118"/>
      <c r="BM265" s="177" t="s">
        <v>54</v>
      </c>
      <c r="BN265" s="118"/>
      <c r="BO265" s="118"/>
      <c r="BP265" s="118"/>
      <c r="BQ265" s="118"/>
      <c r="BR265" s="118"/>
      <c r="BS265" s="118"/>
      <c r="BT265" s="118"/>
      <c r="BU265" s="118"/>
      <c r="BV265" s="118"/>
      <c r="BW265" s="118"/>
    </row>
    <row r="266" spans="25:75" x14ac:dyDescent="0.2">
      <c r="BA266" s="31" t="str">
        <f ca="1">HYPERLINK("#"&amp;MID(CELL("filename",AG254),FIND("]",CELL("filename",AG254))+1,256)&amp;"!"&amp;ADDRESS(ROW($B$8),COLUMN($B$8),1,TRUE),"Return to Cell B8")</f>
        <v>Return to Cell B8</v>
      </c>
      <c r="BB266" s="118"/>
      <c r="BC266" s="118"/>
      <c r="BD266" s="118"/>
      <c r="BE266" s="118"/>
      <c r="BF266" s="118"/>
      <c r="BG266" s="177"/>
      <c r="BH266" s="118"/>
      <c r="BI266" s="177"/>
      <c r="BJ266" s="118"/>
      <c r="BK266" s="118"/>
      <c r="BL266" s="118"/>
      <c r="BM266" s="177"/>
      <c r="BN266" s="118"/>
      <c r="BO266" s="118"/>
      <c r="BP266" s="118"/>
      <c r="BQ266" s="118"/>
      <c r="BR266" s="118"/>
      <c r="BS266" s="118"/>
      <c r="BT266" s="118"/>
      <c r="BU266" s="118"/>
      <c r="BV266" s="118"/>
      <c r="BW266" s="118"/>
    </row>
    <row r="267" spans="25:75" x14ac:dyDescent="0.2">
      <c r="BA267" s="117"/>
      <c r="BB267" s="118"/>
      <c r="BC267" s="118"/>
      <c r="BD267" s="118"/>
      <c r="BE267" s="118"/>
      <c r="BF267" s="118"/>
      <c r="BG267" s="118"/>
      <c r="BH267" s="118"/>
      <c r="BI267" s="118"/>
      <c r="BJ267" s="118"/>
      <c r="BK267" s="118"/>
      <c r="BL267" s="118"/>
      <c r="BM267" s="118"/>
      <c r="BN267" s="118"/>
      <c r="BO267" s="118"/>
      <c r="BP267" s="118"/>
      <c r="BQ267" s="118"/>
      <c r="BR267" s="118"/>
      <c r="BS267" s="118"/>
      <c r="BT267" s="118"/>
      <c r="BU267" s="118"/>
      <c r="BV267" s="118"/>
      <c r="BW267" s="118"/>
    </row>
    <row r="268" spans="25:75" x14ac:dyDescent="0.2">
      <c r="BA268" s="118" t="s">
        <v>172</v>
      </c>
      <c r="BB268" s="118"/>
      <c r="BC268" s="118"/>
      <c r="BD268" s="118"/>
      <c r="BE268" s="118"/>
      <c r="BF268" s="118"/>
      <c r="BG268" s="118"/>
      <c r="BH268" s="118"/>
      <c r="BI268" s="118"/>
      <c r="BJ268" s="118"/>
      <c r="BK268" s="118"/>
      <c r="BL268" s="118"/>
      <c r="BM268" s="118"/>
      <c r="BN268" s="118"/>
      <c r="BO268" s="118"/>
      <c r="BP268" s="118"/>
      <c r="BQ268" s="118"/>
      <c r="BR268" s="118"/>
      <c r="BS268" s="118"/>
      <c r="BT268" s="118"/>
      <c r="BU268" s="118"/>
      <c r="BV268" s="118"/>
      <c r="BW268" s="118"/>
    </row>
    <row r="269" spans="25:75" x14ac:dyDescent="0.2">
      <c r="BA269" s="122" t="s">
        <v>29</v>
      </c>
      <c r="BB269" s="253" t="s">
        <v>30</v>
      </c>
      <c r="BC269" s="253"/>
      <c r="BD269" s="253"/>
      <c r="BE269" s="253"/>
      <c r="BF269" s="253"/>
      <c r="BG269" s="253"/>
      <c r="BH269" s="253"/>
      <c r="BI269" s="253"/>
      <c r="BJ269" s="253"/>
      <c r="BK269" s="253"/>
      <c r="BL269" s="253"/>
      <c r="BM269" s="253"/>
      <c r="BN269" s="253"/>
      <c r="BO269" s="253"/>
      <c r="BP269" s="253"/>
      <c r="BQ269" s="253"/>
      <c r="BR269" s="253"/>
      <c r="BS269" s="253"/>
      <c r="BT269" s="253"/>
      <c r="BU269" s="253"/>
      <c r="BV269" s="253"/>
      <c r="BW269" s="253"/>
    </row>
    <row r="270" spans="25:75" ht="14.25" x14ac:dyDescent="0.2">
      <c r="BA270" s="126" t="s">
        <v>112</v>
      </c>
      <c r="BB270" s="253" t="s">
        <v>82</v>
      </c>
      <c r="BC270" s="253"/>
      <c r="BD270" s="253"/>
      <c r="BE270" s="253"/>
      <c r="BF270" s="253"/>
      <c r="BG270" s="253"/>
      <c r="BH270" s="253"/>
      <c r="BI270" s="253"/>
      <c r="BJ270" s="253"/>
      <c r="BK270" s="253"/>
      <c r="BL270" s="253"/>
      <c r="BM270" s="253"/>
      <c r="BN270" s="253"/>
      <c r="BO270" s="253" t="s">
        <v>83</v>
      </c>
      <c r="BP270" s="253"/>
      <c r="BQ270" s="253"/>
      <c r="BR270" s="253"/>
      <c r="BS270" s="253"/>
      <c r="BT270" s="253"/>
      <c r="BU270" s="253"/>
      <c r="BV270" s="253"/>
      <c r="BW270" s="253"/>
    </row>
    <row r="271" spans="25:75" x14ac:dyDescent="0.2">
      <c r="BA271" s="158"/>
      <c r="BB271" s="167">
        <v>1</v>
      </c>
      <c r="BC271" s="167">
        <v>2</v>
      </c>
      <c r="BD271" s="167">
        <v>3</v>
      </c>
      <c r="BE271" s="167">
        <v>4</v>
      </c>
      <c r="BF271" s="167">
        <v>5</v>
      </c>
      <c r="BG271" s="167">
        <v>6</v>
      </c>
      <c r="BH271" s="167">
        <v>7</v>
      </c>
      <c r="BI271" s="167">
        <v>8</v>
      </c>
      <c r="BJ271" s="167">
        <v>9</v>
      </c>
      <c r="BK271" s="167">
        <v>10</v>
      </c>
      <c r="BL271" s="167">
        <v>11</v>
      </c>
      <c r="BM271" s="167">
        <v>12</v>
      </c>
      <c r="BN271" s="168">
        <v>13</v>
      </c>
      <c r="BO271" s="169">
        <v>14</v>
      </c>
      <c r="BP271" s="167">
        <v>15</v>
      </c>
      <c r="BQ271" s="167">
        <v>16</v>
      </c>
      <c r="BR271" s="167">
        <v>17</v>
      </c>
      <c r="BS271" s="167">
        <v>18</v>
      </c>
      <c r="BT271" s="167">
        <v>19</v>
      </c>
      <c r="BU271" s="167">
        <v>20</v>
      </c>
      <c r="BV271" s="167">
        <v>21</v>
      </c>
      <c r="BW271" s="168">
        <v>22</v>
      </c>
    </row>
    <row r="272" spans="25:75" x14ac:dyDescent="0.2">
      <c r="BA272" s="170">
        <v>0</v>
      </c>
      <c r="BB272" s="171">
        <v>0</v>
      </c>
      <c r="BC272" s="171">
        <v>0</v>
      </c>
      <c r="BD272" s="171">
        <v>0</v>
      </c>
      <c r="BE272" s="171">
        <v>0</v>
      </c>
      <c r="BF272" s="171">
        <v>0</v>
      </c>
      <c r="BG272" s="171">
        <v>0</v>
      </c>
      <c r="BH272" s="171">
        <v>0</v>
      </c>
      <c r="BI272" s="171">
        <v>0</v>
      </c>
      <c r="BJ272" s="171">
        <v>0</v>
      </c>
      <c r="BK272" s="171">
        <v>0</v>
      </c>
      <c r="BL272" s="171">
        <v>0</v>
      </c>
      <c r="BM272" s="171">
        <v>0</v>
      </c>
      <c r="BN272" s="172">
        <v>0</v>
      </c>
      <c r="BO272" s="173">
        <v>0</v>
      </c>
      <c r="BP272" s="171">
        <v>0</v>
      </c>
      <c r="BQ272" s="171">
        <v>0</v>
      </c>
      <c r="BR272" s="171">
        <v>0</v>
      </c>
      <c r="BS272" s="171">
        <v>0</v>
      </c>
      <c r="BT272" s="171">
        <v>0</v>
      </c>
      <c r="BU272" s="171">
        <v>0</v>
      </c>
      <c r="BV272" s="171">
        <v>0</v>
      </c>
      <c r="BW272" s="172">
        <v>0</v>
      </c>
    </row>
    <row r="273" spans="25:75" x14ac:dyDescent="0.2">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BA273" s="170">
        <v>50</v>
      </c>
      <c r="BB273" s="171">
        <v>0.02</v>
      </c>
      <c r="BC273" s="171">
        <v>0.03</v>
      </c>
      <c r="BD273" s="171">
        <v>0.05</v>
      </c>
      <c r="BE273" s="171">
        <v>0.06</v>
      </c>
      <c r="BF273" s="171">
        <v>0.08</v>
      </c>
      <c r="BG273" s="171">
        <v>0.08</v>
      </c>
      <c r="BH273" s="171">
        <v>0.08</v>
      </c>
      <c r="BI273" s="171">
        <v>0.08</v>
      </c>
      <c r="BJ273" s="171">
        <v>0.08</v>
      </c>
      <c r="BK273" s="171">
        <v>7.0000000000000007E-2</v>
      </c>
      <c r="BL273" s="171">
        <v>0.06</v>
      </c>
      <c r="BM273" s="171">
        <v>0.04</v>
      </c>
      <c r="BN273" s="172">
        <v>0.02</v>
      </c>
      <c r="BO273" s="173">
        <v>0</v>
      </c>
      <c r="BP273" s="171">
        <v>0</v>
      </c>
      <c r="BQ273" s="171">
        <v>0</v>
      </c>
      <c r="BR273" s="171">
        <v>0</v>
      </c>
      <c r="BS273" s="171">
        <f>BR257+(BR257-BP257)/2</f>
        <v>0</v>
      </c>
      <c r="BT273" s="171">
        <f>BS273+(BS273-BQ257)/2</f>
        <v>0</v>
      </c>
      <c r="BU273" s="171">
        <v>0</v>
      </c>
      <c r="BV273" s="171">
        <v>0</v>
      </c>
      <c r="BW273" s="172">
        <v>0</v>
      </c>
    </row>
    <row r="274" spans="25:75" x14ac:dyDescent="0.2">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BA274" s="170">
        <v>60</v>
      </c>
      <c r="BB274" s="171">
        <v>0.03</v>
      </c>
      <c r="BC274" s="171">
        <v>0.05</v>
      </c>
      <c r="BD274" s="171">
        <v>0.08</v>
      </c>
      <c r="BE274" s="171">
        <v>0.1</v>
      </c>
      <c r="BF274" s="171">
        <v>0.13</v>
      </c>
      <c r="BG274" s="171">
        <v>0.13</v>
      </c>
      <c r="BH274" s="171">
        <v>0.13</v>
      </c>
      <c r="BI274" s="171">
        <v>0.14000000000000001</v>
      </c>
      <c r="BJ274" s="171">
        <v>0.14000000000000001</v>
      </c>
      <c r="BK274" s="171">
        <v>0.12</v>
      </c>
      <c r="BL274" s="171">
        <v>0.09</v>
      </c>
      <c r="BM274" s="171">
        <v>0.06</v>
      </c>
      <c r="BN274" s="172">
        <v>0.03</v>
      </c>
      <c r="BO274" s="173">
        <v>0</v>
      </c>
      <c r="BP274" s="171">
        <v>0</v>
      </c>
      <c r="BQ274" s="171">
        <v>0</v>
      </c>
      <c r="BR274" s="171">
        <v>0</v>
      </c>
      <c r="BS274" s="171">
        <f>BR258+(BR258-BP258)/2</f>
        <v>0</v>
      </c>
      <c r="BT274" s="171">
        <f>BS274+(BS274-BQ258)/2</f>
        <v>0</v>
      </c>
      <c r="BU274" s="171">
        <v>0</v>
      </c>
      <c r="BV274" s="171">
        <v>0</v>
      </c>
      <c r="BW274" s="172">
        <v>0</v>
      </c>
    </row>
    <row r="275" spans="25:75" x14ac:dyDescent="0.2">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BA275" s="170">
        <v>70</v>
      </c>
      <c r="BB275" s="171">
        <v>0.04</v>
      </c>
      <c r="BC275" s="171">
        <v>7.0000000000000007E-2</v>
      </c>
      <c r="BD275" s="171">
        <v>0.11</v>
      </c>
      <c r="BE275" s="171">
        <v>0.14000000000000001</v>
      </c>
      <c r="BF275" s="171">
        <v>0.18</v>
      </c>
      <c r="BG275" s="171">
        <v>0.18</v>
      </c>
      <c r="BH275" s="171">
        <v>0.19</v>
      </c>
      <c r="BI275" s="171">
        <v>0.19</v>
      </c>
      <c r="BJ275" s="171">
        <v>0.19</v>
      </c>
      <c r="BK275" s="171">
        <v>0.17</v>
      </c>
      <c r="BL275" s="171">
        <v>0.13</v>
      </c>
      <c r="BM275" s="171">
        <v>0.08</v>
      </c>
      <c r="BN275" s="172">
        <v>0.04</v>
      </c>
      <c r="BO275" s="173">
        <v>0</v>
      </c>
      <c r="BP275" s="171">
        <v>0</v>
      </c>
      <c r="BQ275" s="171">
        <v>0</v>
      </c>
      <c r="BR275" s="171">
        <v>0</v>
      </c>
      <c r="BS275" s="171">
        <f>BR259+(BR259-BP259)/2</f>
        <v>0</v>
      </c>
      <c r="BT275" s="171">
        <f>BS275+(BS275-BQ259)/2</f>
        <v>0</v>
      </c>
      <c r="BU275" s="171">
        <v>0</v>
      </c>
      <c r="BV275" s="171">
        <v>0</v>
      </c>
      <c r="BW275" s="172">
        <v>0</v>
      </c>
    </row>
    <row r="276" spans="25:75" x14ac:dyDescent="0.2">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BA276" s="170">
        <v>80</v>
      </c>
      <c r="BB276" s="171">
        <v>0.05</v>
      </c>
      <c r="BC276" s="171">
        <v>0.09</v>
      </c>
      <c r="BD276" s="171">
        <v>0.13</v>
      </c>
      <c r="BE276" s="171">
        <v>0.19</v>
      </c>
      <c r="BF276" s="171">
        <v>0.23</v>
      </c>
      <c r="BG276" s="171">
        <v>0.23</v>
      </c>
      <c r="BH276" s="171">
        <v>0.24</v>
      </c>
      <c r="BI276" s="171">
        <v>0.24</v>
      </c>
      <c r="BJ276" s="171">
        <v>0.25</v>
      </c>
      <c r="BK276" s="171">
        <v>0.22</v>
      </c>
      <c r="BL276" s="171">
        <v>0.17</v>
      </c>
      <c r="BM276" s="171">
        <v>0.11</v>
      </c>
      <c r="BN276" s="172">
        <v>0.05</v>
      </c>
      <c r="BO276" s="173">
        <v>0</v>
      </c>
      <c r="BP276" s="171">
        <v>0</v>
      </c>
      <c r="BQ276" s="171">
        <v>0</v>
      </c>
      <c r="BR276" s="171">
        <v>0</v>
      </c>
      <c r="BS276" s="171">
        <f>BR260+(BR260-BP260)/2</f>
        <v>0</v>
      </c>
      <c r="BT276" s="171">
        <f>BS276+(BS276-BQ260)/2</f>
        <v>0</v>
      </c>
      <c r="BU276" s="171">
        <v>0</v>
      </c>
      <c r="BV276" s="171">
        <v>0</v>
      </c>
      <c r="BW276" s="172">
        <v>0</v>
      </c>
    </row>
    <row r="277" spans="25:75" x14ac:dyDescent="0.2">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BA277" s="174">
        <v>90</v>
      </c>
      <c r="BB277" s="159">
        <v>0.06</v>
      </c>
      <c r="BC277" s="159">
        <v>0.1</v>
      </c>
      <c r="BD277" s="159">
        <v>0.16</v>
      </c>
      <c r="BE277" s="159">
        <v>0.23</v>
      </c>
      <c r="BF277" s="159">
        <v>0.28000000000000003</v>
      </c>
      <c r="BG277" s="159">
        <v>0.28999999999999998</v>
      </c>
      <c r="BH277" s="159">
        <v>0.28999999999999998</v>
      </c>
      <c r="BI277" s="159">
        <v>0.3</v>
      </c>
      <c r="BJ277" s="159">
        <v>0.3</v>
      </c>
      <c r="BK277" s="159">
        <v>0.27</v>
      </c>
      <c r="BL277" s="159">
        <v>0.2</v>
      </c>
      <c r="BM277" s="159">
        <v>0.13</v>
      </c>
      <c r="BN277" s="175">
        <v>0.06</v>
      </c>
      <c r="BO277" s="176">
        <v>0</v>
      </c>
      <c r="BP277" s="159">
        <v>0</v>
      </c>
      <c r="BQ277" s="159">
        <v>0</v>
      </c>
      <c r="BR277" s="159">
        <v>0</v>
      </c>
      <c r="BS277" s="159">
        <f>BR261+(BR261-BP261)/2</f>
        <v>0</v>
      </c>
      <c r="BT277" s="159">
        <f>BS277+(BS277-BQ261)/2</f>
        <v>0</v>
      </c>
      <c r="BU277" s="159">
        <v>0</v>
      </c>
      <c r="BV277" s="159">
        <v>0</v>
      </c>
      <c r="BW277" s="175">
        <v>0</v>
      </c>
    </row>
    <row r="278" spans="25:75" x14ac:dyDescent="0.2">
      <c r="BA278" s="118"/>
      <c r="BB278" s="118"/>
      <c r="BC278" s="118"/>
      <c r="BD278" s="177" t="s">
        <v>32</v>
      </c>
      <c r="BE278" s="118"/>
      <c r="BF278" s="118"/>
      <c r="BG278" s="252" t="s">
        <v>32</v>
      </c>
      <c r="BH278" s="252"/>
      <c r="BI278" s="118"/>
      <c r="BJ278" s="252" t="s">
        <v>32</v>
      </c>
      <c r="BK278" s="252"/>
      <c r="BL278" s="118"/>
      <c r="BM278" s="118"/>
      <c r="BN278" s="118"/>
      <c r="BO278" s="118"/>
      <c r="BP278" s="118"/>
      <c r="BQ278" s="118"/>
      <c r="BR278" s="118"/>
      <c r="BS278" s="118"/>
      <c r="BT278" s="118"/>
      <c r="BU278" s="118"/>
      <c r="BV278" s="118"/>
      <c r="BW278" s="118"/>
    </row>
    <row r="279" spans="25:75" x14ac:dyDescent="0.2">
      <c r="BA279" s="118"/>
      <c r="BB279" s="118"/>
      <c r="BC279" s="118"/>
      <c r="BD279" s="178" t="s">
        <v>58</v>
      </c>
      <c r="BE279" s="118"/>
      <c r="BF279" s="118"/>
      <c r="BG279" s="252" t="s">
        <v>51</v>
      </c>
      <c r="BH279" s="252"/>
      <c r="BI279" s="118"/>
      <c r="BJ279" s="252" t="s">
        <v>53</v>
      </c>
      <c r="BK279" s="252"/>
      <c r="BL279" s="118"/>
      <c r="BM279" s="118"/>
      <c r="BN279" s="118"/>
      <c r="BO279" s="118"/>
      <c r="BP279" s="118"/>
      <c r="BQ279" s="118"/>
      <c r="BR279" s="118"/>
      <c r="BS279" s="118"/>
      <c r="BT279" s="118"/>
      <c r="BU279" s="118"/>
      <c r="BV279" s="118"/>
      <c r="BW279" s="118"/>
    </row>
    <row r="280" spans="25:75" x14ac:dyDescent="0.2">
      <c r="BA280" s="118"/>
      <c r="BB280" s="118"/>
      <c r="BC280" s="118"/>
      <c r="BD280" s="177" t="s">
        <v>39</v>
      </c>
      <c r="BE280" s="118"/>
      <c r="BF280" s="118"/>
      <c r="BG280" s="118"/>
      <c r="BH280" s="118"/>
      <c r="BI280" s="118"/>
      <c r="BJ280" s="118"/>
      <c r="BK280" s="118"/>
      <c r="BL280" s="118"/>
      <c r="BM280" s="118"/>
      <c r="BN280" s="118"/>
      <c r="BO280" s="118"/>
      <c r="BP280" s="118"/>
      <c r="BQ280" s="118"/>
      <c r="BR280" s="118"/>
      <c r="BS280" s="118"/>
      <c r="BT280" s="118"/>
      <c r="BU280" s="118"/>
      <c r="BV280" s="118"/>
      <c r="BW280" s="118"/>
    </row>
    <row r="281" spans="25:75" x14ac:dyDescent="0.2">
      <c r="BA281" s="31" t="str">
        <f ca="1">HYPERLINK("#"&amp;MID(CELL("filename",AG269),FIND("]",CELL("filename",AG269))+1,256)&amp;"!"&amp;ADDRESS(ROW($B$8),COLUMN($B$8),1,TRUE),"Return to Cell B8")</f>
        <v>Return to Cell B8</v>
      </c>
      <c r="BB281" s="118"/>
      <c r="BC281" s="118"/>
      <c r="BD281" s="177"/>
      <c r="BE281" s="118"/>
      <c r="BF281" s="118"/>
      <c r="BG281" s="118"/>
      <c r="BH281" s="118"/>
      <c r="BI281" s="118"/>
      <c r="BJ281" s="118"/>
      <c r="BK281" s="118"/>
      <c r="BL281" s="118"/>
      <c r="BM281" s="118"/>
      <c r="BN281" s="118"/>
      <c r="BO281" s="118"/>
      <c r="BP281" s="118"/>
      <c r="BQ281" s="118"/>
      <c r="BR281" s="118"/>
      <c r="BS281" s="118"/>
      <c r="BT281" s="118"/>
      <c r="BU281" s="118"/>
      <c r="BV281" s="118"/>
      <c r="BW281" s="118"/>
    </row>
    <row r="282" spans="25:75" x14ac:dyDescent="0.2">
      <c r="BA282" s="117"/>
      <c r="BB282" s="118"/>
      <c r="BC282" s="118"/>
      <c r="BD282" s="118"/>
      <c r="BE282" s="118"/>
      <c r="BF282" s="118"/>
      <c r="BG282" s="118"/>
      <c r="BH282" s="118"/>
      <c r="BI282" s="118"/>
      <c r="BJ282" s="118"/>
      <c r="BK282" s="118"/>
      <c r="BL282" s="118"/>
      <c r="BM282" s="118"/>
      <c r="BN282" s="118"/>
      <c r="BO282" s="118"/>
      <c r="BP282" s="118"/>
      <c r="BQ282" s="118"/>
      <c r="BR282" s="118"/>
      <c r="BS282" s="118"/>
      <c r="BT282" s="118"/>
      <c r="BU282" s="118"/>
      <c r="BV282" s="118"/>
      <c r="BW282" s="118"/>
    </row>
    <row r="283" spans="25:75" x14ac:dyDescent="0.2">
      <c r="BA283" s="118" t="s">
        <v>173</v>
      </c>
      <c r="BB283" s="118"/>
      <c r="BC283" s="118"/>
      <c r="BD283" s="118"/>
      <c r="BE283" s="118"/>
      <c r="BF283" s="118"/>
      <c r="BG283" s="118"/>
      <c r="BH283" s="118"/>
      <c r="BI283" s="118"/>
      <c r="BJ283" s="118"/>
      <c r="BK283" s="118"/>
      <c r="BL283" s="118"/>
      <c r="BM283" s="118"/>
      <c r="BN283" s="118"/>
      <c r="BO283" s="118"/>
      <c r="BP283" s="118"/>
      <c r="BQ283" s="118"/>
      <c r="BR283" s="118"/>
      <c r="BS283" s="118"/>
      <c r="BT283" s="118"/>
      <c r="BU283" s="118"/>
      <c r="BV283" s="118"/>
      <c r="BW283" s="118"/>
    </row>
    <row r="284" spans="25:75" x14ac:dyDescent="0.2">
      <c r="BA284" s="122" t="s">
        <v>29</v>
      </c>
      <c r="BB284" s="253" t="s">
        <v>30</v>
      </c>
      <c r="BC284" s="253"/>
      <c r="BD284" s="253"/>
      <c r="BE284" s="253"/>
      <c r="BF284" s="253"/>
      <c r="BG284" s="253"/>
      <c r="BH284" s="253"/>
      <c r="BI284" s="253"/>
      <c r="BJ284" s="253"/>
      <c r="BK284" s="253"/>
      <c r="BL284" s="253"/>
      <c r="BM284" s="253"/>
      <c r="BN284" s="253"/>
      <c r="BO284" s="253"/>
      <c r="BP284" s="253"/>
      <c r="BQ284" s="253"/>
      <c r="BR284" s="253"/>
      <c r="BS284" s="253"/>
      <c r="BT284" s="253"/>
      <c r="BU284" s="253"/>
      <c r="BV284" s="253"/>
      <c r="BW284" s="253"/>
    </row>
    <row r="285" spans="25:75" ht="14.25" x14ac:dyDescent="0.2">
      <c r="BA285" s="126" t="s">
        <v>112</v>
      </c>
      <c r="BB285" s="254" t="s">
        <v>82</v>
      </c>
      <c r="BC285" s="254"/>
      <c r="BD285" s="254"/>
      <c r="BE285" s="254"/>
      <c r="BF285" s="254"/>
      <c r="BG285" s="254"/>
      <c r="BH285" s="254"/>
      <c r="BI285" s="254"/>
      <c r="BJ285" s="254"/>
      <c r="BK285" s="254"/>
      <c r="BL285" s="254"/>
      <c r="BM285" s="254"/>
      <c r="BN285" s="254"/>
      <c r="BO285" s="254"/>
      <c r="BP285" s="254"/>
      <c r="BQ285" s="254"/>
      <c r="BR285" s="254" t="s">
        <v>83</v>
      </c>
      <c r="BS285" s="254"/>
      <c r="BT285" s="254"/>
      <c r="BU285" s="254"/>
      <c r="BV285" s="254"/>
      <c r="BW285" s="254"/>
    </row>
    <row r="286" spans="25:75" x14ac:dyDescent="0.2">
      <c r="BA286" s="158"/>
      <c r="BB286" s="167">
        <v>1</v>
      </c>
      <c r="BC286" s="167">
        <v>2</v>
      </c>
      <c r="BD286" s="167">
        <v>3</v>
      </c>
      <c r="BE286" s="167">
        <v>4</v>
      </c>
      <c r="BF286" s="167">
        <v>5</v>
      </c>
      <c r="BG286" s="167">
        <v>6</v>
      </c>
      <c r="BH286" s="167">
        <v>7</v>
      </c>
      <c r="BI286" s="167">
        <v>8</v>
      </c>
      <c r="BJ286" s="167">
        <v>9</v>
      </c>
      <c r="BK286" s="167">
        <v>10</v>
      </c>
      <c r="BL286" s="167">
        <v>11</v>
      </c>
      <c r="BM286" s="167">
        <v>12</v>
      </c>
      <c r="BN286" s="167">
        <v>13</v>
      </c>
      <c r="BO286" s="167">
        <v>14</v>
      </c>
      <c r="BP286" s="167">
        <v>15</v>
      </c>
      <c r="BQ286" s="168">
        <v>16</v>
      </c>
      <c r="BR286" s="169">
        <v>17</v>
      </c>
      <c r="BS286" s="167">
        <v>18</v>
      </c>
      <c r="BT286" s="167">
        <v>19</v>
      </c>
      <c r="BU286" s="167">
        <v>20</v>
      </c>
      <c r="BV286" s="167">
        <v>21</v>
      </c>
      <c r="BW286" s="168">
        <v>22</v>
      </c>
    </row>
    <row r="287" spans="25:75" x14ac:dyDescent="0.2">
      <c r="BA287" s="170">
        <v>0</v>
      </c>
      <c r="BB287" s="171">
        <v>0</v>
      </c>
      <c r="BC287" s="171">
        <v>0</v>
      </c>
      <c r="BD287" s="171">
        <v>0</v>
      </c>
      <c r="BE287" s="171">
        <v>0</v>
      </c>
      <c r="BF287" s="171">
        <v>0</v>
      </c>
      <c r="BG287" s="171">
        <v>0</v>
      </c>
      <c r="BH287" s="171">
        <v>0</v>
      </c>
      <c r="BI287" s="171">
        <v>0</v>
      </c>
      <c r="BJ287" s="171">
        <v>0</v>
      </c>
      <c r="BK287" s="171">
        <v>0</v>
      </c>
      <c r="BL287" s="171">
        <v>0</v>
      </c>
      <c r="BM287" s="171">
        <v>0</v>
      </c>
      <c r="BN287" s="171">
        <v>0</v>
      </c>
      <c r="BO287" s="171">
        <v>0</v>
      </c>
      <c r="BP287" s="171">
        <v>0</v>
      </c>
      <c r="BQ287" s="172">
        <v>0</v>
      </c>
      <c r="BR287" s="173">
        <v>0</v>
      </c>
      <c r="BS287" s="171">
        <v>0</v>
      </c>
      <c r="BT287" s="171">
        <v>0</v>
      </c>
      <c r="BU287" s="171">
        <v>0</v>
      </c>
      <c r="BV287" s="171">
        <v>0</v>
      </c>
      <c r="BW287" s="172">
        <v>0</v>
      </c>
    </row>
    <row r="288" spans="25:75" x14ac:dyDescent="0.2">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BA288" s="170">
        <v>50</v>
      </c>
      <c r="BB288" s="171">
        <v>0.01</v>
      </c>
      <c r="BC288" s="171">
        <v>0.02</v>
      </c>
      <c r="BD288" s="171">
        <v>0.03</v>
      </c>
      <c r="BE288" s="171">
        <v>0.04</v>
      </c>
      <c r="BF288" s="171">
        <v>0.05</v>
      </c>
      <c r="BG288" s="171">
        <v>0.06</v>
      </c>
      <c r="BH288" s="171">
        <v>7.0000000000000007E-2</v>
      </c>
      <c r="BI288" s="171">
        <v>0.08</v>
      </c>
      <c r="BJ288" s="171">
        <v>0.08</v>
      </c>
      <c r="BK288" s="171">
        <v>0.08</v>
      </c>
      <c r="BL288" s="171">
        <v>0.08</v>
      </c>
      <c r="BM288" s="171">
        <v>7.0000000000000007E-2</v>
      </c>
      <c r="BN288" s="171">
        <v>7.0000000000000007E-2</v>
      </c>
      <c r="BO288" s="171">
        <v>0.06</v>
      </c>
      <c r="BP288" s="171">
        <v>0.05</v>
      </c>
      <c r="BQ288" s="172">
        <v>0.04</v>
      </c>
      <c r="BR288" s="173">
        <v>0</v>
      </c>
      <c r="BS288" s="171">
        <v>0</v>
      </c>
      <c r="BT288" s="171">
        <v>0</v>
      </c>
      <c r="BU288" s="171">
        <v>0</v>
      </c>
      <c r="BV288" s="171">
        <v>0</v>
      </c>
      <c r="BW288" s="172">
        <v>0</v>
      </c>
    </row>
    <row r="289" spans="25:75" x14ac:dyDescent="0.2">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BA289" s="170">
        <v>60</v>
      </c>
      <c r="BB289" s="171">
        <v>0.02</v>
      </c>
      <c r="BC289" s="171">
        <v>0.03</v>
      </c>
      <c r="BD289" s="171">
        <v>0.05</v>
      </c>
      <c r="BE289" s="171">
        <v>7.0000000000000007E-2</v>
      </c>
      <c r="BF289" s="171">
        <v>0.09</v>
      </c>
      <c r="BG289" s="171">
        <v>0.11</v>
      </c>
      <c r="BH289" s="171">
        <v>0.12</v>
      </c>
      <c r="BI289" s="171">
        <v>0.13</v>
      </c>
      <c r="BJ289" s="171">
        <v>0.13</v>
      </c>
      <c r="BK289" s="171">
        <v>0.13</v>
      </c>
      <c r="BL289" s="171">
        <v>0.13</v>
      </c>
      <c r="BM289" s="171">
        <v>0.12</v>
      </c>
      <c r="BN289" s="171">
        <v>0.11</v>
      </c>
      <c r="BO289" s="171">
        <v>0.1</v>
      </c>
      <c r="BP289" s="171">
        <v>0.08</v>
      </c>
      <c r="BQ289" s="172">
        <v>0.06</v>
      </c>
      <c r="BR289" s="173">
        <v>0</v>
      </c>
      <c r="BS289" s="171">
        <v>0</v>
      </c>
      <c r="BT289" s="171">
        <v>0</v>
      </c>
      <c r="BU289" s="171">
        <v>0</v>
      </c>
      <c r="BV289" s="171">
        <v>0</v>
      </c>
      <c r="BW289" s="172">
        <v>0</v>
      </c>
    </row>
    <row r="290" spans="25:75" x14ac:dyDescent="0.2">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BA290" s="170">
        <v>70</v>
      </c>
      <c r="BB290" s="171">
        <v>0.03</v>
      </c>
      <c r="BC290" s="171">
        <v>0.05</v>
      </c>
      <c r="BD290" s="171">
        <v>7.0000000000000007E-2</v>
      </c>
      <c r="BE290" s="171">
        <v>0.09</v>
      </c>
      <c r="BF290" s="171">
        <v>0.12</v>
      </c>
      <c r="BG290" s="171">
        <v>0.15</v>
      </c>
      <c r="BH290" s="171">
        <v>0.17</v>
      </c>
      <c r="BI290" s="171">
        <v>0.19</v>
      </c>
      <c r="BJ290" s="171">
        <v>0.19</v>
      </c>
      <c r="BK290" s="171">
        <v>0.18</v>
      </c>
      <c r="BL290" s="171">
        <v>0.17</v>
      </c>
      <c r="BM290" s="171">
        <v>0.17</v>
      </c>
      <c r="BN290" s="171">
        <v>0.16</v>
      </c>
      <c r="BO290" s="171">
        <v>0.14000000000000001</v>
      </c>
      <c r="BP290" s="171">
        <v>0.11</v>
      </c>
      <c r="BQ290" s="172">
        <v>0.08</v>
      </c>
      <c r="BR290" s="173">
        <v>0</v>
      </c>
      <c r="BS290" s="171">
        <v>0</v>
      </c>
      <c r="BT290" s="171">
        <v>0</v>
      </c>
      <c r="BU290" s="171">
        <v>0</v>
      </c>
      <c r="BV290" s="171">
        <v>0</v>
      </c>
      <c r="BW290" s="172">
        <v>0</v>
      </c>
    </row>
    <row r="291" spans="25:75" x14ac:dyDescent="0.2">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BA291" s="170">
        <v>80</v>
      </c>
      <c r="BB291" s="171">
        <v>0.04</v>
      </c>
      <c r="BC291" s="171">
        <v>0.06</v>
      </c>
      <c r="BD291" s="171">
        <v>0.09</v>
      </c>
      <c r="BE291" s="171">
        <v>0.12</v>
      </c>
      <c r="BF291" s="171">
        <v>0.15</v>
      </c>
      <c r="BG291" s="171">
        <v>0.19</v>
      </c>
      <c r="BH291" s="171">
        <v>0.22</v>
      </c>
      <c r="BI291" s="171">
        <v>0.24</v>
      </c>
      <c r="BJ291" s="171">
        <v>0.24</v>
      </c>
      <c r="BK291" s="171">
        <v>0.23</v>
      </c>
      <c r="BL291" s="171">
        <v>0.22</v>
      </c>
      <c r="BM291" s="171">
        <v>0.21</v>
      </c>
      <c r="BN291" s="171">
        <v>0.2</v>
      </c>
      <c r="BO291" s="171">
        <v>0.18</v>
      </c>
      <c r="BP291" s="171">
        <v>0.14000000000000001</v>
      </c>
      <c r="BQ291" s="172">
        <v>0.1</v>
      </c>
      <c r="BR291" s="173">
        <v>0</v>
      </c>
      <c r="BS291" s="171">
        <v>0</v>
      </c>
      <c r="BT291" s="171">
        <v>0</v>
      </c>
      <c r="BU291" s="171">
        <v>0</v>
      </c>
      <c r="BV291" s="171">
        <v>0</v>
      </c>
      <c r="BW291" s="172">
        <v>0</v>
      </c>
    </row>
    <row r="292" spans="25:75" x14ac:dyDescent="0.2">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BA292" s="174">
        <v>90</v>
      </c>
      <c r="BB292" s="159">
        <v>0.05</v>
      </c>
      <c r="BC292" s="159">
        <v>7.0000000000000007E-2</v>
      </c>
      <c r="BD292" s="159">
        <v>0.11</v>
      </c>
      <c r="BE292" s="159">
        <v>0.15</v>
      </c>
      <c r="BF292" s="159">
        <v>0.19</v>
      </c>
      <c r="BG292" s="159">
        <v>0.23</v>
      </c>
      <c r="BH292" s="159">
        <v>0.27</v>
      </c>
      <c r="BI292" s="159">
        <v>0.28999999999999998</v>
      </c>
      <c r="BJ292" s="159">
        <v>0.28999999999999998</v>
      </c>
      <c r="BK292" s="159">
        <v>0.28999999999999998</v>
      </c>
      <c r="BL292" s="159">
        <v>0.27</v>
      </c>
      <c r="BM292" s="159">
        <v>0.26</v>
      </c>
      <c r="BN292" s="159">
        <v>0.25</v>
      </c>
      <c r="BO292" s="159">
        <v>0.22</v>
      </c>
      <c r="BP292" s="159">
        <v>0.17</v>
      </c>
      <c r="BQ292" s="175">
        <v>0.13</v>
      </c>
      <c r="BR292" s="176">
        <v>0</v>
      </c>
      <c r="BS292" s="159">
        <v>0</v>
      </c>
      <c r="BT292" s="159">
        <v>0</v>
      </c>
      <c r="BU292" s="159">
        <v>0</v>
      </c>
      <c r="BV292" s="159">
        <v>0</v>
      </c>
      <c r="BW292" s="175">
        <v>0</v>
      </c>
    </row>
    <row r="293" spans="25:75" x14ac:dyDescent="0.2">
      <c r="BA293" s="118"/>
      <c r="BB293" s="118"/>
      <c r="BC293" s="177"/>
      <c r="BD293" s="118"/>
      <c r="BE293" s="177" t="s">
        <v>32</v>
      </c>
      <c r="BF293" s="118"/>
      <c r="BG293" s="177"/>
      <c r="BH293" s="177"/>
      <c r="BI293" s="177" t="s">
        <v>32</v>
      </c>
      <c r="BJ293" s="177"/>
      <c r="BK293" s="118"/>
      <c r="BL293" s="177"/>
      <c r="BM293" s="177" t="s">
        <v>32</v>
      </c>
      <c r="BN293" s="118"/>
      <c r="BO293" s="177"/>
      <c r="BP293" s="177" t="s">
        <v>32</v>
      </c>
      <c r="BQ293" s="118"/>
      <c r="BR293" s="118"/>
      <c r="BS293" s="118"/>
      <c r="BT293" s="118"/>
      <c r="BU293" s="118"/>
      <c r="BV293" s="118"/>
      <c r="BW293" s="118"/>
    </row>
    <row r="294" spans="25:75" x14ac:dyDescent="0.2">
      <c r="BA294" s="118"/>
      <c r="BB294" s="118"/>
      <c r="BC294" s="177"/>
      <c r="BD294" s="118"/>
      <c r="BE294" s="178" t="s">
        <v>59</v>
      </c>
      <c r="BF294" s="118"/>
      <c r="BG294" s="177"/>
      <c r="BH294" s="177"/>
      <c r="BI294" s="177" t="s">
        <v>57</v>
      </c>
      <c r="BJ294" s="177"/>
      <c r="BK294" s="118"/>
      <c r="BL294" s="177"/>
      <c r="BM294" s="177" t="s">
        <v>60</v>
      </c>
      <c r="BN294" s="118"/>
      <c r="BO294" s="177"/>
      <c r="BP294" s="177" t="s">
        <v>39</v>
      </c>
      <c r="BQ294" s="118"/>
      <c r="BR294" s="118"/>
      <c r="BS294" s="118"/>
      <c r="BT294" s="118"/>
      <c r="BU294" s="118"/>
      <c r="BV294" s="118"/>
      <c r="BW294" s="118"/>
    </row>
    <row r="295" spans="25:75" x14ac:dyDescent="0.2">
      <c r="BA295" s="118"/>
      <c r="BB295" s="118"/>
      <c r="BC295" s="177"/>
      <c r="BD295" s="118"/>
      <c r="BE295" s="177" t="s">
        <v>61</v>
      </c>
      <c r="BF295" s="118"/>
      <c r="BG295" s="177"/>
      <c r="BH295" s="177"/>
      <c r="BI295" s="118"/>
      <c r="BJ295" s="177"/>
      <c r="BK295" s="118"/>
      <c r="BL295" s="177"/>
      <c r="BM295" s="177" t="s">
        <v>62</v>
      </c>
      <c r="BN295" s="118"/>
      <c r="BO295" s="177"/>
      <c r="BP295" s="177" t="s">
        <v>63</v>
      </c>
      <c r="BQ295" s="118"/>
      <c r="BR295" s="118"/>
      <c r="BS295" s="118"/>
      <c r="BT295" s="118"/>
      <c r="BU295" s="118"/>
      <c r="BV295" s="118"/>
      <c r="BW295" s="118"/>
    </row>
    <row r="296" spans="25:75" x14ac:dyDescent="0.2">
      <c r="BA296" s="31" t="str">
        <f ca="1">HYPERLINK("#"&amp;MID(CELL("filename",AG284),FIND("]",CELL("filename",AG284))+1,256)&amp;"!"&amp;ADDRESS(ROW($B$8),COLUMN($B$8),1,TRUE),"Return to Cell B8")</f>
        <v>Return to Cell B8</v>
      </c>
      <c r="BB296" s="118"/>
      <c r="BC296" s="177"/>
      <c r="BD296" s="118"/>
      <c r="BE296" s="177"/>
      <c r="BF296" s="118"/>
      <c r="BG296" s="177"/>
      <c r="BH296" s="177"/>
      <c r="BI296" s="118"/>
      <c r="BJ296" s="177"/>
      <c r="BK296" s="118"/>
      <c r="BL296" s="177"/>
      <c r="BM296" s="177"/>
      <c r="BN296" s="118"/>
      <c r="BO296" s="177"/>
      <c r="BP296" s="177"/>
      <c r="BQ296" s="118"/>
      <c r="BR296" s="118"/>
      <c r="BS296" s="118"/>
      <c r="BT296" s="118"/>
      <c r="BU296" s="118"/>
      <c r="BV296" s="118"/>
      <c r="BW296" s="118"/>
    </row>
    <row r="297" spans="25:75" x14ac:dyDescent="0.2">
      <c r="BA297" s="118"/>
      <c r="BB297" s="118"/>
      <c r="BC297" s="118"/>
      <c r="BD297" s="118"/>
      <c r="BE297" s="118"/>
      <c r="BF297" s="118"/>
      <c r="BG297" s="118"/>
      <c r="BH297" s="177"/>
      <c r="BI297" s="118"/>
      <c r="BJ297" s="177"/>
      <c r="BK297" s="118"/>
      <c r="BL297" s="118"/>
      <c r="BM297" s="118"/>
      <c r="BN297" s="118"/>
      <c r="BO297" s="118"/>
      <c r="BP297" s="177"/>
      <c r="BQ297" s="118"/>
      <c r="BR297" s="118"/>
      <c r="BS297" s="118"/>
      <c r="BT297" s="118"/>
      <c r="BU297" s="118"/>
      <c r="BV297" s="118"/>
      <c r="BW297" s="118"/>
    </row>
    <row r="298" spans="25:75" x14ac:dyDescent="0.2">
      <c r="BA298" s="118" t="s">
        <v>174</v>
      </c>
      <c r="BB298" s="118"/>
      <c r="BC298" s="118"/>
      <c r="BD298" s="118"/>
      <c r="BE298" s="118"/>
      <c r="BF298" s="118"/>
      <c r="BG298" s="118"/>
      <c r="BH298" s="118"/>
      <c r="BI298" s="118"/>
      <c r="BJ298" s="118"/>
      <c r="BK298" s="118"/>
      <c r="BL298" s="118"/>
      <c r="BM298" s="118"/>
      <c r="BN298" s="118"/>
      <c r="BO298" s="118"/>
      <c r="BP298" s="118"/>
      <c r="BQ298" s="118"/>
      <c r="BR298" s="118"/>
      <c r="BS298" s="118"/>
      <c r="BT298" s="118"/>
      <c r="BU298" s="118"/>
      <c r="BV298" s="118"/>
      <c r="BW298" s="118"/>
    </row>
    <row r="299" spans="25:75" x14ac:dyDescent="0.2">
      <c r="BA299" s="122" t="s">
        <v>29</v>
      </c>
      <c r="BB299" s="253" t="s">
        <v>30</v>
      </c>
      <c r="BC299" s="253"/>
      <c r="BD299" s="253"/>
      <c r="BE299" s="253"/>
      <c r="BF299" s="253"/>
      <c r="BG299" s="253"/>
      <c r="BH299" s="253"/>
      <c r="BI299" s="253"/>
      <c r="BJ299" s="253"/>
      <c r="BK299" s="253"/>
      <c r="BL299" s="253"/>
      <c r="BM299" s="253"/>
      <c r="BN299" s="253"/>
      <c r="BO299" s="253"/>
      <c r="BP299" s="253"/>
      <c r="BQ299" s="253"/>
      <c r="BR299" s="253"/>
      <c r="BS299" s="253"/>
      <c r="BT299" s="253"/>
      <c r="BU299" s="253"/>
      <c r="BV299" s="253"/>
      <c r="BW299" s="253"/>
    </row>
    <row r="300" spans="25:75" ht="14.25" x14ac:dyDescent="0.2">
      <c r="BA300" s="126" t="s">
        <v>112</v>
      </c>
      <c r="BB300" s="254" t="s">
        <v>82</v>
      </c>
      <c r="BC300" s="254"/>
      <c r="BD300" s="254"/>
      <c r="BE300" s="254"/>
      <c r="BF300" s="254"/>
      <c r="BG300" s="254"/>
      <c r="BH300" s="254"/>
      <c r="BI300" s="254"/>
      <c r="BJ300" s="254"/>
      <c r="BK300" s="254"/>
      <c r="BL300" s="254"/>
      <c r="BM300" s="254"/>
      <c r="BN300" s="254"/>
      <c r="BO300" s="254"/>
      <c r="BP300" s="254"/>
      <c r="BQ300" s="254" t="s">
        <v>83</v>
      </c>
      <c r="BR300" s="254"/>
      <c r="BS300" s="254"/>
      <c r="BT300" s="254"/>
      <c r="BU300" s="254"/>
      <c r="BV300" s="254"/>
      <c r="BW300" s="254"/>
    </row>
    <row r="301" spans="25:75" x14ac:dyDescent="0.2">
      <c r="BA301" s="158"/>
      <c r="BB301" s="167">
        <v>1</v>
      </c>
      <c r="BC301" s="167">
        <v>2</v>
      </c>
      <c r="BD301" s="167">
        <v>3</v>
      </c>
      <c r="BE301" s="167">
        <v>4</v>
      </c>
      <c r="BF301" s="167">
        <v>5</v>
      </c>
      <c r="BG301" s="167">
        <v>6</v>
      </c>
      <c r="BH301" s="167">
        <v>7</v>
      </c>
      <c r="BI301" s="167">
        <v>8</v>
      </c>
      <c r="BJ301" s="167">
        <v>9</v>
      </c>
      <c r="BK301" s="167">
        <v>10</v>
      </c>
      <c r="BL301" s="167">
        <v>11</v>
      </c>
      <c r="BM301" s="167">
        <v>12</v>
      </c>
      <c r="BN301" s="167">
        <v>13</v>
      </c>
      <c r="BO301" s="167">
        <v>14</v>
      </c>
      <c r="BP301" s="168">
        <v>15</v>
      </c>
      <c r="BQ301" s="169">
        <v>16</v>
      </c>
      <c r="BR301" s="167">
        <v>17</v>
      </c>
      <c r="BS301" s="167">
        <v>18</v>
      </c>
      <c r="BT301" s="167">
        <v>19</v>
      </c>
      <c r="BU301" s="167">
        <v>20</v>
      </c>
      <c r="BV301" s="167">
        <v>21</v>
      </c>
      <c r="BW301" s="168">
        <v>22</v>
      </c>
    </row>
    <row r="302" spans="25:75" x14ac:dyDescent="0.2">
      <c r="BA302" s="170">
        <v>0</v>
      </c>
      <c r="BB302" s="171">
        <v>0</v>
      </c>
      <c r="BC302" s="171">
        <v>0</v>
      </c>
      <c r="BD302" s="171">
        <v>0</v>
      </c>
      <c r="BE302" s="171">
        <v>0</v>
      </c>
      <c r="BF302" s="171">
        <v>0</v>
      </c>
      <c r="BG302" s="171">
        <v>0</v>
      </c>
      <c r="BH302" s="171">
        <v>0</v>
      </c>
      <c r="BI302" s="171">
        <v>0</v>
      </c>
      <c r="BJ302" s="171">
        <v>0</v>
      </c>
      <c r="BK302" s="171">
        <v>0</v>
      </c>
      <c r="BL302" s="171">
        <v>0</v>
      </c>
      <c r="BM302" s="171">
        <v>0</v>
      </c>
      <c r="BN302" s="171">
        <v>0</v>
      </c>
      <c r="BO302" s="171">
        <v>0</v>
      </c>
      <c r="BP302" s="172">
        <v>0</v>
      </c>
      <c r="BQ302" s="173">
        <v>0</v>
      </c>
      <c r="BR302" s="171">
        <v>0</v>
      </c>
      <c r="BS302" s="171">
        <v>0</v>
      </c>
      <c r="BT302" s="171">
        <v>0</v>
      </c>
      <c r="BU302" s="171">
        <v>0</v>
      </c>
      <c r="BV302" s="171">
        <v>0</v>
      </c>
      <c r="BW302" s="172">
        <v>0</v>
      </c>
    </row>
    <row r="303" spans="25:75" x14ac:dyDescent="0.2">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BA303" s="170">
        <v>50</v>
      </c>
      <c r="BB303" s="171">
        <v>0.01</v>
      </c>
      <c r="BC303" s="171">
        <v>0.03</v>
      </c>
      <c r="BD303" s="171">
        <v>0.05</v>
      </c>
      <c r="BE303" s="171">
        <v>0.06</v>
      </c>
      <c r="BF303" s="171">
        <v>0.08</v>
      </c>
      <c r="BG303" s="171">
        <v>0.08</v>
      </c>
      <c r="BH303" s="171">
        <v>0.08</v>
      </c>
      <c r="BI303" s="171">
        <v>0.08</v>
      </c>
      <c r="BJ303" s="171">
        <v>0.08</v>
      </c>
      <c r="BK303" s="171">
        <v>0.08</v>
      </c>
      <c r="BL303" s="171">
        <v>0.08</v>
      </c>
      <c r="BM303" s="171">
        <v>7.0000000000000007E-2</v>
      </c>
      <c r="BN303" s="171">
        <v>0.06</v>
      </c>
      <c r="BO303" s="171">
        <v>0.04</v>
      </c>
      <c r="BP303" s="172">
        <v>0.03</v>
      </c>
      <c r="BQ303" s="173">
        <v>0</v>
      </c>
      <c r="BR303" s="171">
        <v>0</v>
      </c>
      <c r="BS303" s="171">
        <v>0</v>
      </c>
      <c r="BT303" s="171">
        <v>0</v>
      </c>
      <c r="BU303" s="171">
        <v>0</v>
      </c>
      <c r="BV303" s="171">
        <v>0</v>
      </c>
      <c r="BW303" s="172">
        <v>0</v>
      </c>
    </row>
    <row r="304" spans="25:75" x14ac:dyDescent="0.2">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BA304" s="170">
        <v>60</v>
      </c>
      <c r="BB304" s="171">
        <v>0.02</v>
      </c>
      <c r="BC304" s="171">
        <v>0.05</v>
      </c>
      <c r="BD304" s="171">
        <v>0.08</v>
      </c>
      <c r="BE304" s="171">
        <v>0.1</v>
      </c>
      <c r="BF304" s="171">
        <v>0.12</v>
      </c>
      <c r="BG304" s="171">
        <v>0.14000000000000001</v>
      </c>
      <c r="BH304" s="171">
        <v>0.14000000000000001</v>
      </c>
      <c r="BI304" s="171">
        <v>0.14000000000000001</v>
      </c>
      <c r="BJ304" s="171">
        <v>0.13</v>
      </c>
      <c r="BK304" s="171">
        <v>0.13</v>
      </c>
      <c r="BL304" s="171">
        <v>0.13</v>
      </c>
      <c r="BM304" s="171">
        <v>0.12</v>
      </c>
      <c r="BN304" s="171">
        <v>0.1</v>
      </c>
      <c r="BO304" s="171">
        <v>7.0000000000000007E-2</v>
      </c>
      <c r="BP304" s="172">
        <v>0.04</v>
      </c>
      <c r="BQ304" s="173">
        <v>0</v>
      </c>
      <c r="BR304" s="171">
        <v>0</v>
      </c>
      <c r="BS304" s="171">
        <v>0</v>
      </c>
      <c r="BT304" s="171">
        <v>0</v>
      </c>
      <c r="BU304" s="171">
        <v>0</v>
      </c>
      <c r="BV304" s="171">
        <v>0</v>
      </c>
      <c r="BW304" s="172">
        <v>0</v>
      </c>
    </row>
    <row r="305" spans="25:75" x14ac:dyDescent="0.2">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BA305" s="170">
        <v>70</v>
      </c>
      <c r="BB305" s="171">
        <v>0.03</v>
      </c>
      <c r="BC305" s="171">
        <v>7.0000000000000007E-2</v>
      </c>
      <c r="BD305" s="171">
        <v>0.11</v>
      </c>
      <c r="BE305" s="171">
        <v>0.15</v>
      </c>
      <c r="BF305" s="171">
        <v>0.17</v>
      </c>
      <c r="BG305" s="171">
        <v>0.19</v>
      </c>
      <c r="BH305" s="171">
        <v>0.19</v>
      </c>
      <c r="BI305" s="171">
        <v>0.19</v>
      </c>
      <c r="BJ305" s="171">
        <v>0.19</v>
      </c>
      <c r="BK305" s="171">
        <v>0.18</v>
      </c>
      <c r="BL305" s="171">
        <v>0.17</v>
      </c>
      <c r="BM305" s="171">
        <v>0.16</v>
      </c>
      <c r="BN305" s="171">
        <v>0.13</v>
      </c>
      <c r="BO305" s="171">
        <v>0.1</v>
      </c>
      <c r="BP305" s="172">
        <v>0.06</v>
      </c>
      <c r="BQ305" s="173">
        <v>0</v>
      </c>
      <c r="BR305" s="171">
        <v>0</v>
      </c>
      <c r="BS305" s="171">
        <v>0</v>
      </c>
      <c r="BT305" s="171">
        <v>0</v>
      </c>
      <c r="BU305" s="171">
        <v>0</v>
      </c>
      <c r="BV305" s="171">
        <v>0</v>
      </c>
      <c r="BW305" s="172">
        <v>0</v>
      </c>
    </row>
    <row r="306" spans="25:75" x14ac:dyDescent="0.2">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BA306" s="170">
        <v>80</v>
      </c>
      <c r="BB306" s="171">
        <v>0.03</v>
      </c>
      <c r="BC306" s="171">
        <v>0.09</v>
      </c>
      <c r="BD306" s="171">
        <v>0.14000000000000001</v>
      </c>
      <c r="BE306" s="171">
        <v>0.19</v>
      </c>
      <c r="BF306" s="171">
        <v>0.22</v>
      </c>
      <c r="BG306" s="171">
        <v>0.25</v>
      </c>
      <c r="BH306" s="171">
        <v>0.25</v>
      </c>
      <c r="BI306" s="171">
        <v>0.25</v>
      </c>
      <c r="BJ306" s="171">
        <v>0.24</v>
      </c>
      <c r="BK306" s="171">
        <v>0.23</v>
      </c>
      <c r="BL306" s="171">
        <v>0.22</v>
      </c>
      <c r="BM306" s="171">
        <v>0.21</v>
      </c>
      <c r="BN306" s="171">
        <v>0.17</v>
      </c>
      <c r="BO306" s="171">
        <v>0.13</v>
      </c>
      <c r="BP306" s="172">
        <v>7.0000000000000007E-2</v>
      </c>
      <c r="BQ306" s="173">
        <v>0</v>
      </c>
      <c r="BR306" s="171">
        <v>0</v>
      </c>
      <c r="BS306" s="171">
        <v>0</v>
      </c>
      <c r="BT306" s="171">
        <v>0</v>
      </c>
      <c r="BU306" s="171">
        <v>0</v>
      </c>
      <c r="BV306" s="171">
        <v>0</v>
      </c>
      <c r="BW306" s="172">
        <v>0</v>
      </c>
    </row>
    <row r="307" spans="25:75" x14ac:dyDescent="0.2">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BA307" s="174">
        <v>90</v>
      </c>
      <c r="BB307" s="159">
        <v>0.04</v>
      </c>
      <c r="BC307" s="159">
        <v>0.11</v>
      </c>
      <c r="BD307" s="159">
        <v>0.17</v>
      </c>
      <c r="BE307" s="159">
        <v>0.23</v>
      </c>
      <c r="BF307" s="159">
        <v>0.27</v>
      </c>
      <c r="BG307" s="159">
        <v>0.3</v>
      </c>
      <c r="BH307" s="159">
        <v>0.3</v>
      </c>
      <c r="BI307" s="159">
        <v>0.3</v>
      </c>
      <c r="BJ307" s="159">
        <v>0.28999999999999998</v>
      </c>
      <c r="BK307" s="159">
        <v>0.28999999999999998</v>
      </c>
      <c r="BL307" s="159">
        <v>0.27</v>
      </c>
      <c r="BM307" s="159">
        <v>0.26</v>
      </c>
      <c r="BN307" s="159">
        <v>0.21</v>
      </c>
      <c r="BO307" s="159">
        <v>0.15</v>
      </c>
      <c r="BP307" s="175">
        <v>0.09</v>
      </c>
      <c r="BQ307" s="176">
        <v>0</v>
      </c>
      <c r="BR307" s="159">
        <v>0</v>
      </c>
      <c r="BS307" s="159">
        <v>0</v>
      </c>
      <c r="BT307" s="159">
        <v>0</v>
      </c>
      <c r="BU307" s="159">
        <v>0</v>
      </c>
      <c r="BV307" s="159">
        <v>0</v>
      </c>
      <c r="BW307" s="175">
        <v>0</v>
      </c>
    </row>
    <row r="308" spans="25:75" x14ac:dyDescent="0.2">
      <c r="BA308" s="118"/>
      <c r="BB308" s="118"/>
      <c r="BC308" s="118"/>
      <c r="BD308" s="118"/>
      <c r="BE308" s="118"/>
      <c r="BF308" s="252" t="s">
        <v>32</v>
      </c>
      <c r="BG308" s="252"/>
      <c r="BH308" s="252" t="s">
        <v>32</v>
      </c>
      <c r="BI308" s="252"/>
      <c r="BJ308" s="177"/>
      <c r="BK308" s="177" t="s">
        <v>32</v>
      </c>
      <c r="BL308" s="177"/>
      <c r="BM308" s="177" t="s">
        <v>32</v>
      </c>
      <c r="BN308" s="118"/>
      <c r="BO308" s="118"/>
      <c r="BP308" s="177" t="s">
        <v>32</v>
      </c>
      <c r="BQ308" s="118"/>
      <c r="BR308" s="118"/>
      <c r="BS308" s="118"/>
      <c r="BT308" s="118"/>
      <c r="BU308" s="118"/>
      <c r="BV308" s="118"/>
      <c r="BW308" s="118"/>
    </row>
    <row r="309" spans="25:75" x14ac:dyDescent="0.2">
      <c r="BA309" s="118"/>
      <c r="BB309" s="118"/>
      <c r="BC309" s="177"/>
      <c r="BD309" s="118"/>
      <c r="BE309" s="118"/>
      <c r="BF309" s="252" t="s">
        <v>64</v>
      </c>
      <c r="BG309" s="252"/>
      <c r="BH309" s="252" t="s">
        <v>65</v>
      </c>
      <c r="BI309" s="252"/>
      <c r="BJ309" s="177"/>
      <c r="BK309" s="179">
        <v>1</v>
      </c>
      <c r="BL309" s="177"/>
      <c r="BM309" s="177" t="s">
        <v>65</v>
      </c>
      <c r="BN309" s="118"/>
      <c r="BO309" s="118"/>
      <c r="BP309" s="177" t="s">
        <v>66</v>
      </c>
      <c r="BQ309" s="118"/>
      <c r="BR309" s="118"/>
      <c r="BS309" s="118"/>
      <c r="BT309" s="118"/>
      <c r="BU309" s="118"/>
      <c r="BV309" s="118"/>
      <c r="BW309" s="118"/>
    </row>
    <row r="310" spans="25:75" x14ac:dyDescent="0.2">
      <c r="BA310" s="118"/>
      <c r="BB310" s="118"/>
      <c r="BC310" s="177"/>
      <c r="BD310" s="118"/>
      <c r="BE310" s="118"/>
      <c r="BF310" s="118"/>
      <c r="BG310" s="177"/>
      <c r="BH310" s="252" t="s">
        <v>57</v>
      </c>
      <c r="BI310" s="256"/>
      <c r="BJ310" s="177"/>
      <c r="BK310" s="177" t="s">
        <v>67</v>
      </c>
      <c r="BL310" s="177"/>
      <c r="BM310" s="177" t="s">
        <v>68</v>
      </c>
      <c r="BN310" s="118"/>
      <c r="BO310" s="118"/>
      <c r="BP310" s="118"/>
      <c r="BQ310" s="118"/>
      <c r="BR310" s="118"/>
      <c r="BS310" s="118"/>
      <c r="BT310" s="118"/>
      <c r="BU310" s="118"/>
      <c r="BV310" s="118"/>
      <c r="BW310" s="118"/>
    </row>
    <row r="311" spans="25:75" x14ac:dyDescent="0.2">
      <c r="BA311" s="118"/>
      <c r="BB311" s="118"/>
      <c r="BC311" s="118"/>
      <c r="BD311" s="118"/>
      <c r="BE311" s="118"/>
      <c r="BF311" s="118"/>
      <c r="BG311" s="118"/>
      <c r="BH311" s="177"/>
      <c r="BI311" s="118"/>
      <c r="BJ311" s="177"/>
      <c r="BK311" s="118"/>
      <c r="BL311" s="118"/>
      <c r="BM311" s="177" t="s">
        <v>63</v>
      </c>
      <c r="BN311" s="118"/>
      <c r="BO311" s="118"/>
      <c r="BP311" s="118"/>
      <c r="BQ311" s="118"/>
      <c r="BR311" s="118"/>
      <c r="BS311" s="118"/>
      <c r="BT311" s="118"/>
      <c r="BU311" s="118"/>
      <c r="BV311" s="118"/>
      <c r="BW311" s="118"/>
    </row>
    <row r="312" spans="25:75" x14ac:dyDescent="0.2">
      <c r="BA312" s="31" t="str">
        <f ca="1">HYPERLINK("#"&amp;MID(CELL("filename",AG300),FIND("]",CELL("filename",AG300))+1,256)&amp;"!"&amp;ADDRESS(ROW($B$8),COLUMN($B$8),1,TRUE),"Return to Cell B8")</f>
        <v>Return to Cell B8</v>
      </c>
      <c r="BB312" s="118"/>
      <c r="BC312" s="118"/>
      <c r="BD312" s="118"/>
      <c r="BE312" s="118"/>
      <c r="BF312" s="118"/>
      <c r="BG312" s="118"/>
      <c r="BH312" s="177"/>
      <c r="BI312" s="118"/>
      <c r="BJ312" s="177"/>
      <c r="BK312" s="118"/>
      <c r="BL312" s="118"/>
      <c r="BM312" s="177"/>
      <c r="BN312" s="118"/>
      <c r="BO312" s="118"/>
      <c r="BP312" s="118"/>
      <c r="BQ312" s="118"/>
      <c r="BR312" s="118"/>
      <c r="BS312" s="118"/>
      <c r="BT312" s="118"/>
      <c r="BU312" s="118"/>
      <c r="BV312" s="118"/>
      <c r="BW312" s="118"/>
    </row>
    <row r="313" spans="25:75" x14ac:dyDescent="0.2">
      <c r="BA313" s="118"/>
      <c r="BB313" s="118"/>
      <c r="BC313" s="118"/>
      <c r="BD313" s="118"/>
      <c r="BE313" s="118"/>
      <c r="BF313" s="118"/>
      <c r="BG313" s="118"/>
      <c r="BH313" s="118"/>
      <c r="BI313" s="118"/>
      <c r="BJ313" s="118"/>
      <c r="BK313" s="118"/>
      <c r="BL313" s="118"/>
      <c r="BM313" s="118"/>
      <c r="BN313" s="118"/>
      <c r="BO313" s="118"/>
      <c r="BP313" s="118"/>
      <c r="BQ313" s="118"/>
      <c r="BR313" s="118"/>
      <c r="BS313" s="118"/>
      <c r="BT313" s="118"/>
      <c r="BU313" s="118"/>
      <c r="BV313" s="118"/>
      <c r="BW313" s="118"/>
    </row>
    <row r="314" spans="25:75" x14ac:dyDescent="0.2">
      <c r="BA314" s="118" t="s">
        <v>175</v>
      </c>
      <c r="BB314" s="118"/>
      <c r="BC314" s="118"/>
      <c r="BD314" s="118"/>
      <c r="BE314" s="118"/>
      <c r="BF314" s="118"/>
      <c r="BG314" s="118"/>
      <c r="BH314" s="118"/>
      <c r="BI314" s="118"/>
      <c r="BJ314" s="118"/>
      <c r="BK314" s="118"/>
      <c r="BL314" s="118"/>
      <c r="BM314" s="118"/>
      <c r="BN314" s="118"/>
      <c r="BO314" s="118"/>
      <c r="BP314" s="118"/>
      <c r="BQ314" s="118"/>
      <c r="BR314" s="118"/>
      <c r="BS314" s="118"/>
      <c r="BT314" s="118"/>
      <c r="BU314" s="118"/>
      <c r="BV314" s="118"/>
      <c r="BW314" s="118"/>
    </row>
    <row r="315" spans="25:75" x14ac:dyDescent="0.2">
      <c r="BA315" s="122" t="s">
        <v>29</v>
      </c>
      <c r="BB315" s="253" t="s">
        <v>30</v>
      </c>
      <c r="BC315" s="253"/>
      <c r="BD315" s="253"/>
      <c r="BE315" s="253"/>
      <c r="BF315" s="253"/>
      <c r="BG315" s="253"/>
      <c r="BH315" s="253"/>
      <c r="BI315" s="253"/>
      <c r="BJ315" s="253"/>
      <c r="BK315" s="253"/>
      <c r="BL315" s="253"/>
      <c r="BM315" s="253"/>
      <c r="BN315" s="253"/>
      <c r="BO315" s="253"/>
      <c r="BP315" s="253"/>
      <c r="BQ315" s="253"/>
      <c r="BR315" s="253"/>
      <c r="BS315" s="253"/>
      <c r="BT315" s="253"/>
      <c r="BU315" s="253"/>
      <c r="BV315" s="253"/>
      <c r="BW315" s="253"/>
    </row>
    <row r="316" spans="25:75" ht="14.25" x14ac:dyDescent="0.2">
      <c r="BA316" s="126" t="s">
        <v>112</v>
      </c>
      <c r="BB316" s="253" t="s">
        <v>31</v>
      </c>
      <c r="BC316" s="253"/>
      <c r="BD316" s="253"/>
      <c r="BE316" s="253"/>
      <c r="BF316" s="253"/>
      <c r="BG316" s="253"/>
      <c r="BH316" s="253"/>
      <c r="BI316" s="253"/>
      <c r="BJ316" s="253"/>
      <c r="BK316" s="253"/>
      <c r="BL316" s="253"/>
      <c r="BM316" s="253"/>
      <c r="BN316" s="253"/>
      <c r="BO316" s="253"/>
      <c r="BP316" s="253"/>
      <c r="BQ316" s="253" t="s">
        <v>83</v>
      </c>
      <c r="BR316" s="253"/>
      <c r="BS316" s="253"/>
      <c r="BT316" s="253"/>
      <c r="BU316" s="253"/>
      <c r="BV316" s="253"/>
      <c r="BW316" s="253"/>
    </row>
    <row r="317" spans="25:75" x14ac:dyDescent="0.2">
      <c r="BA317" s="158"/>
      <c r="BB317" s="167">
        <v>1</v>
      </c>
      <c r="BC317" s="167">
        <v>2</v>
      </c>
      <c r="BD317" s="167">
        <v>3</v>
      </c>
      <c r="BE317" s="167">
        <v>4</v>
      </c>
      <c r="BF317" s="167">
        <v>5</v>
      </c>
      <c r="BG317" s="167">
        <v>6</v>
      </c>
      <c r="BH317" s="167">
        <v>7</v>
      </c>
      <c r="BI317" s="167">
        <v>8</v>
      </c>
      <c r="BJ317" s="167">
        <v>9</v>
      </c>
      <c r="BK317" s="167">
        <v>10</v>
      </c>
      <c r="BL317" s="167">
        <v>11</v>
      </c>
      <c r="BM317" s="167">
        <v>12</v>
      </c>
      <c r="BN317" s="167">
        <v>13</v>
      </c>
      <c r="BO317" s="167">
        <v>14</v>
      </c>
      <c r="BP317" s="168">
        <v>15</v>
      </c>
      <c r="BQ317" s="169">
        <v>16</v>
      </c>
      <c r="BR317" s="167">
        <v>17</v>
      </c>
      <c r="BS317" s="167">
        <v>18</v>
      </c>
      <c r="BT317" s="167">
        <v>19</v>
      </c>
      <c r="BU317" s="167">
        <v>20</v>
      </c>
      <c r="BV317" s="167">
        <v>21</v>
      </c>
      <c r="BW317" s="168">
        <v>22</v>
      </c>
    </row>
    <row r="318" spans="25:75" x14ac:dyDescent="0.2">
      <c r="BA318" s="170">
        <v>0</v>
      </c>
      <c r="BB318" s="171">
        <v>0</v>
      </c>
      <c r="BC318" s="171">
        <v>0</v>
      </c>
      <c r="BD318" s="171">
        <v>0</v>
      </c>
      <c r="BE318" s="171">
        <v>0</v>
      </c>
      <c r="BF318" s="171">
        <v>0</v>
      </c>
      <c r="BG318" s="171">
        <v>0</v>
      </c>
      <c r="BH318" s="171">
        <v>0</v>
      </c>
      <c r="BI318" s="171">
        <v>0</v>
      </c>
      <c r="BJ318" s="171">
        <v>0</v>
      </c>
      <c r="BK318" s="171">
        <v>0</v>
      </c>
      <c r="BL318" s="171">
        <v>0</v>
      </c>
      <c r="BM318" s="171">
        <v>0</v>
      </c>
      <c r="BN318" s="171">
        <v>0</v>
      </c>
      <c r="BO318" s="171">
        <v>0</v>
      </c>
      <c r="BP318" s="172">
        <v>0</v>
      </c>
      <c r="BQ318" s="173">
        <v>0</v>
      </c>
      <c r="BR318" s="171">
        <v>0</v>
      </c>
      <c r="BS318" s="171">
        <v>0</v>
      </c>
      <c r="BT318" s="171">
        <v>0</v>
      </c>
      <c r="BU318" s="171">
        <v>0</v>
      </c>
      <c r="BV318" s="171">
        <v>0</v>
      </c>
      <c r="BW318" s="172">
        <v>0</v>
      </c>
    </row>
    <row r="319" spans="25:75" x14ac:dyDescent="0.2">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BA319" s="170">
        <v>50</v>
      </c>
      <c r="BB319" s="171">
        <v>0.02</v>
      </c>
      <c r="BC319" s="171">
        <v>0.03</v>
      </c>
      <c r="BD319" s="171">
        <v>0.04</v>
      </c>
      <c r="BE319" s="171">
        <v>0.05</v>
      </c>
      <c r="BF319" s="171">
        <v>7.0000000000000007E-2</v>
      </c>
      <c r="BG319" s="171">
        <v>0.08</v>
      </c>
      <c r="BH319" s="171">
        <v>0.08</v>
      </c>
      <c r="BI319" s="171">
        <v>0.08</v>
      </c>
      <c r="BJ319" s="171">
        <v>0.08</v>
      </c>
      <c r="BK319" s="171">
        <v>0.08</v>
      </c>
      <c r="BL319" s="171">
        <v>0.08</v>
      </c>
      <c r="BM319" s="171">
        <v>7.0000000000000007E-2</v>
      </c>
      <c r="BN319" s="171">
        <v>0.06</v>
      </c>
      <c r="BO319" s="171">
        <v>0.05</v>
      </c>
      <c r="BP319" s="172">
        <v>0.04</v>
      </c>
      <c r="BQ319" s="173">
        <v>0</v>
      </c>
      <c r="BR319" s="171">
        <v>0</v>
      </c>
      <c r="BS319" s="171">
        <v>0</v>
      </c>
      <c r="BT319" s="171">
        <v>0</v>
      </c>
      <c r="BU319" s="171">
        <v>0</v>
      </c>
      <c r="BV319" s="171">
        <v>0</v>
      </c>
      <c r="BW319" s="172">
        <v>0</v>
      </c>
    </row>
    <row r="320" spans="25:75" x14ac:dyDescent="0.2">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BA320" s="170">
        <v>60</v>
      </c>
      <c r="BB320" s="171">
        <v>0.03</v>
      </c>
      <c r="BC320" s="171">
        <v>0.04</v>
      </c>
      <c r="BD320" s="171">
        <v>7.0000000000000007E-2</v>
      </c>
      <c r="BE320" s="171">
        <v>0.09</v>
      </c>
      <c r="BF320" s="171">
        <v>0.11</v>
      </c>
      <c r="BG320" s="171">
        <v>0.13</v>
      </c>
      <c r="BH320" s="171">
        <v>0.14000000000000001</v>
      </c>
      <c r="BI320" s="171">
        <v>0.14000000000000001</v>
      </c>
      <c r="BJ320" s="171">
        <v>0.14000000000000001</v>
      </c>
      <c r="BK320" s="171">
        <v>0.13</v>
      </c>
      <c r="BL320" s="171">
        <v>0.13</v>
      </c>
      <c r="BM320" s="171">
        <v>0.12</v>
      </c>
      <c r="BN320" s="171">
        <v>0.1</v>
      </c>
      <c r="BO320" s="171">
        <v>0.09</v>
      </c>
      <c r="BP320" s="172">
        <v>7.0000000000000007E-2</v>
      </c>
      <c r="BQ320" s="173">
        <v>0</v>
      </c>
      <c r="BR320" s="171">
        <v>0</v>
      </c>
      <c r="BS320" s="171">
        <v>0</v>
      </c>
      <c r="BT320" s="171">
        <v>0</v>
      </c>
      <c r="BU320" s="171">
        <v>0</v>
      </c>
      <c r="BV320" s="171">
        <v>0</v>
      </c>
      <c r="BW320" s="172">
        <v>0</v>
      </c>
    </row>
    <row r="321" spans="25:75" x14ac:dyDescent="0.2">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BA321" s="170">
        <v>70</v>
      </c>
      <c r="BB321" s="171">
        <v>0.04</v>
      </c>
      <c r="BC321" s="171">
        <v>0.06</v>
      </c>
      <c r="BD321" s="171">
        <v>0.09</v>
      </c>
      <c r="BE321" s="171">
        <v>0.12</v>
      </c>
      <c r="BF321" s="171">
        <v>0.15</v>
      </c>
      <c r="BG321" s="171">
        <v>0.17</v>
      </c>
      <c r="BH321" s="171">
        <v>0.19</v>
      </c>
      <c r="BI321" s="171">
        <v>0.19</v>
      </c>
      <c r="BJ321" s="171">
        <v>0.19</v>
      </c>
      <c r="BK321" s="171">
        <v>0.19</v>
      </c>
      <c r="BL321" s="171">
        <v>0.18</v>
      </c>
      <c r="BM321" s="171">
        <v>0.17</v>
      </c>
      <c r="BN321" s="171">
        <v>0.14000000000000001</v>
      </c>
      <c r="BO321" s="171">
        <v>0.12</v>
      </c>
      <c r="BP321" s="172">
        <v>0.1</v>
      </c>
      <c r="BQ321" s="173">
        <v>0</v>
      </c>
      <c r="BR321" s="171">
        <v>0</v>
      </c>
      <c r="BS321" s="171">
        <v>0</v>
      </c>
      <c r="BT321" s="171">
        <v>0</v>
      </c>
      <c r="BU321" s="171">
        <v>0</v>
      </c>
      <c r="BV321" s="171">
        <v>0</v>
      </c>
      <c r="BW321" s="172">
        <v>0</v>
      </c>
    </row>
    <row r="322" spans="25:75" x14ac:dyDescent="0.2">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BA322" s="170">
        <v>80</v>
      </c>
      <c r="BB322" s="171">
        <v>0.05</v>
      </c>
      <c r="BC322" s="171">
        <v>0.08</v>
      </c>
      <c r="BD322" s="171">
        <v>0.12</v>
      </c>
      <c r="BE322" s="171">
        <v>0.16</v>
      </c>
      <c r="BF322" s="171">
        <v>0.19</v>
      </c>
      <c r="BG322" s="171">
        <v>0.22</v>
      </c>
      <c r="BH322" s="171">
        <v>0.25</v>
      </c>
      <c r="BI322" s="171">
        <v>0.25</v>
      </c>
      <c r="BJ322" s="171">
        <v>0.25</v>
      </c>
      <c r="BK322" s="171">
        <v>0.24</v>
      </c>
      <c r="BL322" s="171">
        <v>0.23</v>
      </c>
      <c r="BM322" s="171">
        <v>0.21</v>
      </c>
      <c r="BN322" s="171">
        <v>0.18</v>
      </c>
      <c r="BO322" s="171">
        <v>0.16</v>
      </c>
      <c r="BP322" s="172">
        <v>0.13</v>
      </c>
      <c r="BQ322" s="173">
        <v>0</v>
      </c>
      <c r="BR322" s="171">
        <v>0</v>
      </c>
      <c r="BS322" s="171">
        <v>0</v>
      </c>
      <c r="BT322" s="171">
        <v>0</v>
      </c>
      <c r="BU322" s="171">
        <v>0</v>
      </c>
      <c r="BV322" s="171">
        <v>0</v>
      </c>
      <c r="BW322" s="172">
        <v>0</v>
      </c>
    </row>
    <row r="323" spans="25:75" x14ac:dyDescent="0.2">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BA323" s="174">
        <v>90</v>
      </c>
      <c r="BB323" s="159">
        <v>0.06</v>
      </c>
      <c r="BC323" s="159">
        <v>0.1</v>
      </c>
      <c r="BD323" s="159">
        <v>0.14000000000000001</v>
      </c>
      <c r="BE323" s="159">
        <v>0.19</v>
      </c>
      <c r="BF323" s="159">
        <v>0.24</v>
      </c>
      <c r="BG323" s="159">
        <v>0.27</v>
      </c>
      <c r="BH323" s="159">
        <v>0.3</v>
      </c>
      <c r="BI323" s="159">
        <v>0.3</v>
      </c>
      <c r="BJ323" s="159">
        <v>0.3</v>
      </c>
      <c r="BK323" s="159">
        <v>0.28999999999999998</v>
      </c>
      <c r="BL323" s="159">
        <v>0.28999999999999998</v>
      </c>
      <c r="BM323" s="159">
        <v>0.26</v>
      </c>
      <c r="BN323" s="159">
        <v>0.23</v>
      </c>
      <c r="BO323" s="159">
        <v>0.19</v>
      </c>
      <c r="BP323" s="175">
        <v>0.16</v>
      </c>
      <c r="BQ323" s="176">
        <v>0</v>
      </c>
      <c r="BR323" s="159">
        <v>0</v>
      </c>
      <c r="BS323" s="159">
        <v>0</v>
      </c>
      <c r="BT323" s="159">
        <v>0</v>
      </c>
      <c r="BU323" s="159">
        <v>0</v>
      </c>
      <c r="BV323" s="159">
        <v>0</v>
      </c>
      <c r="BW323" s="175">
        <v>0</v>
      </c>
    </row>
    <row r="324" spans="25:75" x14ac:dyDescent="0.2">
      <c r="BA324" s="118"/>
      <c r="BB324" s="118"/>
      <c r="BC324" s="252" t="s">
        <v>32</v>
      </c>
      <c r="BD324" s="256"/>
      <c r="BE324" s="177" t="s">
        <v>32</v>
      </c>
      <c r="BF324" s="118"/>
      <c r="BG324" s="177" t="s">
        <v>32</v>
      </c>
      <c r="BH324" s="177"/>
      <c r="BI324" s="177"/>
      <c r="BJ324" s="177"/>
      <c r="BK324" s="118"/>
      <c r="BL324" s="177"/>
      <c r="BM324" s="118"/>
      <c r="BN324" s="118"/>
      <c r="BO324" s="177"/>
      <c r="BP324" s="177"/>
      <c r="BQ324" s="118"/>
      <c r="BR324" s="177"/>
      <c r="BS324" s="118"/>
      <c r="BT324" s="118"/>
      <c r="BU324" s="118"/>
      <c r="BV324" s="118"/>
      <c r="BW324" s="118"/>
    </row>
    <row r="325" spans="25:75" x14ac:dyDescent="0.2">
      <c r="BA325" s="118"/>
      <c r="BB325" s="118"/>
      <c r="BC325" s="252" t="s">
        <v>69</v>
      </c>
      <c r="BD325" s="256"/>
      <c r="BE325" s="177" t="s">
        <v>70</v>
      </c>
      <c r="BF325" s="118"/>
      <c r="BG325" s="177" t="s">
        <v>71</v>
      </c>
      <c r="BH325" s="177"/>
      <c r="BI325" s="177"/>
      <c r="BJ325" s="177"/>
      <c r="BK325" s="118"/>
      <c r="BL325" s="177"/>
      <c r="BM325" s="118"/>
      <c r="BN325" s="118"/>
      <c r="BO325" s="177"/>
      <c r="BP325" s="177"/>
      <c r="BQ325" s="118"/>
      <c r="BR325" s="177"/>
      <c r="BS325" s="118"/>
      <c r="BT325" s="118"/>
      <c r="BU325" s="118"/>
      <c r="BV325" s="118"/>
      <c r="BW325" s="118"/>
    </row>
    <row r="326" spans="25:75" x14ac:dyDescent="0.2">
      <c r="BA326" s="118"/>
      <c r="BB326" s="118"/>
      <c r="BC326" s="177"/>
      <c r="BD326" s="180"/>
      <c r="BE326" s="118"/>
      <c r="BF326" s="118"/>
      <c r="BG326" s="177" t="s">
        <v>72</v>
      </c>
      <c r="BH326" s="177"/>
      <c r="BI326" s="118"/>
      <c r="BJ326" s="177"/>
      <c r="BK326" s="118"/>
      <c r="BL326" s="177"/>
      <c r="BM326" s="118"/>
      <c r="BN326" s="118"/>
      <c r="BO326" s="177"/>
      <c r="BP326" s="177"/>
      <c r="BQ326" s="118"/>
      <c r="BR326" s="177"/>
      <c r="BS326" s="118"/>
      <c r="BT326" s="118"/>
      <c r="BU326" s="118"/>
      <c r="BV326" s="118"/>
      <c r="BW326" s="118"/>
    </row>
    <row r="327" spans="25:75" x14ac:dyDescent="0.2">
      <c r="BA327" s="31" t="str">
        <f ca="1">HYPERLINK("#"&amp;MID(CELL("filename",AG315),FIND("]",CELL("filename",AG315))+1,256)&amp;"!"&amp;ADDRESS(ROW($B$8),COLUMN($B$8),1,TRUE),"Return to Cell B8")</f>
        <v>Return to Cell B8</v>
      </c>
      <c r="BB327" s="118"/>
      <c r="BC327" s="177"/>
      <c r="BD327" s="180"/>
      <c r="BE327" s="118"/>
      <c r="BF327" s="118"/>
      <c r="BG327" s="177"/>
      <c r="BH327" s="177"/>
      <c r="BI327" s="118"/>
      <c r="BJ327" s="177"/>
      <c r="BK327" s="118"/>
      <c r="BL327" s="177"/>
      <c r="BM327" s="118"/>
      <c r="BN327" s="118"/>
      <c r="BO327" s="177"/>
      <c r="BP327" s="177"/>
      <c r="BQ327" s="118"/>
      <c r="BR327" s="177"/>
      <c r="BS327" s="118"/>
      <c r="BT327" s="118"/>
      <c r="BU327" s="118"/>
      <c r="BV327" s="118"/>
      <c r="BW327" s="118"/>
    </row>
    <row r="328" spans="25:75" x14ac:dyDescent="0.2">
      <c r="BA328" s="118"/>
      <c r="BB328" s="118"/>
      <c r="BC328" s="118"/>
      <c r="BD328" s="118"/>
      <c r="BE328" s="118"/>
      <c r="BF328" s="118"/>
      <c r="BG328" s="118"/>
      <c r="BH328" s="118"/>
      <c r="BI328" s="118"/>
      <c r="BJ328" s="118"/>
      <c r="BK328" s="118"/>
      <c r="BL328" s="118"/>
      <c r="BM328" s="118"/>
      <c r="BN328" s="118"/>
      <c r="BO328" s="118"/>
      <c r="BP328" s="118"/>
      <c r="BQ328" s="118"/>
      <c r="BR328" s="118"/>
      <c r="BS328" s="118"/>
      <c r="BT328" s="118"/>
      <c r="BU328" s="118"/>
      <c r="BV328" s="118"/>
      <c r="BW328" s="118"/>
    </row>
    <row r="329" spans="25:75" x14ac:dyDescent="0.2">
      <c r="BA329" s="118" t="s">
        <v>176</v>
      </c>
      <c r="BB329" s="118"/>
      <c r="BC329" s="118"/>
      <c r="BD329" s="118"/>
      <c r="BE329" s="118"/>
      <c r="BF329" s="118"/>
      <c r="BG329" s="118"/>
      <c r="BH329" s="118"/>
      <c r="BI329" s="118"/>
      <c r="BJ329" s="118"/>
      <c r="BK329" s="118"/>
      <c r="BL329" s="118"/>
      <c r="BM329" s="118"/>
      <c r="BN329" s="118"/>
      <c r="BO329" s="118"/>
      <c r="BP329" s="118"/>
      <c r="BQ329" s="118"/>
      <c r="BR329" s="118"/>
      <c r="BS329" s="118"/>
      <c r="BT329" s="118"/>
      <c r="BU329" s="118"/>
      <c r="BV329" s="118"/>
      <c r="BW329" s="118"/>
    </row>
    <row r="330" spans="25:75" x14ac:dyDescent="0.2">
      <c r="BA330" s="122" t="s">
        <v>29</v>
      </c>
      <c r="BB330" s="253" t="s">
        <v>30</v>
      </c>
      <c r="BC330" s="253"/>
      <c r="BD330" s="253"/>
      <c r="BE330" s="253"/>
      <c r="BF330" s="253"/>
      <c r="BG330" s="253"/>
      <c r="BH330" s="253"/>
      <c r="BI330" s="253"/>
      <c r="BJ330" s="253"/>
      <c r="BK330" s="253"/>
      <c r="BL330" s="253"/>
      <c r="BM330" s="253"/>
      <c r="BN330" s="253"/>
      <c r="BO330" s="253"/>
      <c r="BP330" s="253"/>
      <c r="BQ330" s="253"/>
      <c r="BR330" s="253"/>
      <c r="BS330" s="253"/>
      <c r="BT330" s="253"/>
      <c r="BU330" s="253"/>
      <c r="BV330" s="253"/>
      <c r="BW330" s="253"/>
    </row>
    <row r="331" spans="25:75" ht="14.25" x14ac:dyDescent="0.2">
      <c r="BA331" s="126" t="s">
        <v>112</v>
      </c>
      <c r="BB331" s="254" t="s">
        <v>82</v>
      </c>
      <c r="BC331" s="254"/>
      <c r="BD331" s="254"/>
      <c r="BE331" s="254"/>
      <c r="BF331" s="254"/>
      <c r="BG331" s="254"/>
      <c r="BH331" s="254"/>
      <c r="BI331" s="254"/>
      <c r="BJ331" s="254"/>
      <c r="BK331" s="254"/>
      <c r="BL331" s="254"/>
      <c r="BM331" s="254"/>
      <c r="BN331" s="254"/>
      <c r="BO331" s="254" t="s">
        <v>83</v>
      </c>
      <c r="BP331" s="254"/>
      <c r="BQ331" s="254"/>
      <c r="BR331" s="254"/>
      <c r="BS331" s="254"/>
      <c r="BT331" s="254"/>
      <c r="BU331" s="254"/>
      <c r="BV331" s="254"/>
      <c r="BW331" s="254"/>
    </row>
    <row r="332" spans="25:75" x14ac:dyDescent="0.2">
      <c r="BA332" s="158"/>
      <c r="BB332" s="167">
        <v>1</v>
      </c>
      <c r="BC332" s="167">
        <v>2</v>
      </c>
      <c r="BD332" s="167">
        <v>3</v>
      </c>
      <c r="BE332" s="167">
        <v>4</v>
      </c>
      <c r="BF332" s="167">
        <v>5</v>
      </c>
      <c r="BG332" s="167">
        <v>6</v>
      </c>
      <c r="BH332" s="167">
        <v>7</v>
      </c>
      <c r="BI332" s="167">
        <v>8</v>
      </c>
      <c r="BJ332" s="167">
        <v>9</v>
      </c>
      <c r="BK332" s="167">
        <v>10</v>
      </c>
      <c r="BL332" s="167">
        <v>11</v>
      </c>
      <c r="BM332" s="167">
        <v>12</v>
      </c>
      <c r="BN332" s="168">
        <v>13</v>
      </c>
      <c r="BO332" s="169">
        <v>14</v>
      </c>
      <c r="BP332" s="167">
        <v>15</v>
      </c>
      <c r="BQ332" s="167">
        <v>16</v>
      </c>
      <c r="BR332" s="167">
        <v>17</v>
      </c>
      <c r="BS332" s="167">
        <v>18</v>
      </c>
      <c r="BT332" s="167">
        <v>19</v>
      </c>
      <c r="BU332" s="167">
        <v>20</v>
      </c>
      <c r="BV332" s="167">
        <v>21</v>
      </c>
      <c r="BW332" s="168">
        <v>22</v>
      </c>
    </row>
    <row r="333" spans="25:75" x14ac:dyDescent="0.2">
      <c r="BA333" s="170">
        <v>0</v>
      </c>
      <c r="BB333" s="171">
        <v>0</v>
      </c>
      <c r="BC333" s="171">
        <v>0</v>
      </c>
      <c r="BD333" s="171">
        <v>0</v>
      </c>
      <c r="BE333" s="171">
        <v>0</v>
      </c>
      <c r="BF333" s="171">
        <v>0</v>
      </c>
      <c r="BG333" s="171">
        <v>0</v>
      </c>
      <c r="BH333" s="171">
        <v>0</v>
      </c>
      <c r="BI333" s="171">
        <v>0</v>
      </c>
      <c r="BJ333" s="171">
        <v>0</v>
      </c>
      <c r="BK333" s="171">
        <v>0</v>
      </c>
      <c r="BL333" s="171">
        <v>0</v>
      </c>
      <c r="BM333" s="171">
        <v>0</v>
      </c>
      <c r="BN333" s="172">
        <v>0</v>
      </c>
      <c r="BO333" s="173">
        <v>0</v>
      </c>
      <c r="BP333" s="171">
        <v>0</v>
      </c>
      <c r="BQ333" s="171">
        <v>0</v>
      </c>
      <c r="BR333" s="171">
        <v>0</v>
      </c>
      <c r="BS333" s="171">
        <v>0</v>
      </c>
      <c r="BT333" s="171">
        <v>0</v>
      </c>
      <c r="BU333" s="171">
        <v>0</v>
      </c>
      <c r="BV333" s="171">
        <v>0</v>
      </c>
      <c r="BW333" s="172">
        <v>0</v>
      </c>
    </row>
    <row r="334" spans="25:75" x14ac:dyDescent="0.2">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BA334" s="170">
        <v>50</v>
      </c>
      <c r="BB334" s="171">
        <v>0.02</v>
      </c>
      <c r="BC334" s="171">
        <v>0.03</v>
      </c>
      <c r="BD334" s="171">
        <v>0.04</v>
      </c>
      <c r="BE334" s="171">
        <v>0.05</v>
      </c>
      <c r="BF334" s="171">
        <v>0.06</v>
      </c>
      <c r="BG334" s="171">
        <v>0.08</v>
      </c>
      <c r="BH334" s="171">
        <v>0.08</v>
      </c>
      <c r="BI334" s="171">
        <v>0.08</v>
      </c>
      <c r="BJ334" s="171">
        <v>0.08</v>
      </c>
      <c r="BK334" s="171">
        <v>0.08</v>
      </c>
      <c r="BL334" s="171">
        <v>0.08</v>
      </c>
      <c r="BM334" s="171">
        <v>7.0000000000000007E-2</v>
      </c>
      <c r="BN334" s="172">
        <v>0.05</v>
      </c>
      <c r="BO334" s="173">
        <v>0</v>
      </c>
      <c r="BP334" s="171">
        <v>0</v>
      </c>
      <c r="BQ334" s="171">
        <v>0</v>
      </c>
      <c r="BR334" s="171">
        <v>0</v>
      </c>
      <c r="BS334" s="171">
        <f t="shared" ref="BS334:BT338" si="74">BR334+(BR334-BP334)/2</f>
        <v>0</v>
      </c>
      <c r="BT334" s="171">
        <f t="shared" si="74"/>
        <v>0</v>
      </c>
      <c r="BU334" s="171">
        <v>0</v>
      </c>
      <c r="BV334" s="171">
        <v>0</v>
      </c>
      <c r="BW334" s="172">
        <v>0</v>
      </c>
    </row>
    <row r="335" spans="25:75" x14ac:dyDescent="0.2">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BA335" s="170">
        <v>60</v>
      </c>
      <c r="BB335" s="171">
        <v>0.04</v>
      </c>
      <c r="BC335" s="171">
        <v>0.05</v>
      </c>
      <c r="BD335" s="171">
        <v>0.06</v>
      </c>
      <c r="BE335" s="171">
        <v>0.08</v>
      </c>
      <c r="BF335" s="171">
        <v>0.11</v>
      </c>
      <c r="BG335" s="171">
        <v>0.13</v>
      </c>
      <c r="BH335" s="171">
        <v>0.14000000000000001</v>
      </c>
      <c r="BI335" s="171">
        <v>0.14000000000000001</v>
      </c>
      <c r="BJ335" s="171">
        <v>0.13</v>
      </c>
      <c r="BK335" s="171">
        <v>0.13</v>
      </c>
      <c r="BL335" s="171">
        <v>0.13</v>
      </c>
      <c r="BM335" s="171">
        <v>0.11</v>
      </c>
      <c r="BN335" s="172">
        <v>0.08</v>
      </c>
      <c r="BO335" s="173">
        <v>0</v>
      </c>
      <c r="BP335" s="171">
        <v>0</v>
      </c>
      <c r="BQ335" s="171">
        <v>0</v>
      </c>
      <c r="BR335" s="171">
        <v>0</v>
      </c>
      <c r="BS335" s="171">
        <f t="shared" si="74"/>
        <v>0</v>
      </c>
      <c r="BT335" s="171">
        <f t="shared" si="74"/>
        <v>0</v>
      </c>
      <c r="BU335" s="171">
        <v>0</v>
      </c>
      <c r="BV335" s="171">
        <v>0</v>
      </c>
      <c r="BW335" s="172">
        <v>0</v>
      </c>
    </row>
    <row r="336" spans="25:75" x14ac:dyDescent="0.2">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BA336" s="170">
        <v>70</v>
      </c>
      <c r="BB336" s="171">
        <v>0.05</v>
      </c>
      <c r="BC336" s="171">
        <v>0.06</v>
      </c>
      <c r="BD336" s="171">
        <v>0.09</v>
      </c>
      <c r="BE336" s="171">
        <v>0.12</v>
      </c>
      <c r="BF336" s="171">
        <v>0.15</v>
      </c>
      <c r="BG336" s="171">
        <v>0.18</v>
      </c>
      <c r="BH336" s="171">
        <v>0.19</v>
      </c>
      <c r="BI336" s="171">
        <v>0.19</v>
      </c>
      <c r="BJ336" s="171">
        <v>0.19</v>
      </c>
      <c r="BK336" s="171">
        <v>0.18</v>
      </c>
      <c r="BL336" s="171">
        <v>0.17</v>
      </c>
      <c r="BM336" s="171">
        <v>0.15</v>
      </c>
      <c r="BN336" s="172">
        <v>0.11</v>
      </c>
      <c r="BO336" s="173">
        <v>0</v>
      </c>
      <c r="BP336" s="171">
        <v>0</v>
      </c>
      <c r="BQ336" s="171">
        <v>0</v>
      </c>
      <c r="BR336" s="171">
        <v>0</v>
      </c>
      <c r="BS336" s="171">
        <f t="shared" si="74"/>
        <v>0</v>
      </c>
      <c r="BT336" s="171">
        <f t="shared" si="74"/>
        <v>0</v>
      </c>
      <c r="BU336" s="171">
        <v>0</v>
      </c>
      <c r="BV336" s="171">
        <v>0</v>
      </c>
      <c r="BW336" s="172">
        <v>0</v>
      </c>
    </row>
    <row r="337" spans="25:75" x14ac:dyDescent="0.2">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BA337" s="170">
        <v>80</v>
      </c>
      <c r="BB337" s="171">
        <v>0.06</v>
      </c>
      <c r="BC337" s="171">
        <v>0.08</v>
      </c>
      <c r="BD337" s="171">
        <v>0.11</v>
      </c>
      <c r="BE337" s="171">
        <v>0.15</v>
      </c>
      <c r="BF337" s="171">
        <v>0.19</v>
      </c>
      <c r="BG337" s="171">
        <v>0.23</v>
      </c>
      <c r="BH337" s="171">
        <v>0.25</v>
      </c>
      <c r="BI337" s="171">
        <v>0.25</v>
      </c>
      <c r="BJ337" s="171">
        <v>0.24</v>
      </c>
      <c r="BK337" s="171">
        <v>0.23</v>
      </c>
      <c r="BL337" s="171">
        <v>0.22</v>
      </c>
      <c r="BM337" s="171">
        <v>0.19</v>
      </c>
      <c r="BN337" s="172">
        <v>0.14000000000000001</v>
      </c>
      <c r="BO337" s="173">
        <v>0</v>
      </c>
      <c r="BP337" s="171">
        <v>0</v>
      </c>
      <c r="BQ337" s="171">
        <v>0</v>
      </c>
      <c r="BR337" s="171">
        <v>0</v>
      </c>
      <c r="BS337" s="171">
        <f t="shared" si="74"/>
        <v>0</v>
      </c>
      <c r="BT337" s="171">
        <f t="shared" si="74"/>
        <v>0</v>
      </c>
      <c r="BU337" s="171">
        <v>0</v>
      </c>
      <c r="BV337" s="171">
        <v>0</v>
      </c>
      <c r="BW337" s="172">
        <v>0</v>
      </c>
    </row>
    <row r="338" spans="25:75" x14ac:dyDescent="0.2">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BA338" s="174">
        <v>90</v>
      </c>
      <c r="BB338" s="159">
        <v>0.08</v>
      </c>
      <c r="BC338" s="159">
        <v>0.1</v>
      </c>
      <c r="BD338" s="159">
        <v>0.14000000000000001</v>
      </c>
      <c r="BE338" s="159">
        <v>0.18</v>
      </c>
      <c r="BF338" s="159">
        <v>0.23</v>
      </c>
      <c r="BG338" s="159">
        <v>0.28000000000000003</v>
      </c>
      <c r="BH338" s="159">
        <v>0.3</v>
      </c>
      <c r="BI338" s="159">
        <v>0.3</v>
      </c>
      <c r="BJ338" s="159">
        <v>0.28999999999999998</v>
      </c>
      <c r="BK338" s="159">
        <v>0.28999999999999998</v>
      </c>
      <c r="BL338" s="159">
        <v>0.27</v>
      </c>
      <c r="BM338" s="159">
        <v>0.24</v>
      </c>
      <c r="BN338" s="175">
        <v>0.17</v>
      </c>
      <c r="BO338" s="176">
        <v>0</v>
      </c>
      <c r="BP338" s="159">
        <v>0</v>
      </c>
      <c r="BQ338" s="159">
        <v>0</v>
      </c>
      <c r="BR338" s="159">
        <v>0</v>
      </c>
      <c r="BS338" s="159">
        <f t="shared" si="74"/>
        <v>0</v>
      </c>
      <c r="BT338" s="159">
        <f t="shared" si="74"/>
        <v>0</v>
      </c>
      <c r="BU338" s="159">
        <v>0</v>
      </c>
      <c r="BV338" s="159">
        <v>0</v>
      </c>
      <c r="BW338" s="175">
        <v>0</v>
      </c>
    </row>
    <row r="339" spans="25:75" x14ac:dyDescent="0.2">
      <c r="BA339" s="118"/>
      <c r="BB339" s="118"/>
      <c r="BC339" s="118"/>
      <c r="BD339" s="118"/>
      <c r="BE339" s="177" t="s">
        <v>32</v>
      </c>
      <c r="BF339" s="177" t="s">
        <v>32</v>
      </c>
      <c r="BG339" s="177" t="s">
        <v>32</v>
      </c>
      <c r="BH339" s="118"/>
      <c r="BI339" s="177" t="s">
        <v>32</v>
      </c>
      <c r="BJ339" s="177"/>
      <c r="BK339" s="177" t="s">
        <v>32</v>
      </c>
      <c r="BL339" s="252" t="s">
        <v>32</v>
      </c>
      <c r="BM339" s="252"/>
      <c r="BN339" s="252" t="s">
        <v>32</v>
      </c>
      <c r="BO339" s="252"/>
      <c r="BP339" s="118"/>
      <c r="BQ339" s="118"/>
      <c r="BR339" s="118"/>
      <c r="BS339" s="118"/>
      <c r="BT339" s="118"/>
      <c r="BU339" s="118"/>
      <c r="BV339" s="118"/>
      <c r="BW339" s="118"/>
    </row>
    <row r="340" spans="25:75" x14ac:dyDescent="0.2">
      <c r="BA340" s="118"/>
      <c r="BB340" s="118"/>
      <c r="BC340" s="118"/>
      <c r="BD340" s="118"/>
      <c r="BE340" s="177">
        <v>4</v>
      </c>
      <c r="BF340" s="177" t="s">
        <v>32</v>
      </c>
      <c r="BG340" s="177" t="s">
        <v>57</v>
      </c>
      <c r="BH340" s="118"/>
      <c r="BI340" s="177" t="s">
        <v>73</v>
      </c>
      <c r="BJ340" s="177"/>
      <c r="BK340" s="177" t="s">
        <v>74</v>
      </c>
      <c r="BL340" s="252" t="s">
        <v>39</v>
      </c>
      <c r="BM340" s="252"/>
      <c r="BN340" s="252" t="s">
        <v>66</v>
      </c>
      <c r="BO340" s="252"/>
      <c r="BP340" s="177"/>
      <c r="BQ340" s="118"/>
      <c r="BR340" s="118"/>
      <c r="BS340" s="118"/>
      <c r="BT340" s="118"/>
      <c r="BU340" s="118"/>
      <c r="BV340" s="118"/>
      <c r="BW340" s="118"/>
    </row>
    <row r="341" spans="25:75" x14ac:dyDescent="0.2">
      <c r="BA341" s="118"/>
      <c r="BB341" s="118"/>
      <c r="BC341" s="118"/>
      <c r="BD341" s="118"/>
      <c r="BE341" s="177" t="s">
        <v>39</v>
      </c>
      <c r="BF341" s="177" t="s">
        <v>32</v>
      </c>
      <c r="BG341" s="177"/>
      <c r="BH341" s="118"/>
      <c r="BI341" s="118"/>
      <c r="BJ341" s="177"/>
      <c r="BK341" s="177" t="s">
        <v>75</v>
      </c>
      <c r="BL341" s="252" t="s">
        <v>76</v>
      </c>
      <c r="BM341" s="256"/>
      <c r="BN341" s="118"/>
      <c r="BO341" s="177"/>
      <c r="BP341" s="177"/>
      <c r="BQ341" s="118"/>
      <c r="BR341" s="118"/>
      <c r="BS341" s="118"/>
      <c r="BT341" s="118"/>
      <c r="BU341" s="118"/>
      <c r="BV341" s="118"/>
      <c r="BW341" s="118"/>
    </row>
    <row r="342" spans="25:75" x14ac:dyDescent="0.2">
      <c r="BA342" s="118"/>
      <c r="BB342" s="118"/>
      <c r="BC342" s="118"/>
      <c r="BD342" s="118"/>
      <c r="BE342" s="118"/>
      <c r="BF342" s="177" t="s">
        <v>86</v>
      </c>
      <c r="BG342" s="118"/>
      <c r="BH342" s="118"/>
      <c r="BI342" s="118"/>
      <c r="BJ342" s="177"/>
      <c r="BK342" s="118"/>
      <c r="BL342" s="118"/>
      <c r="BM342" s="118"/>
      <c r="BN342" s="118"/>
      <c r="BO342" s="118"/>
      <c r="BP342" s="177"/>
      <c r="BQ342" s="118"/>
      <c r="BR342" s="118"/>
      <c r="BS342" s="118"/>
      <c r="BT342" s="118"/>
      <c r="BU342" s="118"/>
      <c r="BV342" s="118"/>
      <c r="BW342" s="118"/>
    </row>
    <row r="343" spans="25:75" x14ac:dyDescent="0.2">
      <c r="BA343" s="118"/>
      <c r="BB343" s="118"/>
      <c r="BC343" s="118"/>
      <c r="BD343" s="118"/>
      <c r="BE343" s="118"/>
      <c r="BF343" s="177" t="s">
        <v>64</v>
      </c>
      <c r="BG343" s="118"/>
      <c r="BH343" s="118"/>
      <c r="BI343" s="118"/>
      <c r="BJ343" s="177"/>
      <c r="BK343" s="118"/>
      <c r="BL343" s="118"/>
      <c r="BM343" s="118"/>
      <c r="BN343" s="118"/>
      <c r="BO343" s="118"/>
      <c r="BP343" s="177"/>
      <c r="BQ343" s="118"/>
      <c r="BR343" s="118"/>
      <c r="BS343" s="118"/>
      <c r="BT343" s="118"/>
      <c r="BU343" s="118"/>
      <c r="BV343" s="118"/>
      <c r="BW343" s="118"/>
    </row>
    <row r="344" spans="25:75" x14ac:dyDescent="0.2">
      <c r="BA344" s="31" t="str">
        <f ca="1">HYPERLINK("#"&amp;MID(CELL("filename",AG332),FIND("]",CELL("filename",AG332))+1,256)&amp;"!"&amp;ADDRESS(ROW($B$8),COLUMN($B$8),1,TRUE),"Return to Cell B8")</f>
        <v>Return to Cell B8</v>
      </c>
      <c r="BB344" s="118"/>
      <c r="BC344" s="118"/>
      <c r="BD344" s="118"/>
      <c r="BE344" s="118"/>
      <c r="BF344" s="177"/>
      <c r="BG344" s="118"/>
      <c r="BH344" s="118"/>
      <c r="BI344" s="118"/>
      <c r="BJ344" s="177"/>
      <c r="BK344" s="118"/>
      <c r="BL344" s="118"/>
      <c r="BM344" s="118"/>
      <c r="BN344" s="118"/>
      <c r="BO344" s="118"/>
      <c r="BP344" s="177"/>
      <c r="BQ344" s="118"/>
      <c r="BR344" s="118"/>
      <c r="BS344" s="118"/>
      <c r="BT344" s="118"/>
      <c r="BU344" s="118"/>
      <c r="BV344" s="118"/>
      <c r="BW344" s="118"/>
    </row>
    <row r="345" spans="25:75" x14ac:dyDescent="0.2">
      <c r="BA345" s="118"/>
      <c r="BB345" s="118"/>
      <c r="BC345" s="118"/>
      <c r="BD345" s="118"/>
      <c r="BE345" s="118"/>
      <c r="BF345" s="118"/>
      <c r="BG345" s="118"/>
      <c r="BH345" s="118"/>
      <c r="BI345" s="118"/>
      <c r="BJ345" s="118"/>
      <c r="BK345" s="118"/>
      <c r="BL345" s="118"/>
      <c r="BM345" s="118"/>
      <c r="BN345" s="118"/>
      <c r="BO345" s="118"/>
      <c r="BP345" s="118"/>
      <c r="BQ345" s="118"/>
      <c r="BR345" s="118"/>
      <c r="BS345" s="118"/>
      <c r="BT345" s="118"/>
      <c r="BU345" s="118"/>
      <c r="BV345" s="118"/>
      <c r="BW345" s="118"/>
    </row>
    <row r="346" spans="25:75" x14ac:dyDescent="0.2">
      <c r="BA346" s="118" t="s">
        <v>177</v>
      </c>
      <c r="BB346" s="118"/>
      <c r="BC346" s="118"/>
      <c r="BD346" s="118"/>
      <c r="BE346" s="118"/>
      <c r="BF346" s="118"/>
      <c r="BG346" s="118"/>
      <c r="BH346" s="118"/>
      <c r="BI346" s="118"/>
      <c r="BJ346" s="118"/>
      <c r="BK346" s="118"/>
      <c r="BL346" s="118"/>
      <c r="BM346" s="118"/>
      <c r="BN346" s="118"/>
      <c r="BO346" s="118"/>
      <c r="BP346" s="118"/>
      <c r="BQ346" s="118"/>
      <c r="BR346" s="118"/>
      <c r="BS346" s="118"/>
      <c r="BT346" s="118"/>
      <c r="BU346" s="118"/>
      <c r="BV346" s="118"/>
      <c r="BW346" s="118"/>
    </row>
    <row r="347" spans="25:75" x14ac:dyDescent="0.2">
      <c r="BA347" s="122" t="s">
        <v>29</v>
      </c>
      <c r="BB347" s="253" t="s">
        <v>30</v>
      </c>
      <c r="BC347" s="253"/>
      <c r="BD347" s="253"/>
      <c r="BE347" s="253"/>
      <c r="BF347" s="253"/>
      <c r="BG347" s="253"/>
      <c r="BH347" s="253"/>
      <c r="BI347" s="253"/>
      <c r="BJ347" s="253"/>
      <c r="BK347" s="253"/>
      <c r="BL347" s="253"/>
      <c r="BM347" s="253"/>
      <c r="BN347" s="253"/>
      <c r="BO347" s="253"/>
      <c r="BP347" s="253"/>
      <c r="BQ347" s="253"/>
      <c r="BR347" s="253"/>
      <c r="BS347" s="253"/>
      <c r="BT347" s="253"/>
      <c r="BU347" s="253"/>
      <c r="BV347" s="253"/>
      <c r="BW347" s="253"/>
    </row>
    <row r="348" spans="25:75" ht="14.25" x14ac:dyDescent="0.2">
      <c r="BA348" s="126" t="s">
        <v>112</v>
      </c>
      <c r="BB348" s="254" t="s">
        <v>82</v>
      </c>
      <c r="BC348" s="254"/>
      <c r="BD348" s="254"/>
      <c r="BE348" s="254"/>
      <c r="BF348" s="254"/>
      <c r="BG348" s="254"/>
      <c r="BH348" s="254"/>
      <c r="BI348" s="254"/>
      <c r="BJ348" s="254"/>
      <c r="BK348" s="254"/>
      <c r="BL348" s="254"/>
      <c r="BM348" s="254"/>
      <c r="BN348" s="254"/>
      <c r="BO348" s="254"/>
      <c r="BP348" s="254"/>
      <c r="BQ348" s="254"/>
      <c r="BR348" s="254"/>
      <c r="BS348" s="254"/>
      <c r="BT348" s="254"/>
      <c r="BU348" s="254"/>
      <c r="BV348" s="253" t="s">
        <v>83</v>
      </c>
      <c r="BW348" s="253"/>
    </row>
    <row r="349" spans="25:75" x14ac:dyDescent="0.2">
      <c r="BA349" s="158"/>
      <c r="BB349" s="167">
        <v>1</v>
      </c>
      <c r="BC349" s="167">
        <v>2</v>
      </c>
      <c r="BD349" s="167">
        <v>3</v>
      </c>
      <c r="BE349" s="167">
        <v>4</v>
      </c>
      <c r="BF349" s="167">
        <v>5</v>
      </c>
      <c r="BG349" s="167">
        <v>6</v>
      </c>
      <c r="BH349" s="167">
        <v>7</v>
      </c>
      <c r="BI349" s="167">
        <v>8</v>
      </c>
      <c r="BJ349" s="167">
        <v>9</v>
      </c>
      <c r="BK349" s="167">
        <v>10</v>
      </c>
      <c r="BL349" s="167">
        <v>11</v>
      </c>
      <c r="BM349" s="167">
        <v>12</v>
      </c>
      <c r="BN349" s="167">
        <v>13</v>
      </c>
      <c r="BO349" s="167">
        <v>14</v>
      </c>
      <c r="BP349" s="167">
        <v>15</v>
      </c>
      <c r="BQ349" s="167">
        <v>16</v>
      </c>
      <c r="BR349" s="167">
        <v>17</v>
      </c>
      <c r="BS349" s="167">
        <v>18</v>
      </c>
      <c r="BT349" s="167">
        <v>19</v>
      </c>
      <c r="BU349" s="168">
        <v>20</v>
      </c>
      <c r="BV349" s="169">
        <v>21</v>
      </c>
      <c r="BW349" s="168">
        <v>22</v>
      </c>
    </row>
    <row r="350" spans="25:75" x14ac:dyDescent="0.2">
      <c r="BA350" s="170">
        <v>0</v>
      </c>
      <c r="BB350" s="171">
        <v>0</v>
      </c>
      <c r="BC350" s="171">
        <v>0</v>
      </c>
      <c r="BD350" s="171">
        <v>0</v>
      </c>
      <c r="BE350" s="171">
        <v>0</v>
      </c>
      <c r="BF350" s="171">
        <v>0</v>
      </c>
      <c r="BG350" s="171">
        <v>0</v>
      </c>
      <c r="BH350" s="171">
        <v>0</v>
      </c>
      <c r="BI350" s="171">
        <v>0</v>
      </c>
      <c r="BJ350" s="171">
        <v>0</v>
      </c>
      <c r="BK350" s="171">
        <v>0</v>
      </c>
      <c r="BL350" s="171">
        <v>0</v>
      </c>
      <c r="BM350" s="171">
        <v>0</v>
      </c>
      <c r="BN350" s="171">
        <v>0</v>
      </c>
      <c r="BO350" s="171">
        <v>0</v>
      </c>
      <c r="BP350" s="171">
        <v>0</v>
      </c>
      <c r="BQ350" s="171">
        <v>0</v>
      </c>
      <c r="BR350" s="171">
        <v>0</v>
      </c>
      <c r="BS350" s="171">
        <v>0</v>
      </c>
      <c r="BT350" s="171">
        <v>0</v>
      </c>
      <c r="BU350" s="172">
        <v>0</v>
      </c>
      <c r="BV350" s="173">
        <v>0</v>
      </c>
      <c r="BW350" s="172">
        <v>0</v>
      </c>
    </row>
    <row r="351" spans="25:75" x14ac:dyDescent="0.2">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BA351" s="170">
        <v>50</v>
      </c>
      <c r="BB351" s="171">
        <v>0.02</v>
      </c>
      <c r="BC351" s="171">
        <v>0.02</v>
      </c>
      <c r="BD351" s="171">
        <v>0.03</v>
      </c>
      <c r="BE351" s="171">
        <v>0.04</v>
      </c>
      <c r="BF351" s="171">
        <v>0.05</v>
      </c>
      <c r="BG351" s="171">
        <v>0.06</v>
      </c>
      <c r="BH351" s="171">
        <v>7.0000000000000007E-2</v>
      </c>
      <c r="BI351" s="171">
        <v>0.08</v>
      </c>
      <c r="BJ351" s="171">
        <v>0.08</v>
      </c>
      <c r="BK351" s="171">
        <v>0.08</v>
      </c>
      <c r="BL351" s="171">
        <v>0.08</v>
      </c>
      <c r="BM351" s="171">
        <v>0.08</v>
      </c>
      <c r="BN351" s="171">
        <v>0.08</v>
      </c>
      <c r="BO351" s="171">
        <v>7.0000000000000007E-2</v>
      </c>
      <c r="BP351" s="171">
        <v>7.0000000000000007E-2</v>
      </c>
      <c r="BQ351" s="171">
        <v>0.06</v>
      </c>
      <c r="BR351" s="171">
        <v>0.06</v>
      </c>
      <c r="BS351" s="171">
        <v>0.05</v>
      </c>
      <c r="BT351" s="171">
        <v>0.05</v>
      </c>
      <c r="BU351" s="172">
        <v>0.05</v>
      </c>
      <c r="BV351" s="173">
        <v>0</v>
      </c>
      <c r="BW351" s="172">
        <v>0</v>
      </c>
    </row>
    <row r="352" spans="25:75" x14ac:dyDescent="0.2">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BA352" s="170">
        <v>60</v>
      </c>
      <c r="BB352" s="171">
        <v>0.02</v>
      </c>
      <c r="BC352" s="171">
        <v>0.04</v>
      </c>
      <c r="BD352" s="171">
        <v>0.05</v>
      </c>
      <c r="BE352" s="171">
        <v>0.06</v>
      </c>
      <c r="BF352" s="171">
        <v>0.08</v>
      </c>
      <c r="BG352" s="171">
        <v>0.1</v>
      </c>
      <c r="BH352" s="171">
        <v>0.11</v>
      </c>
      <c r="BI352" s="171">
        <v>0.13</v>
      </c>
      <c r="BJ352" s="171">
        <v>0.14000000000000001</v>
      </c>
      <c r="BK352" s="171">
        <v>0.14000000000000001</v>
      </c>
      <c r="BL352" s="171">
        <v>0.13</v>
      </c>
      <c r="BM352" s="171">
        <v>0.13</v>
      </c>
      <c r="BN352" s="171">
        <v>0.13</v>
      </c>
      <c r="BO352" s="171">
        <v>0.12</v>
      </c>
      <c r="BP352" s="171">
        <v>0.11</v>
      </c>
      <c r="BQ352" s="171">
        <v>0.1</v>
      </c>
      <c r="BR352" s="171">
        <v>0.1</v>
      </c>
      <c r="BS352" s="171">
        <v>0.09</v>
      </c>
      <c r="BT352" s="171">
        <v>0.08</v>
      </c>
      <c r="BU352" s="172">
        <v>0.08</v>
      </c>
      <c r="BV352" s="173">
        <v>0</v>
      </c>
      <c r="BW352" s="172">
        <v>0</v>
      </c>
    </row>
    <row r="353" spans="25:75" x14ac:dyDescent="0.2">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BA353" s="170">
        <v>70</v>
      </c>
      <c r="BB353" s="171">
        <v>0.03</v>
      </c>
      <c r="BC353" s="171">
        <v>0.05</v>
      </c>
      <c r="BD353" s="171">
        <v>7.0000000000000007E-2</v>
      </c>
      <c r="BE353" s="171">
        <v>0.09</v>
      </c>
      <c r="BF353" s="171">
        <v>0.11</v>
      </c>
      <c r="BG353" s="171">
        <v>0.14000000000000001</v>
      </c>
      <c r="BH353" s="171">
        <v>0.16</v>
      </c>
      <c r="BI353" s="171">
        <v>0.18</v>
      </c>
      <c r="BJ353" s="171">
        <v>0.19</v>
      </c>
      <c r="BK353" s="171">
        <v>0.19</v>
      </c>
      <c r="BL353" s="171">
        <v>0.19</v>
      </c>
      <c r="BM353" s="171">
        <v>0.18</v>
      </c>
      <c r="BN353" s="171">
        <v>0.17</v>
      </c>
      <c r="BO353" s="171">
        <v>0.17</v>
      </c>
      <c r="BP353" s="171">
        <v>0.16</v>
      </c>
      <c r="BQ353" s="171">
        <v>0.15</v>
      </c>
      <c r="BR353" s="171">
        <v>0.14000000000000001</v>
      </c>
      <c r="BS353" s="171">
        <v>0.13</v>
      </c>
      <c r="BT353" s="171">
        <v>0.12</v>
      </c>
      <c r="BU353" s="172">
        <v>0.11</v>
      </c>
      <c r="BV353" s="173">
        <v>0</v>
      </c>
      <c r="BW353" s="172">
        <v>0</v>
      </c>
    </row>
    <row r="354" spans="25:75" x14ac:dyDescent="0.2">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BA354" s="170">
        <v>80</v>
      </c>
      <c r="BB354" s="171">
        <v>0.04</v>
      </c>
      <c r="BC354" s="171">
        <v>0.06</v>
      </c>
      <c r="BD354" s="171">
        <v>0.09</v>
      </c>
      <c r="BE354" s="171">
        <v>0.12</v>
      </c>
      <c r="BF354" s="171">
        <v>0.15</v>
      </c>
      <c r="BG354" s="171">
        <v>0.17</v>
      </c>
      <c r="BH354" s="171">
        <v>0.2</v>
      </c>
      <c r="BI354" s="171">
        <v>0.23</v>
      </c>
      <c r="BJ354" s="171">
        <v>0.24</v>
      </c>
      <c r="BK354" s="171">
        <v>0.25</v>
      </c>
      <c r="BL354" s="171">
        <v>0.24</v>
      </c>
      <c r="BM354" s="171">
        <v>0.23</v>
      </c>
      <c r="BN354" s="171">
        <v>0.22</v>
      </c>
      <c r="BO354" s="171">
        <v>0.21</v>
      </c>
      <c r="BP354" s="171">
        <v>0.2</v>
      </c>
      <c r="BQ354" s="171">
        <v>0.19</v>
      </c>
      <c r="BR354" s="171">
        <v>0.17</v>
      </c>
      <c r="BS354" s="171">
        <v>0.16</v>
      </c>
      <c r="BT354" s="171">
        <v>0.15</v>
      </c>
      <c r="BU354" s="172">
        <v>0.14000000000000001</v>
      </c>
      <c r="BV354" s="173">
        <v>0</v>
      </c>
      <c r="BW354" s="172">
        <v>0</v>
      </c>
    </row>
    <row r="355" spans="25:75" x14ac:dyDescent="0.2">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BA355" s="174">
        <v>90</v>
      </c>
      <c r="BB355" s="159">
        <v>0.05</v>
      </c>
      <c r="BC355" s="159">
        <v>0.08</v>
      </c>
      <c r="BD355" s="159">
        <v>0.11</v>
      </c>
      <c r="BE355" s="159">
        <v>0.14000000000000001</v>
      </c>
      <c r="BF355" s="159">
        <v>0.18</v>
      </c>
      <c r="BG355" s="159">
        <v>0.21</v>
      </c>
      <c r="BH355" s="159">
        <v>0.25</v>
      </c>
      <c r="BI355" s="159">
        <v>0.28000000000000003</v>
      </c>
      <c r="BJ355" s="159">
        <v>0.3</v>
      </c>
      <c r="BK355" s="159">
        <v>0.3</v>
      </c>
      <c r="BL355" s="159">
        <v>0.28999999999999998</v>
      </c>
      <c r="BM355" s="159">
        <v>0.28999999999999998</v>
      </c>
      <c r="BN355" s="159">
        <v>0.27</v>
      </c>
      <c r="BO355" s="159">
        <v>0.26</v>
      </c>
      <c r="BP355" s="159">
        <v>0.25</v>
      </c>
      <c r="BQ355" s="159">
        <v>0.23</v>
      </c>
      <c r="BR355" s="159">
        <v>0.21</v>
      </c>
      <c r="BS355" s="159">
        <v>0.2</v>
      </c>
      <c r="BT355" s="159">
        <v>0.18</v>
      </c>
      <c r="BU355" s="175">
        <v>0.17</v>
      </c>
      <c r="BV355" s="176">
        <v>0</v>
      </c>
      <c r="BW355" s="175">
        <v>0</v>
      </c>
    </row>
    <row r="356" spans="25:75" x14ac:dyDescent="0.2">
      <c r="BA356" s="118"/>
      <c r="BB356" s="118"/>
      <c r="BC356" s="177"/>
      <c r="BD356" s="118"/>
      <c r="BE356" s="252" t="s">
        <v>32</v>
      </c>
      <c r="BF356" s="252"/>
      <c r="BG356" s="252" t="s">
        <v>32</v>
      </c>
      <c r="BH356" s="252"/>
      <c r="BI356" s="177"/>
      <c r="BJ356" s="177"/>
      <c r="BK356" s="177" t="s">
        <v>32</v>
      </c>
      <c r="BL356" s="118"/>
      <c r="BM356" s="118"/>
      <c r="BN356" s="118"/>
      <c r="BO356" s="177"/>
      <c r="BP356" s="177"/>
      <c r="BQ356" s="118"/>
      <c r="BR356" s="177"/>
      <c r="BS356" s="118"/>
      <c r="BT356" s="118"/>
      <c r="BU356" s="118"/>
      <c r="BV356" s="118"/>
      <c r="BW356" s="118"/>
    </row>
    <row r="357" spans="25:75" x14ac:dyDescent="0.2">
      <c r="BA357" s="118"/>
      <c r="BB357" s="118"/>
      <c r="BC357" s="177"/>
      <c r="BD357" s="118"/>
      <c r="BE357" s="255" t="s">
        <v>77</v>
      </c>
      <c r="BF357" s="255"/>
      <c r="BG357" s="255" t="s">
        <v>78</v>
      </c>
      <c r="BH357" s="255"/>
      <c r="BI357" s="177"/>
      <c r="BJ357" s="177"/>
      <c r="BK357" s="177" t="s">
        <v>71</v>
      </c>
      <c r="BL357" s="118"/>
      <c r="BM357" s="118"/>
      <c r="BN357" s="118"/>
      <c r="BO357" s="177"/>
      <c r="BP357" s="177"/>
      <c r="BQ357" s="118"/>
      <c r="BR357" s="177"/>
      <c r="BS357" s="118"/>
      <c r="BT357" s="118"/>
      <c r="BU357" s="118"/>
      <c r="BV357" s="118"/>
      <c r="BW357" s="118"/>
    </row>
    <row r="358" spans="25:75" x14ac:dyDescent="0.2">
      <c r="BA358" s="118"/>
      <c r="BB358" s="118"/>
      <c r="BC358" s="177"/>
      <c r="BD358" s="118"/>
      <c r="BE358" s="252" t="s">
        <v>39</v>
      </c>
      <c r="BF358" s="252"/>
      <c r="BG358" s="252" t="s">
        <v>39</v>
      </c>
      <c r="BH358" s="252"/>
      <c r="BI358" s="118"/>
      <c r="BJ358" s="177"/>
      <c r="BK358" s="177" t="s">
        <v>72</v>
      </c>
      <c r="BL358" s="118"/>
      <c r="BM358" s="118"/>
      <c r="BN358" s="118"/>
      <c r="BO358" s="177"/>
      <c r="BP358" s="177"/>
      <c r="BQ358" s="118"/>
      <c r="BR358" s="177"/>
      <c r="BS358" s="118"/>
      <c r="BT358" s="118"/>
      <c r="BU358" s="118"/>
      <c r="BV358" s="118"/>
      <c r="BW358" s="118"/>
    </row>
    <row r="359" spans="25:75" x14ac:dyDescent="0.2">
      <c r="BA359" s="31" t="str">
        <f ca="1">HYPERLINK("#"&amp;MID(CELL("filename",AG347),FIND("]",CELL("filename",AG347))+1,256)&amp;"!"&amp;ADDRESS(ROW($B$8),COLUMN($B$8),1,TRUE),"Return to Cell B8")</f>
        <v>Return to Cell B8</v>
      </c>
      <c r="BB359" s="118"/>
      <c r="BC359" s="177"/>
      <c r="BD359" s="118"/>
      <c r="BE359" s="177"/>
      <c r="BF359" s="177"/>
      <c r="BG359" s="177"/>
      <c r="BH359" s="177"/>
      <c r="BI359" s="118"/>
      <c r="BJ359" s="177"/>
      <c r="BK359" s="177"/>
      <c r="BL359" s="118"/>
      <c r="BM359" s="118"/>
      <c r="BN359" s="118"/>
      <c r="BO359" s="177"/>
      <c r="BP359" s="177"/>
      <c r="BQ359" s="118"/>
      <c r="BR359" s="177"/>
      <c r="BS359" s="118"/>
      <c r="BT359" s="118"/>
      <c r="BU359" s="118"/>
      <c r="BV359" s="118"/>
      <c r="BW359" s="118"/>
    </row>
    <row r="360" spans="25:75" x14ac:dyDescent="0.2">
      <c r="BA360" s="118"/>
      <c r="BB360" s="118"/>
      <c r="BC360" s="118"/>
      <c r="BD360" s="118"/>
      <c r="BE360" s="118"/>
      <c r="BF360" s="118"/>
      <c r="BG360" s="118"/>
      <c r="BH360" s="118"/>
      <c r="BI360" s="118"/>
      <c r="BJ360" s="118"/>
      <c r="BK360" s="118"/>
      <c r="BL360" s="118"/>
      <c r="BM360" s="118"/>
      <c r="BN360" s="118"/>
      <c r="BO360" s="118"/>
      <c r="BP360" s="118"/>
      <c r="BQ360" s="118"/>
      <c r="BR360" s="118"/>
      <c r="BS360" s="118"/>
      <c r="BT360" s="118"/>
      <c r="BU360" s="118"/>
      <c r="BV360" s="118"/>
      <c r="BW360" s="118"/>
    </row>
    <row r="361" spans="25:75" x14ac:dyDescent="0.2">
      <c r="BA361" s="118" t="s">
        <v>178</v>
      </c>
      <c r="BB361" s="118"/>
      <c r="BC361" s="118"/>
      <c r="BD361" s="118"/>
      <c r="BE361" s="118"/>
      <c r="BF361" s="118"/>
      <c r="BG361" s="118"/>
      <c r="BH361" s="118"/>
      <c r="BI361" s="118"/>
      <c r="BJ361" s="118"/>
      <c r="BK361" s="118"/>
      <c r="BL361" s="118"/>
      <c r="BM361" s="118"/>
      <c r="BN361" s="118"/>
      <c r="BO361" s="118"/>
      <c r="BP361" s="118"/>
      <c r="BQ361" s="118"/>
      <c r="BR361" s="118"/>
      <c r="BS361" s="118"/>
      <c r="BT361" s="118"/>
      <c r="BU361" s="118"/>
      <c r="BV361" s="118"/>
      <c r="BW361" s="118"/>
    </row>
    <row r="362" spans="25:75" x14ac:dyDescent="0.2">
      <c r="BA362" s="122" t="s">
        <v>29</v>
      </c>
      <c r="BB362" s="253" t="s">
        <v>79</v>
      </c>
      <c r="BC362" s="253"/>
      <c r="BD362" s="253"/>
      <c r="BE362" s="253"/>
      <c r="BF362" s="253"/>
      <c r="BG362" s="253"/>
      <c r="BH362" s="253"/>
      <c r="BI362" s="253"/>
      <c r="BJ362" s="253"/>
      <c r="BK362" s="253"/>
      <c r="BL362" s="253"/>
      <c r="BM362" s="253"/>
      <c r="BN362" s="253"/>
      <c r="BO362" s="253"/>
      <c r="BP362" s="253"/>
      <c r="BQ362" s="253"/>
      <c r="BR362" s="253"/>
      <c r="BS362" s="253"/>
      <c r="BT362" s="253"/>
      <c r="BU362" s="253"/>
      <c r="BV362" s="253"/>
      <c r="BW362" s="253"/>
    </row>
    <row r="363" spans="25:75" ht="14.25" x14ac:dyDescent="0.2">
      <c r="BA363" s="126" t="s">
        <v>112</v>
      </c>
      <c r="BB363" s="253" t="s">
        <v>31</v>
      </c>
      <c r="BC363" s="253"/>
      <c r="BD363" s="253"/>
      <c r="BE363" s="253"/>
      <c r="BF363" s="253"/>
      <c r="BG363" s="253"/>
      <c r="BH363" s="253"/>
      <c r="BI363" s="253"/>
      <c r="BJ363" s="253"/>
      <c r="BK363" s="253"/>
      <c r="BL363" s="253"/>
      <c r="BM363" s="253"/>
      <c r="BN363" s="253"/>
      <c r="BO363" s="253"/>
      <c r="BP363" s="253"/>
      <c r="BQ363" s="253"/>
      <c r="BR363" s="253"/>
      <c r="BS363" s="253"/>
      <c r="BT363" s="253"/>
      <c r="BU363" s="253"/>
      <c r="BV363" s="253"/>
      <c r="BW363" s="253"/>
    </row>
    <row r="364" spans="25:75" x14ac:dyDescent="0.2">
      <c r="BA364" s="158"/>
      <c r="BB364" s="167">
        <v>1</v>
      </c>
      <c r="BC364" s="167">
        <v>2</v>
      </c>
      <c r="BD364" s="167">
        <v>3</v>
      </c>
      <c r="BE364" s="167">
        <v>4</v>
      </c>
      <c r="BF364" s="167">
        <v>5</v>
      </c>
      <c r="BG364" s="167">
        <v>6</v>
      </c>
      <c r="BH364" s="167">
        <v>7</v>
      </c>
      <c r="BI364" s="167">
        <v>8</v>
      </c>
      <c r="BJ364" s="167">
        <v>9</v>
      </c>
      <c r="BK364" s="167">
        <v>10</v>
      </c>
      <c r="BL364" s="167">
        <v>11</v>
      </c>
      <c r="BM364" s="167">
        <v>12</v>
      </c>
      <c r="BN364" s="167">
        <v>13</v>
      </c>
      <c r="BO364" s="167">
        <v>14</v>
      </c>
      <c r="BP364" s="167">
        <v>15</v>
      </c>
      <c r="BQ364" s="167">
        <v>16</v>
      </c>
      <c r="BR364" s="167">
        <v>17</v>
      </c>
      <c r="BS364" s="167">
        <v>18</v>
      </c>
      <c r="BT364" s="167">
        <v>19</v>
      </c>
      <c r="BU364" s="167">
        <v>20</v>
      </c>
      <c r="BV364" s="167">
        <v>21</v>
      </c>
      <c r="BW364" s="168">
        <v>22</v>
      </c>
    </row>
    <row r="365" spans="25:75" x14ac:dyDescent="0.2">
      <c r="BA365" s="170">
        <v>0</v>
      </c>
      <c r="BB365" s="171">
        <v>0</v>
      </c>
      <c r="BC365" s="171">
        <v>0</v>
      </c>
      <c r="BD365" s="171">
        <v>0</v>
      </c>
      <c r="BE365" s="171">
        <v>0</v>
      </c>
      <c r="BF365" s="171">
        <v>0</v>
      </c>
      <c r="BG365" s="171">
        <v>0</v>
      </c>
      <c r="BH365" s="171">
        <v>0</v>
      </c>
      <c r="BI365" s="171">
        <v>0</v>
      </c>
      <c r="BJ365" s="171">
        <v>0</v>
      </c>
      <c r="BK365" s="171">
        <v>0</v>
      </c>
      <c r="BL365" s="171">
        <v>0</v>
      </c>
      <c r="BM365" s="171">
        <v>0</v>
      </c>
      <c r="BN365" s="171">
        <v>0</v>
      </c>
      <c r="BO365" s="171">
        <v>0</v>
      </c>
      <c r="BP365" s="171">
        <v>0</v>
      </c>
      <c r="BQ365" s="171">
        <v>0</v>
      </c>
      <c r="BR365" s="171">
        <v>0</v>
      </c>
      <c r="BS365" s="171">
        <v>0</v>
      </c>
      <c r="BT365" s="171">
        <v>0</v>
      </c>
      <c r="BU365" s="171">
        <v>0</v>
      </c>
      <c r="BV365" s="171">
        <v>0</v>
      </c>
      <c r="BW365" s="172">
        <v>0</v>
      </c>
    </row>
    <row r="366" spans="25:75" x14ac:dyDescent="0.2">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70">
        <v>50</v>
      </c>
      <c r="BB366" s="171">
        <v>0.04</v>
      </c>
      <c r="BC366" s="171">
        <v>0.05</v>
      </c>
      <c r="BD366" s="171">
        <v>0.06</v>
      </c>
      <c r="BE366" s="171">
        <v>7.0000000000000007E-2</v>
      </c>
      <c r="BF366" s="171">
        <v>0.08</v>
      </c>
      <c r="BG366" s="171">
        <v>0.08</v>
      </c>
      <c r="BH366" s="171">
        <v>0.08</v>
      </c>
      <c r="BI366" s="171">
        <v>0.08</v>
      </c>
      <c r="BJ366" s="171">
        <v>0.08</v>
      </c>
      <c r="BK366" s="171">
        <v>0.08</v>
      </c>
      <c r="BL366" s="171">
        <v>0.08</v>
      </c>
      <c r="BM366" s="171">
        <v>0.08</v>
      </c>
      <c r="BN366" s="171">
        <v>0.08</v>
      </c>
      <c r="BO366" s="171">
        <v>0.08</v>
      </c>
      <c r="BP366" s="171">
        <v>0.08</v>
      </c>
      <c r="BQ366" s="171">
        <v>7.0000000000000007E-2</v>
      </c>
      <c r="BR366" s="171">
        <v>7.0000000000000007E-2</v>
      </c>
      <c r="BS366" s="171">
        <v>0.06</v>
      </c>
      <c r="BT366" s="171">
        <v>0.06</v>
      </c>
      <c r="BU366" s="171">
        <v>0.05</v>
      </c>
      <c r="BV366" s="171">
        <v>0.05</v>
      </c>
      <c r="BW366" s="172">
        <v>0.05</v>
      </c>
    </row>
    <row r="367" spans="25:75" x14ac:dyDescent="0.2">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70">
        <v>60</v>
      </c>
      <c r="BB367" s="171">
        <v>7.0000000000000007E-2</v>
      </c>
      <c r="BC367" s="171">
        <v>0.09</v>
      </c>
      <c r="BD367" s="171">
        <v>0.11</v>
      </c>
      <c r="BE367" s="171">
        <v>0.12</v>
      </c>
      <c r="BF367" s="171">
        <v>0.13</v>
      </c>
      <c r="BG367" s="171">
        <v>0.13</v>
      </c>
      <c r="BH367" s="171">
        <v>0.13</v>
      </c>
      <c r="BI367" s="171">
        <v>0.14000000000000001</v>
      </c>
      <c r="BJ367" s="171">
        <v>0.14000000000000001</v>
      </c>
      <c r="BK367" s="171">
        <v>0.14000000000000001</v>
      </c>
      <c r="BL367" s="171">
        <v>0.14000000000000001</v>
      </c>
      <c r="BM367" s="171">
        <v>0.14000000000000001</v>
      </c>
      <c r="BN367" s="171">
        <v>0.13</v>
      </c>
      <c r="BO367" s="171">
        <v>0.13</v>
      </c>
      <c r="BP367" s="171">
        <v>0.13</v>
      </c>
      <c r="BQ367" s="171">
        <v>0.12</v>
      </c>
      <c r="BR367" s="171">
        <v>0.11</v>
      </c>
      <c r="BS367" s="171">
        <v>0.1</v>
      </c>
      <c r="BT367" s="171">
        <v>0.1</v>
      </c>
      <c r="BU367" s="171">
        <v>0.09</v>
      </c>
      <c r="BV367" s="171">
        <v>0.08</v>
      </c>
      <c r="BW367" s="172">
        <v>0.08</v>
      </c>
    </row>
    <row r="368" spans="25:75" x14ac:dyDescent="0.2">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70">
        <v>70</v>
      </c>
      <c r="BB368" s="171">
        <v>0.09</v>
      </c>
      <c r="BC368" s="171">
        <v>0.12</v>
      </c>
      <c r="BD368" s="171">
        <v>0.15</v>
      </c>
      <c r="BE368" s="171">
        <v>0.17</v>
      </c>
      <c r="BF368" s="171">
        <v>0.18</v>
      </c>
      <c r="BG368" s="171">
        <v>0.18</v>
      </c>
      <c r="BH368" s="171">
        <v>0.19</v>
      </c>
      <c r="BI368" s="171">
        <v>0.19</v>
      </c>
      <c r="BJ368" s="171">
        <v>0.19</v>
      </c>
      <c r="BK368" s="171">
        <v>0.19</v>
      </c>
      <c r="BL368" s="171">
        <v>0.19</v>
      </c>
      <c r="BM368" s="171">
        <v>0.19</v>
      </c>
      <c r="BN368" s="171">
        <v>0.19</v>
      </c>
      <c r="BO368" s="171">
        <v>0.18</v>
      </c>
      <c r="BP368" s="171">
        <v>0.17</v>
      </c>
      <c r="BQ368" s="171">
        <v>0.17</v>
      </c>
      <c r="BR368" s="171">
        <v>0.16</v>
      </c>
      <c r="BS368" s="171">
        <v>0.15</v>
      </c>
      <c r="BT368" s="171">
        <v>0.14000000000000001</v>
      </c>
      <c r="BU368" s="171">
        <v>0.13</v>
      </c>
      <c r="BV368" s="171">
        <v>0.12</v>
      </c>
      <c r="BW368" s="172">
        <v>0.11</v>
      </c>
    </row>
    <row r="369" spans="2:76" x14ac:dyDescent="0.2">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70">
        <v>80</v>
      </c>
      <c r="BB369" s="171">
        <v>0.12</v>
      </c>
      <c r="BC369" s="171">
        <v>0.16</v>
      </c>
      <c r="BD369" s="171">
        <v>0.19</v>
      </c>
      <c r="BE369" s="171">
        <v>0.22</v>
      </c>
      <c r="BF369" s="171">
        <v>0.23</v>
      </c>
      <c r="BG369" s="171">
        <v>0.23</v>
      </c>
      <c r="BH369" s="171">
        <v>0.24</v>
      </c>
      <c r="BI369" s="171">
        <v>0.24</v>
      </c>
      <c r="BJ369" s="171">
        <v>0.25</v>
      </c>
      <c r="BK369" s="171">
        <v>0.25</v>
      </c>
      <c r="BL369" s="171">
        <v>0.25</v>
      </c>
      <c r="BM369" s="171">
        <v>0.25</v>
      </c>
      <c r="BN369" s="171">
        <v>0.24</v>
      </c>
      <c r="BO369" s="171">
        <v>0.23</v>
      </c>
      <c r="BP369" s="171">
        <v>0.22</v>
      </c>
      <c r="BQ369" s="171">
        <v>0.21</v>
      </c>
      <c r="BR369" s="171">
        <v>0.2</v>
      </c>
      <c r="BS369" s="171">
        <v>0.19</v>
      </c>
      <c r="BT369" s="171">
        <v>0.17</v>
      </c>
      <c r="BU369" s="171">
        <v>0.16</v>
      </c>
      <c r="BV369" s="171">
        <v>0.15</v>
      </c>
      <c r="BW369" s="172">
        <v>0.14000000000000001</v>
      </c>
    </row>
    <row r="370" spans="2:76" x14ac:dyDescent="0.2">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74">
        <v>90</v>
      </c>
      <c r="BB370" s="159">
        <v>0.15</v>
      </c>
      <c r="BC370" s="159">
        <v>0.19</v>
      </c>
      <c r="BD370" s="159">
        <v>0.23</v>
      </c>
      <c r="BE370" s="159">
        <v>0.27</v>
      </c>
      <c r="BF370" s="159">
        <v>0.28000000000000003</v>
      </c>
      <c r="BG370" s="159">
        <v>0.28999999999999998</v>
      </c>
      <c r="BH370" s="159">
        <v>0.28999999999999998</v>
      </c>
      <c r="BI370" s="159">
        <v>0.3</v>
      </c>
      <c r="BJ370" s="159">
        <v>0.3</v>
      </c>
      <c r="BK370" s="159">
        <v>0.3</v>
      </c>
      <c r="BL370" s="159">
        <v>0.3</v>
      </c>
      <c r="BM370" s="159">
        <v>0.3</v>
      </c>
      <c r="BN370" s="159">
        <v>0.28999999999999998</v>
      </c>
      <c r="BO370" s="159">
        <v>0.28999999999999998</v>
      </c>
      <c r="BP370" s="159">
        <v>0.27</v>
      </c>
      <c r="BQ370" s="159">
        <v>0.26</v>
      </c>
      <c r="BR370" s="159">
        <v>0.25</v>
      </c>
      <c r="BS370" s="159">
        <v>0.23</v>
      </c>
      <c r="BT370" s="159">
        <v>0.21</v>
      </c>
      <c r="BU370" s="159">
        <v>0.2</v>
      </c>
      <c r="BV370" s="159">
        <v>0.18</v>
      </c>
      <c r="BW370" s="175">
        <v>0.17</v>
      </c>
    </row>
    <row r="371" spans="2:76" x14ac:dyDescent="0.2">
      <c r="BA371" s="118"/>
      <c r="BB371" s="118"/>
      <c r="BC371" s="118"/>
      <c r="BD371" s="118"/>
      <c r="BE371" s="118"/>
      <c r="BF371" s="118"/>
      <c r="BG371" s="118"/>
      <c r="BH371" s="118"/>
      <c r="BI371" s="118"/>
      <c r="BJ371" s="118"/>
      <c r="BK371" s="118"/>
      <c r="BL371" s="118"/>
      <c r="BM371" s="118"/>
      <c r="BN371" s="118"/>
      <c r="BO371" s="118"/>
      <c r="BP371" s="118"/>
      <c r="BQ371" s="118"/>
      <c r="BR371" s="118"/>
      <c r="BS371" s="118"/>
      <c r="BT371" s="118"/>
      <c r="BU371" s="118"/>
      <c r="BV371" s="118"/>
      <c r="BW371" s="118"/>
    </row>
    <row r="372" spans="2:76" x14ac:dyDescent="0.2">
      <c r="B372" s="15"/>
      <c r="C372" s="15"/>
      <c r="D372" s="15"/>
      <c r="E372" s="15"/>
      <c r="F372" s="15"/>
      <c r="G372" s="15"/>
      <c r="H372" s="15"/>
      <c r="I372" s="15"/>
      <c r="J372" s="15"/>
      <c r="K372" s="15"/>
      <c r="L372" s="15"/>
      <c r="M372" s="15"/>
      <c r="N372" s="15"/>
      <c r="O372" s="15"/>
      <c r="P372" s="15"/>
      <c r="Q372" s="15"/>
      <c r="R372" s="15"/>
      <c r="S372" s="15"/>
      <c r="T372" s="15"/>
      <c r="U372" s="15"/>
      <c r="V372" s="15"/>
      <c r="W372" s="15"/>
      <c r="BA372" s="31" t="str">
        <f ca="1">HYPERLINK("#"&amp;MID(CELL("filename",AG360),FIND("]",CELL("filename",AG360))+1,256)&amp;"!"&amp;ADDRESS(ROW($B$8),COLUMN($B$8),1,TRUE),"Return to Cell B8")</f>
        <v>Return to Cell B8</v>
      </c>
      <c r="BB372" s="118"/>
      <c r="BC372" s="118"/>
      <c r="BD372" s="118"/>
      <c r="BE372" s="118"/>
      <c r="BF372" s="118"/>
      <c r="BG372" s="118"/>
      <c r="BH372" s="118"/>
      <c r="BI372" s="118"/>
      <c r="BJ372" s="118"/>
      <c r="BK372" s="118"/>
      <c r="BL372" s="118"/>
      <c r="BM372" s="118"/>
      <c r="BN372" s="118"/>
      <c r="BO372" s="118"/>
      <c r="BP372" s="118"/>
      <c r="BQ372" s="118"/>
      <c r="BR372" s="118"/>
      <c r="BS372" s="118"/>
      <c r="BT372" s="118"/>
      <c r="BU372" s="118"/>
      <c r="BV372" s="118"/>
      <c r="BW372" s="118"/>
    </row>
    <row r="373" spans="2:76" x14ac:dyDescent="0.2">
      <c r="B373" s="15"/>
      <c r="C373" s="15"/>
      <c r="D373" s="15"/>
      <c r="E373" s="15"/>
      <c r="F373" s="15"/>
      <c r="G373" s="15"/>
      <c r="H373" s="15"/>
      <c r="I373" s="15"/>
      <c r="J373" s="15"/>
      <c r="K373" s="15"/>
      <c r="L373" s="15"/>
      <c r="M373" s="15"/>
      <c r="N373" s="15"/>
      <c r="O373" s="15"/>
      <c r="P373" s="15"/>
      <c r="Q373" s="15"/>
      <c r="R373" s="15"/>
      <c r="S373" s="15"/>
      <c r="T373" s="15"/>
      <c r="U373" s="15"/>
      <c r="V373" s="15"/>
      <c r="W373" s="15"/>
      <c r="BA373" s="118"/>
      <c r="BB373" s="118"/>
      <c r="BC373" s="118"/>
      <c r="BD373" s="118"/>
      <c r="BE373" s="118"/>
      <c r="BF373" s="118"/>
      <c r="BG373" s="118"/>
      <c r="BH373" s="118"/>
      <c r="BI373" s="118"/>
      <c r="BJ373" s="118"/>
      <c r="BK373" s="118"/>
      <c r="BL373" s="118"/>
      <c r="BM373" s="118"/>
      <c r="BN373" s="118"/>
      <c r="BO373" s="118"/>
      <c r="BP373" s="118"/>
      <c r="BQ373" s="118"/>
      <c r="BR373" s="118"/>
      <c r="BS373" s="118"/>
      <c r="BT373" s="118"/>
      <c r="BU373" s="118"/>
      <c r="BV373" s="118"/>
      <c r="BW373" s="118"/>
      <c r="BX373" s="118"/>
    </row>
    <row r="374" spans="2:76" x14ac:dyDescent="0.2">
      <c r="B374" s="15"/>
      <c r="C374" s="15"/>
      <c r="D374" s="15"/>
      <c r="E374" s="15"/>
      <c r="F374" s="15"/>
      <c r="G374" s="15"/>
      <c r="H374" s="15"/>
      <c r="I374" s="15"/>
      <c r="J374" s="15"/>
      <c r="K374" s="15"/>
      <c r="L374" s="15"/>
      <c r="M374" s="15"/>
      <c r="N374" s="15"/>
      <c r="O374" s="15"/>
      <c r="P374" s="15"/>
      <c r="Q374" s="15"/>
      <c r="R374" s="15"/>
      <c r="S374" s="15"/>
      <c r="T374" s="15"/>
      <c r="U374" s="15"/>
      <c r="V374" s="15"/>
      <c r="W374" s="15"/>
      <c r="BA374" s="118"/>
      <c r="BB374" s="118"/>
      <c r="BC374" s="118"/>
      <c r="BD374" s="118"/>
      <c r="BE374" s="118"/>
      <c r="BF374" s="118"/>
      <c r="BG374" s="118"/>
      <c r="BH374" s="118"/>
      <c r="BI374" s="118"/>
      <c r="BJ374" s="118"/>
      <c r="BK374" s="118"/>
      <c r="BL374" s="118"/>
      <c r="BM374" s="118"/>
      <c r="BN374" s="118"/>
      <c r="BO374" s="118"/>
      <c r="BP374" s="118"/>
      <c r="BQ374" s="118"/>
      <c r="BR374" s="118"/>
      <c r="BS374" s="118"/>
      <c r="BT374" s="118"/>
      <c r="BU374" s="118"/>
      <c r="BV374" s="118"/>
      <c r="BW374" s="118"/>
      <c r="BX374" s="118"/>
    </row>
    <row r="375" spans="2:76" x14ac:dyDescent="0.2">
      <c r="B375" s="15"/>
      <c r="C375" s="15"/>
      <c r="D375" s="15"/>
      <c r="E375" s="15"/>
      <c r="F375" s="15"/>
      <c r="G375" s="15"/>
      <c r="H375" s="15"/>
      <c r="I375" s="15"/>
      <c r="J375" s="15"/>
      <c r="K375" s="15"/>
      <c r="L375" s="15"/>
      <c r="M375" s="15"/>
      <c r="N375" s="15"/>
      <c r="O375" s="15"/>
      <c r="P375" s="15"/>
      <c r="Q375" s="15"/>
      <c r="R375" s="15"/>
      <c r="S375" s="15"/>
      <c r="T375" s="15"/>
      <c r="U375" s="15"/>
      <c r="V375" s="15"/>
      <c r="W375" s="15"/>
      <c r="BA375" s="118"/>
      <c r="BB375" s="118"/>
      <c r="BC375" s="118"/>
      <c r="BD375" s="118"/>
      <c r="BE375" s="118"/>
      <c r="BF375" s="118"/>
      <c r="BG375" s="118"/>
      <c r="BH375" s="118"/>
      <c r="BI375" s="118"/>
      <c r="BJ375" s="118"/>
      <c r="BK375" s="118"/>
      <c r="BL375" s="118"/>
      <c r="BM375" s="118"/>
      <c r="BN375" s="118"/>
      <c r="BO375" s="118"/>
      <c r="BP375" s="118"/>
      <c r="BQ375" s="118"/>
      <c r="BR375" s="118"/>
      <c r="BS375" s="118"/>
      <c r="BT375" s="118"/>
      <c r="BU375" s="118"/>
      <c r="BV375" s="118"/>
      <c r="BW375" s="118"/>
      <c r="BX375" s="118"/>
    </row>
    <row r="376" spans="2:76" x14ac:dyDescent="0.2">
      <c r="B376" s="15"/>
      <c r="C376" s="15"/>
      <c r="D376" s="15"/>
      <c r="E376" s="15"/>
      <c r="F376" s="15"/>
      <c r="G376" s="15"/>
      <c r="H376" s="15"/>
      <c r="I376" s="15"/>
      <c r="J376" s="15"/>
      <c r="K376" s="15"/>
      <c r="L376" s="15"/>
      <c r="M376" s="15"/>
      <c r="N376" s="15"/>
      <c r="O376" s="15"/>
      <c r="P376" s="15"/>
      <c r="Q376" s="15"/>
      <c r="R376" s="15"/>
      <c r="S376" s="15"/>
      <c r="T376" s="15"/>
      <c r="U376" s="15"/>
      <c r="V376" s="15"/>
      <c r="W376" s="15"/>
      <c r="BA376" s="118"/>
      <c r="BB376" s="118"/>
      <c r="BC376" s="118"/>
      <c r="BD376" s="118"/>
      <c r="BE376" s="118"/>
      <c r="BF376" s="118"/>
      <c r="BG376" s="118"/>
      <c r="BH376" s="118"/>
      <c r="BI376" s="118"/>
      <c r="BJ376" s="118"/>
      <c r="BK376" s="118"/>
      <c r="BL376" s="118"/>
      <c r="BM376" s="118"/>
      <c r="BN376" s="118"/>
      <c r="BO376" s="118"/>
      <c r="BP376" s="118"/>
      <c r="BQ376" s="118"/>
      <c r="BR376" s="118"/>
      <c r="BS376" s="118"/>
      <c r="BT376" s="118"/>
      <c r="BU376" s="118"/>
      <c r="BV376" s="118"/>
      <c r="BW376" s="118"/>
      <c r="BX376" s="118"/>
    </row>
    <row r="377" spans="2:76" x14ac:dyDescent="0.2">
      <c r="B377" s="15"/>
      <c r="C377" s="15"/>
      <c r="D377" s="15"/>
      <c r="E377" s="15"/>
      <c r="F377" s="15"/>
      <c r="G377" s="15"/>
      <c r="H377" s="15"/>
      <c r="I377" s="15"/>
      <c r="J377" s="15"/>
      <c r="K377" s="15"/>
      <c r="L377" s="15"/>
      <c r="M377" s="15"/>
      <c r="N377" s="15"/>
      <c r="O377" s="15"/>
      <c r="P377" s="15"/>
      <c r="Q377" s="15"/>
      <c r="R377" s="15"/>
      <c r="S377" s="15"/>
      <c r="T377" s="15"/>
      <c r="U377" s="15"/>
      <c r="V377" s="15"/>
      <c r="W377" s="15"/>
      <c r="BA377" s="118"/>
      <c r="BB377" s="118"/>
      <c r="BC377" s="118"/>
      <c r="BD377" s="118"/>
      <c r="BE377" s="118"/>
      <c r="BF377" s="118"/>
      <c r="BG377" s="118"/>
      <c r="BH377" s="118"/>
      <c r="BI377" s="118"/>
      <c r="BJ377" s="118"/>
      <c r="BK377" s="118"/>
      <c r="BL377" s="118"/>
      <c r="BM377" s="118"/>
      <c r="BN377" s="118"/>
      <c r="BO377" s="118"/>
      <c r="BP377" s="118"/>
      <c r="BQ377" s="118"/>
      <c r="BR377" s="118"/>
      <c r="BS377" s="118"/>
      <c r="BT377" s="118"/>
      <c r="BU377" s="118"/>
      <c r="BV377" s="118"/>
      <c r="BW377" s="118"/>
      <c r="BX377" s="118"/>
    </row>
    <row r="378" spans="2:76" x14ac:dyDescent="0.2">
      <c r="B378" s="15"/>
      <c r="C378" s="15"/>
      <c r="D378" s="15"/>
      <c r="E378" s="15"/>
      <c r="F378" s="15"/>
      <c r="G378" s="15"/>
      <c r="H378" s="15"/>
      <c r="I378" s="15"/>
      <c r="J378" s="15"/>
      <c r="K378" s="15"/>
      <c r="L378" s="15"/>
      <c r="M378" s="15"/>
      <c r="N378" s="15"/>
      <c r="O378" s="15"/>
      <c r="P378" s="15"/>
      <c r="Q378" s="15"/>
      <c r="R378" s="15"/>
      <c r="S378" s="15"/>
      <c r="T378" s="15"/>
      <c r="U378" s="15"/>
      <c r="V378" s="15"/>
      <c r="W378" s="15"/>
      <c r="BA378" s="118"/>
      <c r="BB378" s="118"/>
      <c r="BC378" s="118"/>
      <c r="BD378" s="118"/>
      <c r="BE378" s="118"/>
      <c r="BF378" s="118"/>
      <c r="BG378" s="118"/>
      <c r="BH378" s="118"/>
      <c r="BI378" s="118"/>
      <c r="BJ378" s="118"/>
      <c r="BK378" s="118"/>
      <c r="BL378" s="118"/>
      <c r="BM378" s="118"/>
      <c r="BN378" s="118"/>
      <c r="BO378" s="118"/>
      <c r="BP378" s="118"/>
      <c r="BQ378" s="118"/>
      <c r="BR378" s="118"/>
      <c r="BS378" s="118"/>
      <c r="BT378" s="118"/>
      <c r="BU378" s="118"/>
      <c r="BV378" s="118"/>
      <c r="BW378" s="118"/>
      <c r="BX378" s="118"/>
    </row>
    <row r="379" spans="2:76" x14ac:dyDescent="0.2">
      <c r="B379" s="15"/>
      <c r="C379" s="15"/>
      <c r="D379" s="15"/>
      <c r="E379" s="15"/>
      <c r="F379" s="15"/>
      <c r="G379" s="15"/>
      <c r="H379" s="15"/>
      <c r="I379" s="15"/>
      <c r="J379" s="15"/>
      <c r="K379" s="15"/>
      <c r="L379" s="15"/>
      <c r="M379" s="15"/>
      <c r="N379" s="15"/>
      <c r="O379" s="15"/>
      <c r="P379" s="15"/>
      <c r="Q379" s="15"/>
      <c r="R379" s="15"/>
      <c r="S379" s="15"/>
      <c r="T379" s="15"/>
      <c r="U379" s="15"/>
      <c r="V379" s="15"/>
      <c r="W379" s="15"/>
      <c r="BA379" s="118"/>
      <c r="BB379" s="118"/>
      <c r="BC379" s="118"/>
      <c r="BD379" s="118"/>
      <c r="BE379" s="118"/>
      <c r="BF379" s="118"/>
      <c r="BG379" s="118"/>
      <c r="BH379" s="118"/>
      <c r="BI379" s="118"/>
      <c r="BJ379" s="118"/>
      <c r="BK379" s="118"/>
      <c r="BL379" s="118"/>
      <c r="BM379" s="118"/>
      <c r="BN379" s="118"/>
      <c r="BO379" s="118"/>
      <c r="BP379" s="118"/>
      <c r="BQ379" s="118"/>
      <c r="BR379" s="118"/>
      <c r="BS379" s="118"/>
      <c r="BT379" s="118"/>
      <c r="BU379" s="118"/>
      <c r="BV379" s="118"/>
      <c r="BW379" s="118"/>
      <c r="BX379" s="118"/>
    </row>
    <row r="380" spans="2:76" x14ac:dyDescent="0.2">
      <c r="B380" s="15"/>
      <c r="C380" s="15"/>
      <c r="D380" s="15"/>
      <c r="E380" s="15"/>
      <c r="F380" s="15"/>
      <c r="G380" s="15"/>
      <c r="H380" s="15"/>
      <c r="I380" s="15"/>
      <c r="J380" s="15"/>
      <c r="K380" s="15"/>
      <c r="L380" s="15"/>
      <c r="M380" s="15"/>
      <c r="N380" s="15"/>
      <c r="O380" s="15"/>
      <c r="P380" s="15"/>
      <c r="Q380" s="15"/>
      <c r="R380" s="15"/>
      <c r="S380" s="15"/>
      <c r="T380" s="15"/>
      <c r="U380" s="15"/>
      <c r="V380" s="15"/>
      <c r="W380" s="15"/>
      <c r="BA380" s="118"/>
      <c r="BB380" s="118"/>
      <c r="BC380" s="118"/>
      <c r="BD380" s="118"/>
      <c r="BE380" s="118"/>
      <c r="BF380" s="118"/>
      <c r="BG380" s="118"/>
      <c r="BH380" s="118"/>
      <c r="BI380" s="118"/>
      <c r="BJ380" s="118"/>
      <c r="BK380" s="118"/>
      <c r="BL380" s="118"/>
      <c r="BM380" s="118"/>
      <c r="BN380" s="118"/>
      <c r="BO380" s="118"/>
      <c r="BP380" s="118"/>
      <c r="BQ380" s="118"/>
      <c r="BR380" s="118"/>
      <c r="BS380" s="118"/>
      <c r="BT380" s="118"/>
      <c r="BU380" s="118"/>
      <c r="BV380" s="118"/>
      <c r="BW380" s="118"/>
      <c r="BX380" s="118"/>
    </row>
    <row r="381" spans="2:76" x14ac:dyDescent="0.2">
      <c r="B381" s="15"/>
      <c r="C381" s="15"/>
      <c r="D381" s="15"/>
      <c r="E381" s="15"/>
      <c r="F381" s="15"/>
      <c r="G381" s="15"/>
      <c r="H381" s="15"/>
      <c r="I381" s="15"/>
      <c r="J381" s="15"/>
      <c r="K381" s="15"/>
      <c r="L381" s="15"/>
      <c r="M381" s="15"/>
      <c r="N381" s="15"/>
      <c r="O381" s="15"/>
      <c r="P381" s="15"/>
      <c r="Q381" s="15"/>
      <c r="R381" s="15"/>
      <c r="S381" s="15"/>
      <c r="T381" s="15"/>
      <c r="U381" s="15"/>
      <c r="V381" s="15"/>
      <c r="W381" s="15"/>
      <c r="BA381" s="118"/>
      <c r="BB381" s="118"/>
      <c r="BC381" s="118"/>
      <c r="BD381" s="118"/>
      <c r="BE381" s="118"/>
      <c r="BF381" s="118"/>
      <c r="BG381" s="118"/>
      <c r="BH381" s="118"/>
      <c r="BI381" s="118"/>
      <c r="BJ381" s="118"/>
      <c r="BK381" s="118"/>
      <c r="BL381" s="118"/>
      <c r="BM381" s="118"/>
      <c r="BN381" s="118"/>
      <c r="BO381" s="118"/>
      <c r="BP381" s="118"/>
      <c r="BQ381" s="118"/>
      <c r="BR381" s="118"/>
      <c r="BS381" s="118"/>
      <c r="BT381" s="118"/>
      <c r="BU381" s="118"/>
      <c r="BV381" s="118"/>
      <c r="BW381" s="118"/>
      <c r="BX381" s="118"/>
    </row>
    <row r="382" spans="2:76" x14ac:dyDescent="0.2">
      <c r="B382" s="15"/>
      <c r="C382" s="15"/>
      <c r="D382" s="15"/>
      <c r="E382" s="15"/>
      <c r="F382" s="15"/>
      <c r="G382" s="15"/>
      <c r="H382" s="15"/>
      <c r="I382" s="15"/>
      <c r="J382" s="15"/>
      <c r="K382" s="15"/>
      <c r="L382" s="15"/>
      <c r="M382" s="15"/>
      <c r="N382" s="15"/>
      <c r="O382" s="15"/>
      <c r="P382" s="15"/>
      <c r="Q382" s="15"/>
      <c r="R382" s="15"/>
      <c r="S382" s="15"/>
      <c r="T382" s="15"/>
      <c r="U382" s="15"/>
      <c r="V382" s="15"/>
      <c r="W382" s="15"/>
      <c r="BA382" s="118"/>
      <c r="BB382" s="118"/>
      <c r="BC382" s="118"/>
      <c r="BD382" s="118"/>
      <c r="BE382" s="118"/>
      <c r="BF382" s="118"/>
      <c r="BG382" s="118"/>
      <c r="BH382" s="118"/>
      <c r="BI382" s="118"/>
      <c r="BJ382" s="118"/>
      <c r="BK382" s="118"/>
      <c r="BL382" s="118"/>
      <c r="BM382" s="118"/>
      <c r="BN382" s="118"/>
      <c r="BO382" s="118"/>
      <c r="BP382" s="118"/>
      <c r="BQ382" s="118"/>
      <c r="BR382" s="118"/>
      <c r="BS382" s="118"/>
      <c r="BT382" s="118"/>
      <c r="BU382" s="118"/>
      <c r="BV382" s="118"/>
      <c r="BW382" s="118"/>
      <c r="BX382" s="118"/>
    </row>
    <row r="383" spans="2:76" x14ac:dyDescent="0.2">
      <c r="B383" s="15"/>
      <c r="C383" s="15"/>
      <c r="D383" s="15"/>
      <c r="E383" s="15"/>
      <c r="F383" s="15"/>
      <c r="G383" s="15"/>
      <c r="H383" s="15"/>
      <c r="I383" s="15"/>
      <c r="J383" s="15"/>
      <c r="K383" s="15"/>
      <c r="L383" s="15"/>
      <c r="M383" s="15"/>
      <c r="N383" s="15"/>
      <c r="O383" s="15"/>
      <c r="P383" s="15"/>
      <c r="Q383" s="15"/>
      <c r="R383" s="15"/>
      <c r="S383" s="15"/>
      <c r="T383" s="15"/>
      <c r="U383" s="15"/>
      <c r="V383" s="15"/>
      <c r="W383" s="15"/>
      <c r="BA383" s="118"/>
      <c r="BB383" s="118"/>
      <c r="BC383" s="118"/>
      <c r="BD383" s="118"/>
      <c r="BE383" s="118"/>
      <c r="BF383" s="118"/>
      <c r="BG383" s="118"/>
      <c r="BH383" s="118"/>
      <c r="BI383" s="118"/>
      <c r="BJ383" s="118"/>
      <c r="BK383" s="118"/>
      <c r="BL383" s="118"/>
      <c r="BM383" s="118"/>
      <c r="BN383" s="118"/>
      <c r="BO383" s="118"/>
      <c r="BP383" s="118"/>
      <c r="BQ383" s="118"/>
      <c r="BR383" s="118"/>
      <c r="BS383" s="118"/>
      <c r="BT383" s="118"/>
      <c r="BU383" s="118"/>
      <c r="BV383" s="118"/>
      <c r="BW383" s="118"/>
      <c r="BX383" s="118"/>
    </row>
    <row r="384" spans="2:76" x14ac:dyDescent="0.2">
      <c r="B384" s="15"/>
      <c r="C384" s="15"/>
      <c r="D384" s="15"/>
      <c r="E384" s="15"/>
      <c r="F384" s="15"/>
      <c r="G384" s="15"/>
      <c r="H384" s="15"/>
      <c r="I384" s="15"/>
      <c r="J384" s="15"/>
      <c r="K384" s="15"/>
      <c r="L384" s="15"/>
      <c r="M384" s="15"/>
      <c r="N384" s="15"/>
      <c r="O384" s="15"/>
      <c r="P384" s="15"/>
      <c r="Q384" s="15"/>
      <c r="R384" s="15"/>
      <c r="S384" s="15"/>
      <c r="T384" s="15"/>
      <c r="U384" s="15"/>
      <c r="V384" s="15"/>
      <c r="W384" s="15"/>
      <c r="BA384" s="118"/>
      <c r="BB384" s="118"/>
      <c r="BC384" s="118"/>
      <c r="BD384" s="118"/>
      <c r="BE384" s="118"/>
      <c r="BF384" s="118"/>
      <c r="BG384" s="118"/>
      <c r="BH384" s="118"/>
      <c r="BI384" s="118"/>
      <c r="BJ384" s="118"/>
      <c r="BK384" s="118"/>
      <c r="BL384" s="118"/>
      <c r="BM384" s="118"/>
      <c r="BN384" s="118"/>
      <c r="BO384" s="118"/>
      <c r="BP384" s="118"/>
      <c r="BQ384" s="118"/>
      <c r="BR384" s="118"/>
      <c r="BS384" s="118"/>
      <c r="BT384" s="118"/>
      <c r="BU384" s="118"/>
      <c r="BV384" s="118"/>
      <c r="BW384" s="118"/>
      <c r="BX384" s="118"/>
    </row>
    <row r="385" spans="2:93" x14ac:dyDescent="0.2">
      <c r="B385" s="15"/>
      <c r="C385" s="15"/>
      <c r="D385" s="15"/>
      <c r="E385" s="15"/>
      <c r="F385" s="15"/>
      <c r="G385" s="15"/>
      <c r="H385" s="15"/>
      <c r="I385" s="15"/>
      <c r="J385" s="15"/>
      <c r="K385" s="15"/>
      <c r="L385" s="15"/>
      <c r="M385" s="15"/>
      <c r="N385" s="15"/>
      <c r="O385" s="15"/>
      <c r="P385" s="15"/>
      <c r="Q385" s="15"/>
      <c r="R385" s="15"/>
      <c r="S385" s="15"/>
      <c r="T385" s="15"/>
      <c r="U385" s="15"/>
      <c r="V385" s="15"/>
      <c r="W385" s="15"/>
      <c r="BA385" s="118"/>
      <c r="BB385" s="118"/>
      <c r="BC385" s="118"/>
      <c r="BD385" s="118"/>
      <c r="BE385" s="118"/>
      <c r="BF385" s="118"/>
      <c r="BG385" s="118"/>
      <c r="BH385" s="118"/>
      <c r="BI385" s="118"/>
      <c r="BJ385" s="118"/>
      <c r="BK385" s="118"/>
      <c r="BL385" s="118"/>
      <c r="BM385" s="118"/>
      <c r="BN385" s="118"/>
      <c r="BO385" s="118"/>
      <c r="BP385" s="118"/>
      <c r="BQ385" s="118"/>
      <c r="BR385" s="118"/>
      <c r="BS385" s="118"/>
      <c r="BT385" s="118"/>
      <c r="BU385" s="118"/>
      <c r="BV385" s="118"/>
      <c r="BW385" s="118"/>
      <c r="BX385" s="118"/>
    </row>
    <row r="386" spans="2:93" x14ac:dyDescent="0.2">
      <c r="B386" s="15"/>
      <c r="C386" s="15"/>
      <c r="D386" s="15"/>
      <c r="E386" s="15"/>
      <c r="F386" s="15"/>
      <c r="G386" s="15"/>
      <c r="H386" s="15"/>
      <c r="I386" s="15"/>
      <c r="J386" s="15"/>
      <c r="K386" s="15"/>
      <c r="L386" s="15"/>
      <c r="M386" s="15"/>
      <c r="N386" s="15"/>
      <c r="O386" s="15"/>
      <c r="P386" s="15"/>
      <c r="Q386" s="15"/>
      <c r="R386" s="15"/>
      <c r="S386" s="15"/>
      <c r="T386" s="15"/>
      <c r="U386" s="15"/>
      <c r="V386" s="15"/>
      <c r="W386" s="15"/>
      <c r="BA386" s="118"/>
      <c r="BB386" s="118"/>
      <c r="BC386" s="118"/>
      <c r="BD386" s="118"/>
      <c r="BE386" s="118"/>
      <c r="BF386" s="118"/>
      <c r="BG386" s="118"/>
      <c r="BH386" s="118"/>
      <c r="BI386" s="118"/>
      <c r="BJ386" s="118"/>
      <c r="BK386" s="118"/>
      <c r="BL386" s="118"/>
      <c r="BM386" s="118"/>
      <c r="BN386" s="118"/>
      <c r="BO386" s="118"/>
      <c r="BP386" s="118"/>
      <c r="BQ386" s="118"/>
      <c r="BR386" s="118"/>
      <c r="BS386" s="118"/>
      <c r="BT386" s="118"/>
      <c r="BU386" s="118"/>
      <c r="BV386" s="118"/>
      <c r="BW386" s="118"/>
      <c r="BX386" s="118"/>
    </row>
    <row r="387" spans="2:93" x14ac:dyDescent="0.2">
      <c r="B387" s="15"/>
      <c r="C387" s="15"/>
      <c r="D387" s="15"/>
      <c r="E387" s="15"/>
      <c r="F387" s="15"/>
      <c r="G387" s="15"/>
      <c r="H387" s="15"/>
      <c r="I387" s="15"/>
      <c r="J387" s="15"/>
      <c r="K387" s="15"/>
      <c r="L387" s="15"/>
      <c r="M387" s="15"/>
      <c r="N387" s="15"/>
      <c r="O387" s="15"/>
      <c r="P387" s="15"/>
      <c r="Q387" s="15"/>
      <c r="R387" s="15"/>
      <c r="S387" s="15"/>
      <c r="T387" s="15"/>
      <c r="U387" s="15"/>
      <c r="V387" s="15"/>
      <c r="W387" s="15"/>
      <c r="BA387" s="118"/>
      <c r="BB387" s="118"/>
      <c r="BC387" s="118"/>
      <c r="BD387" s="118"/>
      <c r="BE387" s="118"/>
      <c r="BF387" s="118"/>
      <c r="BG387" s="118"/>
      <c r="BH387" s="118"/>
      <c r="BI387" s="118"/>
      <c r="BJ387" s="118"/>
      <c r="BK387" s="118"/>
      <c r="BL387" s="118"/>
      <c r="BM387" s="118"/>
      <c r="BN387" s="118"/>
      <c r="BO387" s="118"/>
      <c r="BP387" s="118"/>
      <c r="BQ387" s="118"/>
      <c r="BR387" s="118"/>
      <c r="BS387" s="118"/>
      <c r="BT387" s="118"/>
      <c r="BU387" s="118"/>
      <c r="BV387" s="118"/>
      <c r="BW387" s="118"/>
      <c r="BX387" s="118"/>
    </row>
    <row r="388" spans="2:93" x14ac:dyDescent="0.2">
      <c r="B388" s="15"/>
      <c r="C388" s="15"/>
      <c r="D388" s="15"/>
      <c r="E388" s="15"/>
      <c r="F388" s="15"/>
      <c r="G388" s="15"/>
      <c r="H388" s="15"/>
      <c r="I388" s="15"/>
      <c r="J388" s="15"/>
      <c r="K388" s="15"/>
      <c r="L388" s="15"/>
      <c r="M388" s="15"/>
      <c r="N388" s="15"/>
      <c r="O388" s="15"/>
      <c r="P388" s="15"/>
      <c r="Q388" s="15"/>
      <c r="R388" s="15"/>
      <c r="S388" s="15"/>
      <c r="T388" s="15"/>
      <c r="U388" s="15"/>
      <c r="V388" s="15"/>
      <c r="W388" s="15"/>
      <c r="BA388" s="118"/>
      <c r="BB388" s="118"/>
      <c r="BC388" s="118"/>
      <c r="BD388" s="118"/>
      <c r="BE388" s="118"/>
      <c r="BF388" s="118"/>
      <c r="BG388" s="118"/>
      <c r="BH388" s="118"/>
      <c r="BI388" s="118"/>
      <c r="BJ388" s="118"/>
      <c r="BK388" s="118"/>
      <c r="BL388" s="118"/>
      <c r="BM388" s="118"/>
      <c r="BN388" s="118"/>
      <c r="BO388" s="118"/>
      <c r="BP388" s="118"/>
      <c r="BQ388" s="118"/>
      <c r="BR388" s="118"/>
      <c r="BS388" s="118"/>
      <c r="BT388" s="118"/>
      <c r="BU388" s="118"/>
      <c r="BV388" s="118"/>
      <c r="BW388" s="118"/>
      <c r="BX388" s="118"/>
    </row>
    <row r="389" spans="2:93" x14ac:dyDescent="0.2">
      <c r="B389" s="15"/>
      <c r="C389" s="15"/>
      <c r="D389" s="15"/>
      <c r="E389" s="15"/>
      <c r="F389" s="15"/>
      <c r="G389" s="15"/>
      <c r="H389" s="15"/>
      <c r="I389" s="15"/>
      <c r="J389" s="15"/>
      <c r="K389" s="15"/>
      <c r="L389" s="15"/>
      <c r="M389" s="15"/>
      <c r="N389" s="15"/>
      <c r="O389" s="15"/>
      <c r="P389" s="15"/>
      <c r="Q389" s="15"/>
      <c r="R389" s="15"/>
      <c r="S389" s="15"/>
      <c r="T389" s="15"/>
      <c r="U389" s="15"/>
      <c r="V389" s="15"/>
      <c r="W389" s="15"/>
      <c r="BA389" s="118"/>
      <c r="BB389" s="118"/>
      <c r="BC389" s="118"/>
      <c r="BD389" s="118"/>
      <c r="BE389" s="118"/>
      <c r="BF389" s="118"/>
      <c r="BG389" s="118"/>
      <c r="BH389" s="118"/>
      <c r="BI389" s="118"/>
      <c r="BJ389" s="118"/>
      <c r="BK389" s="118"/>
      <c r="BL389" s="118"/>
      <c r="BM389" s="118"/>
      <c r="BN389" s="118"/>
      <c r="BO389" s="118"/>
      <c r="BP389" s="118"/>
      <c r="BQ389" s="118"/>
      <c r="BR389" s="118"/>
      <c r="BS389" s="118"/>
      <c r="BT389" s="118"/>
      <c r="BU389" s="118"/>
      <c r="BV389" s="118"/>
      <c r="BW389" s="118"/>
      <c r="BX389" s="118"/>
    </row>
    <row r="390" spans="2:93" x14ac:dyDescent="0.2">
      <c r="B390" s="15"/>
      <c r="C390" s="15"/>
      <c r="D390" s="15"/>
      <c r="E390" s="15"/>
      <c r="F390" s="15"/>
      <c r="G390" s="15"/>
      <c r="H390" s="15"/>
      <c r="I390" s="15"/>
      <c r="J390" s="15"/>
      <c r="K390" s="15"/>
      <c r="L390" s="15"/>
      <c r="M390" s="15"/>
      <c r="N390" s="15"/>
      <c r="O390" s="15"/>
      <c r="P390" s="15"/>
      <c r="Q390" s="15"/>
      <c r="R390" s="15"/>
      <c r="S390" s="15"/>
      <c r="T390" s="15"/>
      <c r="U390" s="15"/>
      <c r="V390" s="15"/>
      <c r="W390" s="15"/>
      <c r="BA390" s="118"/>
      <c r="BB390" s="118"/>
      <c r="BC390" s="118"/>
      <c r="BD390" s="118"/>
      <c r="BE390" s="118"/>
      <c r="BF390" s="118"/>
      <c r="BG390" s="118"/>
      <c r="BI390" s="248"/>
      <c r="BJ390" s="248"/>
      <c r="BK390" s="118"/>
      <c r="BL390" s="118"/>
      <c r="BM390" s="118"/>
      <c r="BN390" s="118"/>
      <c r="BO390" s="118"/>
      <c r="BP390" s="248"/>
      <c r="BQ390" s="118"/>
      <c r="BR390" s="118"/>
      <c r="BS390" s="118"/>
      <c r="BT390" s="118"/>
      <c r="BU390" s="118"/>
      <c r="BV390" s="118"/>
      <c r="BW390" s="118"/>
    </row>
    <row r="391" spans="2:93" x14ac:dyDescent="0.2">
      <c r="B391" s="15"/>
      <c r="C391" s="15"/>
      <c r="D391" s="15"/>
      <c r="E391" s="15"/>
      <c r="F391" s="15"/>
      <c r="G391" s="15"/>
      <c r="H391" s="15"/>
      <c r="I391" s="15"/>
      <c r="J391" s="15"/>
      <c r="K391" s="15"/>
      <c r="L391" s="15"/>
      <c r="M391" s="15"/>
      <c r="N391" s="15"/>
      <c r="O391" s="15"/>
      <c r="P391" s="15"/>
      <c r="Q391" s="15"/>
      <c r="R391" s="15"/>
      <c r="S391" s="15"/>
      <c r="T391" s="15"/>
      <c r="U391" s="15"/>
      <c r="V391" s="15"/>
      <c r="W391" s="15"/>
      <c r="BA391" s="118"/>
      <c r="BB391" s="118"/>
      <c r="BC391" s="118"/>
      <c r="BD391" s="118"/>
      <c r="BE391" s="118"/>
      <c r="BF391" s="118"/>
      <c r="BG391" s="118"/>
      <c r="BH391" s="118"/>
      <c r="BI391" s="118"/>
      <c r="BJ391" s="118"/>
      <c r="BK391" s="118"/>
      <c r="BL391" s="118"/>
      <c r="BM391" s="118"/>
      <c r="BN391" s="118"/>
      <c r="BO391" s="118"/>
      <c r="BP391" s="118"/>
      <c r="BQ391" s="118"/>
      <c r="BR391" s="118"/>
      <c r="BS391" s="118"/>
      <c r="BT391" s="118"/>
      <c r="BU391" s="118"/>
      <c r="BV391" s="118"/>
      <c r="BW391" s="118"/>
    </row>
    <row r="392" spans="2:93" x14ac:dyDescent="0.2">
      <c r="B392" s="15"/>
      <c r="C392" s="15"/>
      <c r="D392" s="15"/>
      <c r="E392" s="15"/>
      <c r="F392" s="15"/>
      <c r="G392" s="15"/>
      <c r="H392" s="15"/>
      <c r="I392" s="15"/>
      <c r="J392" s="15"/>
      <c r="K392" s="15"/>
      <c r="L392" s="15"/>
      <c r="M392" s="15"/>
      <c r="N392" s="15"/>
      <c r="O392" s="15"/>
      <c r="P392" s="15"/>
      <c r="Q392" s="15"/>
      <c r="R392" s="15"/>
      <c r="S392" s="15"/>
      <c r="T392" s="15"/>
      <c r="U392" s="15"/>
      <c r="V392" s="15"/>
      <c r="W392" s="15"/>
      <c r="BA392" s="31"/>
      <c r="BB392" s="118"/>
      <c r="BC392" s="118"/>
      <c r="BD392" s="118"/>
      <c r="BE392" s="118"/>
      <c r="BF392" s="118"/>
      <c r="BG392" s="118"/>
      <c r="BH392" s="118"/>
      <c r="BI392" s="118"/>
      <c r="BJ392" s="118"/>
      <c r="BK392" s="118"/>
      <c r="BL392" s="118"/>
      <c r="BM392" s="118"/>
      <c r="BN392" s="118"/>
      <c r="BO392" s="118"/>
      <c r="BP392" s="118"/>
      <c r="BQ392" s="118"/>
      <c r="BR392" s="118"/>
      <c r="BS392" s="118"/>
      <c r="BT392" s="118"/>
      <c r="BU392" s="118"/>
      <c r="BV392" s="118"/>
      <c r="BW392" s="118"/>
    </row>
    <row r="393" spans="2:93" x14ac:dyDescent="0.2">
      <c r="B393" s="15"/>
      <c r="C393" s="15"/>
      <c r="D393" s="15"/>
      <c r="E393" s="15"/>
      <c r="F393" s="15"/>
      <c r="G393" s="15"/>
      <c r="H393" s="15"/>
      <c r="I393" s="15"/>
      <c r="J393" s="15"/>
      <c r="K393" s="15"/>
      <c r="L393" s="15"/>
      <c r="M393" s="15"/>
      <c r="N393" s="15"/>
      <c r="O393" s="15"/>
      <c r="P393" s="15"/>
      <c r="Q393" s="15"/>
      <c r="R393" s="15"/>
      <c r="S393" s="15"/>
      <c r="T393" s="15"/>
      <c r="U393" s="15"/>
      <c r="V393" s="15"/>
      <c r="W393" s="15"/>
      <c r="BA393" s="31"/>
      <c r="BB393" s="118"/>
      <c r="BC393" s="118"/>
      <c r="BD393" s="118"/>
      <c r="BE393" s="118"/>
      <c r="BF393" s="118"/>
      <c r="BG393" s="118"/>
      <c r="BH393" s="118"/>
      <c r="BI393" s="118"/>
      <c r="BJ393" s="118"/>
      <c r="BK393" s="118"/>
      <c r="BL393" s="118"/>
      <c r="BM393" s="118"/>
      <c r="BN393" s="118"/>
      <c r="BO393" s="118"/>
      <c r="BP393" s="118"/>
      <c r="BQ393" s="118"/>
      <c r="BR393" s="118"/>
      <c r="BS393" s="118"/>
      <c r="BT393" s="118"/>
      <c r="BU393" s="118"/>
      <c r="BV393" s="118"/>
      <c r="BW393" s="118"/>
    </row>
    <row r="394" spans="2:93" x14ac:dyDescent="0.2">
      <c r="B394" s="15"/>
      <c r="C394" s="15"/>
      <c r="D394" s="15"/>
      <c r="E394" s="15"/>
      <c r="F394" s="15"/>
      <c r="G394" s="15"/>
      <c r="H394" s="15"/>
      <c r="I394" s="15"/>
      <c r="J394" s="15"/>
      <c r="K394" s="15"/>
      <c r="L394" s="15"/>
      <c r="M394" s="15"/>
      <c r="N394" s="15"/>
      <c r="O394" s="15"/>
      <c r="P394" s="15"/>
      <c r="Q394" s="15"/>
      <c r="R394" s="15"/>
      <c r="S394" s="15"/>
      <c r="T394" s="15"/>
      <c r="U394" s="15"/>
      <c r="V394" s="15"/>
      <c r="W394" s="15"/>
      <c r="BA394" s="31"/>
      <c r="BB394" s="118"/>
      <c r="BC394" s="118"/>
      <c r="BD394" s="118"/>
      <c r="BE394" s="118"/>
      <c r="BF394" s="118"/>
      <c r="BG394" s="118"/>
      <c r="BH394" s="118"/>
      <c r="BI394" s="118"/>
      <c r="BJ394" s="118"/>
      <c r="BK394" s="118"/>
      <c r="BL394" s="118"/>
      <c r="BM394" s="118"/>
      <c r="BN394" s="118"/>
      <c r="BO394" s="118"/>
      <c r="BP394" s="118"/>
      <c r="BQ394" s="118"/>
      <c r="BR394" s="118"/>
      <c r="BS394" s="118"/>
      <c r="BT394" s="118"/>
      <c r="BU394" s="118"/>
      <c r="BV394" s="118"/>
      <c r="BW394" s="118"/>
    </row>
    <row r="395" spans="2:93" x14ac:dyDescent="0.2">
      <c r="B395" s="15"/>
      <c r="C395" s="15"/>
      <c r="D395" s="15"/>
      <c r="E395" s="15"/>
      <c r="F395" s="15"/>
      <c r="G395" s="15"/>
      <c r="H395" s="15"/>
      <c r="I395" s="15"/>
      <c r="J395" s="15"/>
      <c r="K395" s="15"/>
      <c r="L395" s="15"/>
      <c r="M395" s="15"/>
      <c r="N395" s="15"/>
      <c r="O395" s="15"/>
      <c r="P395" s="15"/>
      <c r="Q395" s="15"/>
      <c r="R395" s="15"/>
      <c r="S395" s="15"/>
      <c r="T395" s="15"/>
      <c r="U395" s="15"/>
      <c r="V395" s="15"/>
      <c r="W395" s="15"/>
      <c r="BA395" s="31"/>
      <c r="BB395" s="118"/>
      <c r="BC395" s="118"/>
      <c r="BD395" s="118"/>
      <c r="BE395" s="118"/>
      <c r="BF395" s="118"/>
      <c r="BG395" s="118"/>
      <c r="BH395" s="118"/>
      <c r="BI395" s="118"/>
      <c r="BJ395" s="118"/>
      <c r="BK395" s="118"/>
      <c r="BL395" s="118"/>
      <c r="BM395" s="118"/>
      <c r="BN395" s="118"/>
      <c r="BO395" s="118"/>
      <c r="BP395" s="118"/>
      <c r="BQ395" s="118"/>
      <c r="BR395" s="118"/>
      <c r="BS395" s="118"/>
      <c r="BT395" s="118"/>
      <c r="BU395" s="118"/>
      <c r="BV395" s="118"/>
      <c r="BW395" s="118"/>
    </row>
    <row r="396" spans="2:93" x14ac:dyDescent="0.2">
      <c r="B396" s="15"/>
      <c r="C396" s="15"/>
      <c r="D396" s="15"/>
      <c r="E396" s="15"/>
      <c r="F396" s="15"/>
      <c r="G396" s="15"/>
      <c r="H396" s="15"/>
      <c r="I396" s="15"/>
      <c r="J396" s="15"/>
      <c r="K396" s="15"/>
      <c r="L396" s="15"/>
      <c r="M396" s="15"/>
      <c r="N396" s="15"/>
      <c r="O396" s="15"/>
      <c r="P396" s="15"/>
      <c r="Q396" s="15"/>
      <c r="R396" s="15"/>
      <c r="S396" s="15"/>
      <c r="T396" s="15"/>
      <c r="U396" s="15"/>
      <c r="V396" s="15"/>
      <c r="W396" s="15"/>
      <c r="BA396" s="31"/>
      <c r="BB396" s="118"/>
      <c r="BC396" s="118"/>
      <c r="BD396" s="118"/>
      <c r="BE396" s="118"/>
      <c r="BF396" s="118"/>
      <c r="BG396" s="118"/>
      <c r="BH396" s="118"/>
      <c r="BI396" s="118"/>
      <c r="BJ396" s="118"/>
      <c r="BK396" s="118"/>
      <c r="BL396" s="118"/>
      <c r="BM396" s="118"/>
      <c r="BN396" s="118"/>
      <c r="BO396" s="118"/>
      <c r="BP396" s="118"/>
      <c r="BQ396" s="118"/>
      <c r="BR396" s="118"/>
      <c r="BS396" s="118"/>
      <c r="BT396" s="118"/>
      <c r="BU396" s="118"/>
      <c r="BV396" s="118"/>
      <c r="BW396" s="118"/>
    </row>
    <row r="397" spans="2:93" x14ac:dyDescent="0.2">
      <c r="B397" s="15"/>
      <c r="C397" s="15"/>
      <c r="D397" s="15"/>
      <c r="E397" s="15"/>
      <c r="F397" s="15"/>
      <c r="G397" s="15"/>
      <c r="H397" s="15"/>
      <c r="I397" s="15"/>
      <c r="J397" s="15"/>
      <c r="K397" s="15"/>
      <c r="L397" s="15"/>
      <c r="M397" s="15"/>
      <c r="N397" s="15"/>
      <c r="O397" s="15"/>
      <c r="P397" s="15"/>
      <c r="Q397" s="15"/>
      <c r="R397" s="15"/>
      <c r="S397" s="15"/>
      <c r="T397" s="15"/>
      <c r="U397" s="15"/>
      <c r="V397" s="15"/>
      <c r="W397" s="15"/>
      <c r="BA397" s="31"/>
      <c r="BB397" s="118"/>
      <c r="BC397" s="118"/>
      <c r="BD397" s="118"/>
      <c r="BE397" s="118"/>
      <c r="BF397" s="118"/>
      <c r="BG397" s="118"/>
      <c r="BH397" s="118"/>
      <c r="BI397" s="118"/>
      <c r="BJ397" s="118"/>
      <c r="BK397" s="118"/>
      <c r="BL397" s="118"/>
      <c r="BM397" s="118"/>
      <c r="BN397" s="118"/>
      <c r="BO397" s="118"/>
      <c r="BP397" s="118"/>
      <c r="BQ397" s="118"/>
      <c r="BR397" s="118"/>
      <c r="BS397" s="118"/>
      <c r="BT397" s="118"/>
      <c r="BU397" s="118"/>
      <c r="BV397" s="118"/>
      <c r="BW397" s="118"/>
    </row>
    <row r="398" spans="2:93" x14ac:dyDescent="0.2">
      <c r="B398" s="15"/>
      <c r="C398" s="15"/>
      <c r="D398" s="15"/>
      <c r="E398" s="15"/>
      <c r="F398" s="15"/>
      <c r="G398" s="15"/>
      <c r="H398" s="15"/>
      <c r="I398" s="15"/>
      <c r="J398" s="15"/>
      <c r="K398" s="15"/>
      <c r="L398" s="15"/>
      <c r="M398" s="15"/>
      <c r="N398" s="15"/>
      <c r="O398" s="15"/>
      <c r="P398" s="15"/>
      <c r="Q398" s="15"/>
      <c r="R398" s="15"/>
      <c r="S398" s="15"/>
      <c r="T398" s="15"/>
      <c r="U398" s="15"/>
      <c r="V398" s="15"/>
      <c r="W398" s="15"/>
      <c r="BA398" s="31"/>
      <c r="BB398" s="118"/>
      <c r="BC398" s="118"/>
      <c r="BD398" s="118"/>
      <c r="BE398" s="118"/>
      <c r="BF398" s="118"/>
      <c r="BG398" s="118"/>
      <c r="BH398" s="118"/>
      <c r="BI398" s="118"/>
      <c r="BJ398" s="118"/>
      <c r="BK398" s="118"/>
      <c r="BL398" s="118"/>
      <c r="BM398" s="118"/>
      <c r="BN398" s="118"/>
      <c r="BO398" s="118"/>
      <c r="BP398" s="118"/>
      <c r="BQ398" s="118"/>
      <c r="BR398" s="118"/>
      <c r="BS398" s="118"/>
      <c r="BT398" s="118"/>
      <c r="BU398" s="118"/>
      <c r="BV398" s="118"/>
      <c r="BW398" s="118"/>
    </row>
    <row r="399" spans="2:93" x14ac:dyDescent="0.2">
      <c r="B399" s="15"/>
      <c r="C399" s="15"/>
      <c r="D399" s="15"/>
      <c r="E399" s="15"/>
      <c r="F399" s="15"/>
      <c r="G399" s="15"/>
      <c r="H399" s="15"/>
      <c r="I399" s="15"/>
      <c r="J399" s="15"/>
      <c r="K399" s="15"/>
      <c r="L399" s="15"/>
      <c r="M399" s="15"/>
      <c r="N399" s="15"/>
      <c r="O399" s="15"/>
      <c r="P399" s="15"/>
      <c r="Q399" s="15"/>
      <c r="R399" s="15"/>
      <c r="S399" s="15"/>
      <c r="T399" s="15"/>
      <c r="U399" s="15"/>
      <c r="V399" s="15"/>
      <c r="W399" s="15"/>
      <c r="BA399" s="31"/>
      <c r="BB399" s="118"/>
      <c r="BC399" s="118"/>
      <c r="BD399" s="118"/>
      <c r="BE399" s="118"/>
      <c r="BF399" s="118"/>
      <c r="BG399" s="118"/>
      <c r="BH399" s="118"/>
      <c r="BI399" s="118"/>
      <c r="BJ399" s="118"/>
      <c r="BK399" s="118"/>
      <c r="BL399" s="118"/>
      <c r="BM399" s="118"/>
      <c r="BN399" s="118"/>
      <c r="BO399" s="118"/>
      <c r="BP399" s="118"/>
      <c r="BQ399" s="118"/>
      <c r="BR399" s="118"/>
      <c r="BS399" s="118"/>
      <c r="BT399" s="118"/>
      <c r="BU399" s="118"/>
      <c r="BV399" s="118"/>
      <c r="BW399" s="118"/>
    </row>
    <row r="400" spans="2:93" x14ac:dyDescent="0.2">
      <c r="B400" s="15"/>
      <c r="C400" s="15"/>
      <c r="D400" s="15"/>
      <c r="E400" s="15"/>
      <c r="F400" s="15"/>
      <c r="G400" s="15"/>
      <c r="H400" s="15"/>
      <c r="I400" s="15"/>
      <c r="J400" s="15"/>
      <c r="K400" s="15"/>
      <c r="L400" s="15"/>
      <c r="M400" s="15"/>
      <c r="N400" s="15"/>
      <c r="O400" s="15"/>
      <c r="P400" s="15"/>
      <c r="Q400" s="15"/>
      <c r="R400" s="15"/>
      <c r="S400" s="15"/>
      <c r="T400" s="15"/>
      <c r="U400" s="15"/>
      <c r="V400" s="15"/>
      <c r="W400" s="15"/>
      <c r="CA400" s="118" t="s">
        <v>257</v>
      </c>
      <c r="CB400" s="31" t="str">
        <f ca="1">HYPERLINK("#"&amp;MID(CELL("filename",BH365),FIND("]",CELL("filename",BH365))+1,256)&amp;"!"&amp;ADDRESS(ROW($B$8),COLUMN($B$8),1,TRUE),"Return to Cell B8")</f>
        <v>Return to Cell B8</v>
      </c>
      <c r="CC400" s="15"/>
      <c r="CD400" s="15"/>
      <c r="CE400" s="15"/>
      <c r="CF400" s="15"/>
      <c r="CG400" s="15"/>
      <c r="CH400" s="15"/>
      <c r="CI400" s="15"/>
      <c r="CJ400" s="15"/>
      <c r="CK400" s="15"/>
      <c r="CL400" s="15"/>
      <c r="CM400" s="15"/>
      <c r="CN400" s="15"/>
      <c r="CO400" s="15"/>
    </row>
    <row r="401" spans="2:93" x14ac:dyDescent="0.2">
      <c r="B401" s="15"/>
      <c r="C401" s="15"/>
      <c r="D401" s="15"/>
      <c r="E401" s="15"/>
      <c r="F401" s="15"/>
      <c r="G401" s="15"/>
      <c r="H401" s="15"/>
      <c r="I401" s="15"/>
      <c r="J401" s="15"/>
      <c r="K401" s="15"/>
      <c r="L401" s="15"/>
      <c r="M401" s="15"/>
      <c r="N401" s="15"/>
      <c r="O401" s="15"/>
      <c r="P401" s="15"/>
      <c r="Q401" s="15"/>
      <c r="R401" s="15"/>
      <c r="S401" s="15"/>
      <c r="T401" s="15"/>
      <c r="U401" s="15"/>
      <c r="V401" s="15"/>
      <c r="W401" s="15"/>
      <c r="CB401" s="15"/>
      <c r="CC401" s="15"/>
      <c r="CD401" s="15"/>
      <c r="CE401" s="15"/>
      <c r="CF401" s="15"/>
      <c r="CG401" s="15"/>
      <c r="CH401" s="15"/>
      <c r="CI401" s="15"/>
      <c r="CJ401" s="15"/>
      <c r="CK401" s="15"/>
      <c r="CL401" s="15"/>
      <c r="CM401" s="15"/>
      <c r="CN401" s="15"/>
      <c r="CO401" s="15"/>
    </row>
    <row r="402" spans="2:93" x14ac:dyDescent="0.2">
      <c r="B402" s="15"/>
      <c r="C402" s="15"/>
      <c r="D402" s="15"/>
      <c r="E402" s="15"/>
      <c r="F402" s="15"/>
      <c r="G402" s="15"/>
      <c r="H402" s="15"/>
      <c r="I402" s="15"/>
      <c r="J402" s="15"/>
      <c r="K402" s="15"/>
      <c r="L402" s="15"/>
      <c r="M402" s="15"/>
      <c r="N402" s="15"/>
      <c r="O402" s="15"/>
      <c r="P402" s="15"/>
      <c r="Q402" s="15"/>
      <c r="R402" s="15"/>
      <c r="S402" s="15"/>
      <c r="T402" s="15"/>
      <c r="U402" s="15"/>
      <c r="V402" s="15"/>
      <c r="W402" s="15"/>
      <c r="CB402" s="15"/>
      <c r="CC402" s="15"/>
      <c r="CD402" s="15"/>
      <c r="CE402" s="15"/>
      <c r="CF402" s="15"/>
      <c r="CG402" s="15"/>
      <c r="CH402" s="15"/>
      <c r="CI402" s="15"/>
      <c r="CJ402" s="15"/>
      <c r="CK402" s="15"/>
      <c r="CL402" s="15"/>
      <c r="CM402" s="15"/>
      <c r="CN402" s="15"/>
      <c r="CO402" s="15"/>
    </row>
    <row r="403" spans="2:93" x14ac:dyDescent="0.2">
      <c r="B403" s="15"/>
      <c r="C403" s="15"/>
      <c r="D403" s="15"/>
      <c r="E403" s="15"/>
      <c r="F403" s="15"/>
      <c r="G403" s="15"/>
      <c r="H403" s="15"/>
      <c r="I403" s="15"/>
      <c r="J403" s="15"/>
      <c r="K403" s="15"/>
      <c r="L403" s="15"/>
      <c r="M403" s="15"/>
      <c r="N403" s="15"/>
      <c r="O403" s="15"/>
      <c r="P403" s="15"/>
      <c r="Q403" s="15"/>
      <c r="R403" s="15"/>
      <c r="S403" s="15"/>
      <c r="T403" s="15"/>
      <c r="U403" s="15"/>
      <c r="V403" s="15"/>
      <c r="W403" s="15"/>
      <c r="CB403" s="15"/>
      <c r="CC403" s="15"/>
      <c r="CD403" s="15"/>
      <c r="CE403" s="15"/>
      <c r="CF403" s="15"/>
      <c r="CG403" s="15"/>
      <c r="CH403" s="15"/>
      <c r="CI403" s="15"/>
      <c r="CJ403" s="15"/>
      <c r="CK403" s="15"/>
      <c r="CL403" s="15"/>
      <c r="CM403" s="15"/>
      <c r="CN403" s="15"/>
      <c r="CO403" s="15"/>
    </row>
    <row r="404" spans="2:93" x14ac:dyDescent="0.2">
      <c r="B404" s="15"/>
      <c r="C404" s="15"/>
      <c r="D404" s="15"/>
      <c r="E404" s="15"/>
      <c r="F404" s="15"/>
      <c r="G404" s="15"/>
      <c r="H404" s="15"/>
      <c r="I404" s="15"/>
      <c r="J404" s="15"/>
      <c r="K404" s="15"/>
      <c r="L404" s="15"/>
      <c r="M404" s="15"/>
      <c r="N404" s="15"/>
      <c r="O404" s="15"/>
      <c r="P404" s="15"/>
      <c r="Q404" s="15"/>
      <c r="R404" s="15"/>
      <c r="S404" s="15"/>
      <c r="T404" s="15"/>
      <c r="U404" s="15"/>
      <c r="V404" s="15"/>
      <c r="W404" s="15"/>
      <c r="CB404" s="15"/>
      <c r="CC404" s="15"/>
      <c r="CD404" s="15"/>
      <c r="CE404" s="15"/>
      <c r="CF404" s="15"/>
      <c r="CG404" s="15"/>
      <c r="CH404" s="15"/>
      <c r="CI404" s="15"/>
      <c r="CJ404" s="15"/>
      <c r="CK404" s="15"/>
      <c r="CL404" s="15"/>
      <c r="CM404" s="15"/>
      <c r="CN404" s="15"/>
      <c r="CO404" s="15"/>
    </row>
    <row r="405" spans="2:93" x14ac:dyDescent="0.2">
      <c r="B405" s="15"/>
      <c r="C405" s="15"/>
      <c r="D405" s="15"/>
      <c r="E405" s="15"/>
      <c r="F405" s="15"/>
      <c r="G405" s="15"/>
      <c r="H405" s="15"/>
      <c r="I405" s="15"/>
      <c r="J405" s="15"/>
      <c r="K405" s="15"/>
      <c r="L405" s="15"/>
      <c r="M405" s="15"/>
      <c r="N405" s="15"/>
      <c r="O405" s="15"/>
      <c r="P405" s="15"/>
      <c r="Q405" s="15"/>
      <c r="R405" s="15"/>
      <c r="S405" s="15"/>
      <c r="T405" s="15"/>
      <c r="U405" s="15"/>
      <c r="V405" s="15"/>
      <c r="W405" s="15"/>
      <c r="CB405" s="15"/>
      <c r="CC405" s="15"/>
      <c r="CD405" s="15"/>
      <c r="CE405" s="15"/>
      <c r="CF405" s="15"/>
      <c r="CG405" s="15"/>
      <c r="CH405" s="15"/>
      <c r="CI405" s="15"/>
      <c r="CJ405" s="15"/>
      <c r="CK405" s="15"/>
      <c r="CL405" s="15"/>
      <c r="CM405" s="15"/>
      <c r="CN405" s="15"/>
      <c r="CO405" s="15"/>
    </row>
    <row r="406" spans="2:93" x14ac:dyDescent="0.2">
      <c r="B406" s="15"/>
      <c r="C406" s="15"/>
      <c r="D406" s="15"/>
      <c r="E406" s="15"/>
      <c r="F406" s="15"/>
      <c r="G406" s="15"/>
      <c r="H406" s="15"/>
      <c r="I406" s="15"/>
      <c r="J406" s="15"/>
      <c r="K406" s="15"/>
      <c r="L406" s="15"/>
      <c r="M406" s="15"/>
      <c r="N406" s="15"/>
      <c r="O406" s="15"/>
      <c r="P406" s="15"/>
      <c r="Q406" s="15"/>
      <c r="R406" s="15"/>
      <c r="S406" s="15"/>
      <c r="T406" s="15"/>
      <c r="U406" s="15"/>
      <c r="V406" s="15"/>
      <c r="W406" s="15"/>
      <c r="CB406" s="15"/>
      <c r="CC406" s="15"/>
      <c r="CD406" s="15"/>
      <c r="CE406" s="15"/>
      <c r="CF406" s="15"/>
      <c r="CG406" s="15"/>
      <c r="CH406" s="15"/>
      <c r="CI406" s="15"/>
      <c r="CJ406" s="15"/>
      <c r="CK406" s="15"/>
      <c r="CL406" s="15"/>
      <c r="CM406" s="15"/>
      <c r="CN406" s="15"/>
      <c r="CO406" s="15"/>
    </row>
    <row r="407" spans="2:93" x14ac:dyDescent="0.2">
      <c r="B407" s="15"/>
      <c r="C407" s="15"/>
      <c r="D407" s="15"/>
      <c r="E407" s="15"/>
      <c r="F407" s="15"/>
      <c r="G407" s="15"/>
      <c r="H407" s="15"/>
      <c r="I407" s="15"/>
      <c r="J407" s="15"/>
      <c r="K407" s="15"/>
      <c r="L407" s="15"/>
      <c r="M407" s="15"/>
      <c r="N407" s="15"/>
      <c r="O407" s="15"/>
      <c r="P407" s="15"/>
      <c r="Q407" s="15"/>
      <c r="R407" s="15"/>
      <c r="S407" s="15"/>
      <c r="T407" s="15"/>
      <c r="U407" s="15"/>
      <c r="V407" s="15"/>
      <c r="W407" s="15"/>
      <c r="CB407" s="15"/>
      <c r="CC407" s="15"/>
      <c r="CD407" s="15"/>
      <c r="CE407" s="15"/>
      <c r="CF407" s="15"/>
      <c r="CG407" s="15"/>
      <c r="CH407" s="15"/>
      <c r="CI407" s="15"/>
      <c r="CJ407" s="15"/>
      <c r="CK407" s="15"/>
      <c r="CL407" s="15"/>
      <c r="CM407" s="15"/>
      <c r="CN407" s="15"/>
      <c r="CO407" s="15"/>
    </row>
    <row r="408" spans="2:93" x14ac:dyDescent="0.2">
      <c r="B408" s="15"/>
      <c r="C408" s="15"/>
      <c r="D408" s="15"/>
      <c r="E408" s="15"/>
      <c r="F408" s="15"/>
      <c r="G408" s="15"/>
      <c r="H408" s="15"/>
      <c r="I408" s="15"/>
      <c r="J408" s="15"/>
      <c r="K408" s="15"/>
      <c r="L408" s="15"/>
      <c r="M408" s="15"/>
      <c r="N408" s="15"/>
      <c r="O408" s="15"/>
      <c r="P408" s="15"/>
      <c r="Q408" s="15"/>
      <c r="R408" s="15"/>
      <c r="S408" s="15"/>
      <c r="T408" s="15"/>
      <c r="U408" s="15"/>
      <c r="V408" s="15"/>
      <c r="W408" s="15"/>
    </row>
    <row r="409" spans="2:93" x14ac:dyDescent="0.2">
      <c r="B409" s="15"/>
      <c r="C409" s="15"/>
      <c r="D409" s="15"/>
      <c r="E409" s="15"/>
      <c r="F409" s="15"/>
      <c r="G409" s="15"/>
      <c r="H409" s="15"/>
      <c r="I409" s="15"/>
      <c r="J409" s="15"/>
      <c r="K409" s="15"/>
      <c r="L409" s="15"/>
      <c r="M409" s="15"/>
      <c r="N409" s="15"/>
      <c r="O409" s="15"/>
      <c r="P409" s="15"/>
      <c r="Q409" s="15"/>
      <c r="R409" s="15"/>
      <c r="S409" s="15"/>
      <c r="T409" s="15"/>
      <c r="U409" s="15"/>
      <c r="V409" s="15"/>
      <c r="W409" s="15"/>
    </row>
    <row r="410" spans="2:93" x14ac:dyDescent="0.2">
      <c r="B410" s="15"/>
      <c r="C410" s="15"/>
      <c r="D410" s="15"/>
      <c r="E410" s="15"/>
      <c r="F410" s="15"/>
      <c r="G410" s="15"/>
      <c r="H410" s="15"/>
      <c r="I410" s="15"/>
      <c r="J410" s="15"/>
      <c r="K410" s="15"/>
      <c r="L410" s="15"/>
      <c r="M410" s="15"/>
      <c r="N410" s="15"/>
      <c r="O410" s="15"/>
      <c r="P410" s="15"/>
      <c r="Q410" s="15"/>
      <c r="R410" s="15"/>
      <c r="S410" s="15"/>
      <c r="T410" s="15"/>
      <c r="U410" s="15"/>
      <c r="V410" s="15"/>
      <c r="W410" s="15"/>
    </row>
    <row r="411" spans="2:93" x14ac:dyDescent="0.2">
      <c r="B411" s="15"/>
      <c r="C411" s="15"/>
      <c r="D411" s="15"/>
      <c r="E411" s="15"/>
      <c r="F411" s="15"/>
      <c r="G411" s="15"/>
      <c r="H411" s="15"/>
      <c r="I411" s="15"/>
      <c r="J411" s="15"/>
      <c r="K411" s="15"/>
      <c r="L411" s="15"/>
      <c r="M411" s="15"/>
      <c r="N411" s="15"/>
      <c r="O411" s="15"/>
      <c r="P411" s="15"/>
      <c r="Q411" s="15"/>
      <c r="R411" s="15"/>
      <c r="S411" s="15"/>
      <c r="T411" s="15"/>
      <c r="U411" s="15"/>
      <c r="V411" s="15"/>
      <c r="W411" s="15"/>
    </row>
    <row r="412" spans="2:93" x14ac:dyDescent="0.2">
      <c r="B412" s="15"/>
      <c r="C412" s="15"/>
      <c r="D412" s="15"/>
      <c r="E412" s="15"/>
      <c r="F412" s="15"/>
      <c r="G412" s="15"/>
      <c r="H412" s="15"/>
      <c r="I412" s="15"/>
      <c r="J412" s="15"/>
      <c r="K412" s="15"/>
      <c r="L412" s="15"/>
      <c r="M412" s="15"/>
      <c r="N412" s="15"/>
      <c r="O412" s="15"/>
      <c r="P412" s="15"/>
      <c r="Q412" s="15"/>
      <c r="R412" s="15"/>
      <c r="S412" s="15"/>
      <c r="T412" s="15"/>
      <c r="U412" s="15"/>
      <c r="V412" s="15"/>
      <c r="W412" s="15"/>
    </row>
    <row r="413" spans="2:93" x14ac:dyDescent="0.2">
      <c r="B413" s="15"/>
      <c r="C413" s="15"/>
      <c r="D413" s="15"/>
      <c r="E413" s="15"/>
      <c r="F413" s="15"/>
      <c r="G413" s="15"/>
      <c r="H413" s="15"/>
      <c r="I413" s="15"/>
      <c r="J413" s="15"/>
      <c r="K413" s="15"/>
      <c r="L413" s="15"/>
      <c r="M413" s="15"/>
      <c r="N413" s="15"/>
      <c r="O413" s="15"/>
      <c r="P413" s="15"/>
      <c r="Q413" s="15"/>
      <c r="R413" s="15"/>
      <c r="S413" s="15"/>
      <c r="T413" s="15"/>
      <c r="U413" s="15"/>
      <c r="V413" s="15"/>
      <c r="W413" s="15"/>
    </row>
    <row r="414" spans="2:93" x14ac:dyDescent="0.2">
      <c r="B414" s="15"/>
      <c r="C414" s="15"/>
      <c r="D414" s="15"/>
      <c r="E414" s="15"/>
      <c r="F414" s="15"/>
      <c r="G414" s="15"/>
      <c r="H414" s="15"/>
      <c r="I414" s="15"/>
      <c r="J414" s="15"/>
      <c r="K414" s="15"/>
      <c r="L414" s="15"/>
      <c r="M414" s="15"/>
      <c r="N414" s="15"/>
      <c r="O414" s="15"/>
      <c r="P414" s="15"/>
      <c r="Q414" s="15"/>
      <c r="R414" s="15"/>
      <c r="S414" s="15"/>
      <c r="T414" s="15"/>
      <c r="U414" s="15"/>
      <c r="V414" s="15"/>
      <c r="W414" s="15"/>
    </row>
    <row r="415" spans="2:93" x14ac:dyDescent="0.2">
      <c r="B415" s="15"/>
      <c r="C415" s="15"/>
      <c r="D415" s="15"/>
      <c r="E415" s="15"/>
      <c r="F415" s="15"/>
      <c r="G415" s="15"/>
      <c r="H415" s="15"/>
      <c r="I415" s="15"/>
      <c r="J415" s="15"/>
      <c r="K415" s="15"/>
      <c r="L415" s="15"/>
      <c r="M415" s="15"/>
      <c r="N415" s="15"/>
      <c r="O415" s="15"/>
      <c r="P415" s="15"/>
      <c r="Q415" s="15"/>
      <c r="R415" s="15"/>
      <c r="S415" s="15"/>
      <c r="T415" s="15"/>
      <c r="U415" s="15"/>
      <c r="V415" s="15"/>
      <c r="W415" s="15"/>
    </row>
    <row r="416" spans="2:93" x14ac:dyDescent="0.2">
      <c r="B416" s="15"/>
      <c r="C416" s="15"/>
      <c r="D416" s="15"/>
      <c r="E416" s="15"/>
      <c r="F416" s="15"/>
      <c r="G416" s="15"/>
      <c r="H416" s="15"/>
      <c r="I416" s="15"/>
      <c r="J416" s="15"/>
      <c r="K416" s="15"/>
      <c r="L416" s="15"/>
      <c r="M416" s="15"/>
      <c r="N416" s="15"/>
      <c r="O416" s="15"/>
      <c r="P416" s="15"/>
      <c r="Q416" s="15"/>
      <c r="R416" s="15"/>
      <c r="S416" s="15"/>
      <c r="T416" s="15"/>
      <c r="U416" s="15"/>
      <c r="V416" s="15"/>
      <c r="W416" s="15"/>
    </row>
    <row r="417" spans="2:23" x14ac:dyDescent="0.2">
      <c r="B417" s="15"/>
      <c r="C417" s="15"/>
      <c r="D417" s="15"/>
      <c r="E417" s="15"/>
      <c r="F417" s="15"/>
      <c r="G417" s="15"/>
      <c r="H417" s="15"/>
      <c r="I417" s="15"/>
      <c r="J417" s="15"/>
      <c r="K417" s="15"/>
      <c r="L417" s="15"/>
      <c r="M417" s="15"/>
      <c r="N417" s="15"/>
      <c r="O417" s="15"/>
      <c r="P417" s="15"/>
      <c r="Q417" s="15"/>
      <c r="R417" s="15"/>
      <c r="S417" s="15"/>
      <c r="T417" s="15"/>
      <c r="U417" s="15"/>
      <c r="V417" s="15"/>
      <c r="W417" s="15"/>
    </row>
    <row r="418" spans="2:23" x14ac:dyDescent="0.2">
      <c r="B418" s="15"/>
      <c r="C418" s="15"/>
      <c r="D418" s="15"/>
      <c r="E418" s="15"/>
      <c r="F418" s="15"/>
      <c r="G418" s="15"/>
      <c r="H418" s="15"/>
      <c r="I418" s="15"/>
      <c r="J418" s="15"/>
      <c r="K418" s="15"/>
      <c r="L418" s="15"/>
      <c r="M418" s="15"/>
      <c r="N418" s="15"/>
      <c r="O418" s="15"/>
      <c r="P418" s="15"/>
      <c r="Q418" s="15"/>
      <c r="R418" s="15"/>
      <c r="S418" s="15"/>
      <c r="T418" s="15"/>
      <c r="U418" s="15"/>
      <c r="V418" s="15"/>
      <c r="W418" s="15"/>
    </row>
    <row r="419" spans="2:23" x14ac:dyDescent="0.2">
      <c r="B419" s="15"/>
      <c r="C419" s="15"/>
      <c r="D419" s="15"/>
      <c r="E419" s="15"/>
      <c r="F419" s="15"/>
      <c r="G419" s="15"/>
      <c r="H419" s="15"/>
      <c r="I419" s="15"/>
      <c r="J419" s="15"/>
      <c r="K419" s="15"/>
      <c r="L419" s="15"/>
      <c r="M419" s="15"/>
      <c r="N419" s="15"/>
      <c r="O419" s="15"/>
      <c r="P419" s="15"/>
      <c r="Q419" s="15"/>
      <c r="R419" s="15"/>
      <c r="S419" s="15"/>
      <c r="T419" s="15"/>
      <c r="U419" s="15"/>
      <c r="V419" s="15"/>
      <c r="W419" s="15"/>
    </row>
    <row r="420" spans="2:23" x14ac:dyDescent="0.2">
      <c r="B420" s="15"/>
      <c r="C420" s="15"/>
      <c r="D420" s="15"/>
      <c r="E420" s="15"/>
      <c r="F420" s="15"/>
      <c r="G420" s="15"/>
      <c r="H420" s="15"/>
      <c r="I420" s="15"/>
      <c r="J420" s="15"/>
      <c r="K420" s="15"/>
      <c r="L420" s="15"/>
      <c r="M420" s="15"/>
      <c r="N420" s="15"/>
      <c r="O420" s="15"/>
      <c r="P420" s="15"/>
      <c r="Q420" s="15"/>
      <c r="R420" s="15"/>
      <c r="S420" s="15"/>
      <c r="T420" s="15"/>
      <c r="U420" s="15"/>
      <c r="V420" s="15"/>
      <c r="W420" s="15"/>
    </row>
    <row r="421" spans="2:23" x14ac:dyDescent="0.2">
      <c r="B421" s="15"/>
      <c r="C421" s="15"/>
      <c r="D421" s="15"/>
      <c r="E421" s="15"/>
      <c r="F421" s="15"/>
      <c r="G421" s="15"/>
      <c r="H421" s="15"/>
      <c r="I421" s="15"/>
      <c r="J421" s="15"/>
      <c r="K421" s="15"/>
      <c r="L421" s="15"/>
      <c r="M421" s="15"/>
      <c r="N421" s="15"/>
      <c r="O421" s="15"/>
      <c r="P421" s="15"/>
      <c r="Q421" s="15"/>
      <c r="R421" s="15"/>
      <c r="S421" s="15"/>
      <c r="T421" s="15"/>
      <c r="U421" s="15"/>
      <c r="V421" s="15"/>
      <c r="W421" s="15"/>
    </row>
    <row r="422" spans="2:23" x14ac:dyDescent="0.2">
      <c r="B422" s="15"/>
      <c r="C422" s="15"/>
      <c r="D422" s="15"/>
      <c r="E422" s="15"/>
      <c r="F422" s="15"/>
      <c r="G422" s="15"/>
      <c r="H422" s="15"/>
      <c r="I422" s="15"/>
      <c r="J422" s="15"/>
      <c r="K422" s="15"/>
      <c r="L422" s="15"/>
      <c r="M422" s="15"/>
      <c r="N422" s="15"/>
      <c r="O422" s="15"/>
      <c r="P422" s="15"/>
      <c r="Q422" s="15"/>
      <c r="R422" s="15"/>
      <c r="S422" s="15"/>
      <c r="T422" s="15"/>
      <c r="U422" s="15"/>
      <c r="V422" s="15"/>
      <c r="W422" s="15"/>
    </row>
    <row r="423" spans="2:23" x14ac:dyDescent="0.2">
      <c r="B423" s="15"/>
      <c r="C423" s="15"/>
      <c r="D423" s="15"/>
      <c r="E423" s="15"/>
      <c r="F423" s="15"/>
      <c r="G423" s="15"/>
      <c r="H423" s="15"/>
      <c r="I423" s="15"/>
      <c r="J423" s="15"/>
      <c r="K423" s="15"/>
      <c r="L423" s="15"/>
      <c r="M423" s="15"/>
      <c r="N423" s="15"/>
      <c r="O423" s="15"/>
      <c r="P423" s="15"/>
      <c r="Q423" s="15"/>
      <c r="R423" s="15"/>
      <c r="S423" s="15"/>
      <c r="T423" s="15"/>
      <c r="U423" s="15"/>
      <c r="V423" s="15"/>
      <c r="W423" s="15"/>
    </row>
    <row r="424" spans="2:23" x14ac:dyDescent="0.2">
      <c r="B424" s="15"/>
      <c r="C424" s="15"/>
      <c r="D424" s="15"/>
      <c r="E424" s="15"/>
      <c r="F424" s="15"/>
      <c r="G424" s="15"/>
      <c r="H424" s="15"/>
      <c r="I424" s="15"/>
      <c r="J424" s="15"/>
      <c r="K424" s="15"/>
      <c r="L424" s="15"/>
      <c r="M424" s="15"/>
      <c r="N424" s="15"/>
      <c r="O424" s="15"/>
      <c r="P424" s="15"/>
      <c r="Q424" s="15"/>
      <c r="R424" s="15"/>
      <c r="S424" s="15"/>
      <c r="T424" s="15"/>
      <c r="U424" s="15"/>
      <c r="V424" s="15"/>
      <c r="W424" s="15"/>
    </row>
    <row r="425" spans="2:23" x14ac:dyDescent="0.2">
      <c r="B425" s="15"/>
      <c r="C425" s="15"/>
      <c r="D425" s="15"/>
      <c r="E425" s="15"/>
      <c r="F425" s="15"/>
      <c r="G425" s="15"/>
      <c r="H425" s="15"/>
      <c r="I425" s="15"/>
      <c r="J425" s="15"/>
      <c r="K425" s="15"/>
      <c r="L425" s="15"/>
      <c r="M425" s="15"/>
      <c r="N425" s="15"/>
      <c r="O425" s="15"/>
      <c r="P425" s="15"/>
      <c r="Q425" s="15"/>
      <c r="R425" s="15"/>
      <c r="S425" s="15"/>
      <c r="T425" s="15"/>
      <c r="U425" s="15"/>
      <c r="V425" s="15"/>
      <c r="W425" s="15"/>
    </row>
    <row r="426" spans="2:23" x14ac:dyDescent="0.2">
      <c r="B426" s="15"/>
      <c r="C426" s="15"/>
      <c r="D426" s="15"/>
      <c r="E426" s="15"/>
      <c r="F426" s="15"/>
      <c r="G426" s="15"/>
      <c r="H426" s="15"/>
      <c r="I426" s="15"/>
      <c r="J426" s="15"/>
      <c r="K426" s="15"/>
      <c r="L426" s="15"/>
      <c r="M426" s="15"/>
      <c r="N426" s="15"/>
      <c r="O426" s="15"/>
      <c r="P426" s="15"/>
      <c r="Q426" s="15"/>
      <c r="R426" s="15"/>
      <c r="S426" s="15"/>
      <c r="T426" s="15"/>
      <c r="U426" s="15"/>
      <c r="V426" s="15"/>
      <c r="W426" s="15"/>
    </row>
    <row r="427" spans="2:23" x14ac:dyDescent="0.2">
      <c r="B427" s="15"/>
      <c r="C427" s="15"/>
      <c r="D427" s="15"/>
      <c r="E427" s="15"/>
      <c r="F427" s="15"/>
      <c r="G427" s="15"/>
      <c r="H427" s="15"/>
      <c r="I427" s="15"/>
      <c r="J427" s="15"/>
      <c r="K427" s="15"/>
      <c r="L427" s="15"/>
      <c r="M427" s="15"/>
      <c r="N427" s="15"/>
      <c r="O427" s="15"/>
      <c r="P427" s="15"/>
      <c r="Q427" s="15"/>
      <c r="R427" s="15"/>
      <c r="S427" s="15"/>
      <c r="T427" s="15"/>
      <c r="U427" s="15"/>
      <c r="V427" s="15"/>
      <c r="W427" s="15"/>
    </row>
    <row r="428" spans="2:23" x14ac:dyDescent="0.2">
      <c r="P428" s="15"/>
      <c r="Q428" s="15"/>
      <c r="R428" s="15"/>
      <c r="S428" s="15"/>
      <c r="T428" s="15"/>
      <c r="U428" s="15"/>
      <c r="V428" s="15"/>
      <c r="W428" s="15"/>
    </row>
    <row r="429" spans="2:23" x14ac:dyDescent="0.2">
      <c r="P429" s="15"/>
      <c r="Q429" s="15"/>
      <c r="R429" s="15"/>
      <c r="S429" s="15"/>
      <c r="T429" s="15"/>
      <c r="U429" s="15"/>
      <c r="V429" s="15"/>
      <c r="W429" s="15"/>
    </row>
    <row r="430" spans="2:23" x14ac:dyDescent="0.2">
      <c r="P430" s="15"/>
      <c r="Q430" s="15"/>
      <c r="R430" s="15"/>
      <c r="S430" s="15"/>
      <c r="T430" s="15"/>
      <c r="U430" s="15"/>
      <c r="V430" s="15"/>
      <c r="W430" s="15"/>
    </row>
    <row r="431" spans="2:23" x14ac:dyDescent="0.2">
      <c r="P431" s="15"/>
      <c r="Q431" s="15"/>
      <c r="R431" s="15"/>
      <c r="S431" s="15"/>
      <c r="T431" s="15"/>
      <c r="U431" s="15"/>
      <c r="V431" s="15"/>
      <c r="W431" s="15"/>
    </row>
    <row r="432" spans="2:23" x14ac:dyDescent="0.2">
      <c r="P432" s="15"/>
      <c r="Q432" s="15"/>
      <c r="R432" s="15"/>
      <c r="S432" s="15"/>
      <c r="T432" s="15"/>
      <c r="U432" s="15"/>
      <c r="V432" s="15"/>
      <c r="W432" s="15"/>
    </row>
    <row r="433" spans="16:79" x14ac:dyDescent="0.2">
      <c r="P433" s="15"/>
      <c r="Q433" s="15"/>
      <c r="R433" s="15"/>
      <c r="S433" s="15"/>
      <c r="T433" s="15"/>
      <c r="U433" s="15"/>
      <c r="V433" s="15"/>
      <c r="W433" s="15"/>
    </row>
    <row r="434" spans="16:79" x14ac:dyDescent="0.2">
      <c r="P434" s="15"/>
      <c r="Q434" s="15"/>
      <c r="R434" s="15"/>
      <c r="S434" s="15"/>
      <c r="T434" s="15"/>
      <c r="U434" s="15"/>
      <c r="V434" s="15"/>
      <c r="W434" s="15"/>
    </row>
    <row r="435" spans="16:79" x14ac:dyDescent="0.2">
      <c r="P435" s="15"/>
      <c r="Q435" s="15"/>
      <c r="R435" s="15"/>
      <c r="S435" s="15"/>
      <c r="T435" s="15"/>
      <c r="U435" s="15"/>
      <c r="V435" s="15"/>
      <c r="W435" s="15"/>
    </row>
    <row r="437" spans="16:79" x14ac:dyDescent="0.2">
      <c r="CA437" s="31" t="str">
        <f ca="1">HYPERLINK("#"&amp;MID(CELL("filename",BG425),FIND("]",CELL("filename",BG425))+1,256)&amp;"!"&amp;ADDRESS(ROW($B$8),COLUMN($B$8),1,TRUE),"Return to Cell B8")</f>
        <v>Return to Cell B8</v>
      </c>
    </row>
    <row r="474" spans="79:88" x14ac:dyDescent="0.2">
      <c r="CA474" s="118" t="s">
        <v>255</v>
      </c>
      <c r="CC474">
        <v>14</v>
      </c>
      <c r="CH474" s="118" t="s">
        <v>256</v>
      </c>
      <c r="CJ474" s="8">
        <f>A9+Chart_Start_Date-1</f>
        <v>40001</v>
      </c>
    </row>
    <row r="475" spans="79:88" x14ac:dyDescent="0.2">
      <c r="CJ475">
        <v>68</v>
      </c>
    </row>
    <row r="476" spans="79:88" x14ac:dyDescent="0.2">
      <c r="CA476" s="31" t="str">
        <f ca="1">HYPERLINK("#"&amp;MID(CELL("filename",BG466),FIND("]",CELL("filename",BG466))+1,256)&amp;"!"&amp;ADDRESS(ROW($B$8),COLUMN($B$8),1,TRUE),"Return to Cell B8")</f>
        <v>Return to Cell B8</v>
      </c>
    </row>
  </sheetData>
  <mergeCells count="49">
    <mergeCell ref="BV348:BW348"/>
    <mergeCell ref="BB253:BW253"/>
    <mergeCell ref="BB316:BP316"/>
    <mergeCell ref="BB362:BW362"/>
    <mergeCell ref="BB363:BW363"/>
    <mergeCell ref="BE358:BF358"/>
    <mergeCell ref="BG358:BH358"/>
    <mergeCell ref="BB330:BW330"/>
    <mergeCell ref="BB331:BN331"/>
    <mergeCell ref="BL340:BM340"/>
    <mergeCell ref="BN340:BO340"/>
    <mergeCell ref="BE357:BF357"/>
    <mergeCell ref="BE356:BF356"/>
    <mergeCell ref="BG356:BH356"/>
    <mergeCell ref="BO331:BW331"/>
    <mergeCell ref="BN339:BO339"/>
    <mergeCell ref="BQ316:BW316"/>
    <mergeCell ref="BJ278:BK278"/>
    <mergeCell ref="BB269:BW269"/>
    <mergeCell ref="BB270:BN270"/>
    <mergeCell ref="BB300:BP300"/>
    <mergeCell ref="BH308:BI308"/>
    <mergeCell ref="BO270:BW270"/>
    <mergeCell ref="BQ300:BW300"/>
    <mergeCell ref="BF308:BG308"/>
    <mergeCell ref="BG357:BH357"/>
    <mergeCell ref="BJ279:BK279"/>
    <mergeCell ref="BB284:BW284"/>
    <mergeCell ref="BB285:BQ285"/>
    <mergeCell ref="BR285:BW285"/>
    <mergeCell ref="BB299:BW299"/>
    <mergeCell ref="BL341:BM341"/>
    <mergeCell ref="BH310:BI310"/>
    <mergeCell ref="BF309:BG309"/>
    <mergeCell ref="BH309:BI309"/>
    <mergeCell ref="BL339:BM339"/>
    <mergeCell ref="BC324:BD324"/>
    <mergeCell ref="BB347:BW347"/>
    <mergeCell ref="BC325:BD325"/>
    <mergeCell ref="BB348:BU348"/>
    <mergeCell ref="BG279:BH279"/>
    <mergeCell ref="BB237:BW237"/>
    <mergeCell ref="BB254:BO254"/>
    <mergeCell ref="BS238:BW238"/>
    <mergeCell ref="BB315:BW315"/>
    <mergeCell ref="AE175:AH183"/>
    <mergeCell ref="BB238:BR238"/>
    <mergeCell ref="BG278:BH278"/>
    <mergeCell ref="BP254:BW254"/>
  </mergeCells>
  <phoneticPr fontId="15" type="noConversion"/>
  <conditionalFormatting sqref="F4">
    <cfRule type="expression" dxfId="9" priority="16">
      <formula>OR($F$4&lt;$E$4,$F$4&gt;$G$4)</formula>
    </cfRule>
  </conditionalFormatting>
  <conditionalFormatting sqref="G4">
    <cfRule type="expression" dxfId="8" priority="15">
      <formula>OR($G$4&lt;$E$4,$G$4&lt;$F$4,$G$4&gt;$A$161)</formula>
    </cfRule>
  </conditionalFormatting>
  <conditionalFormatting sqref="E6:G161">
    <cfRule type="expression" dxfId="7" priority="13">
      <formula>Crop&lt;&gt;"Alfalfa"</formula>
    </cfRule>
  </conditionalFormatting>
  <conditionalFormatting sqref="E4">
    <cfRule type="expression" dxfId="6" priority="31">
      <formula>$E$4&lt;$L$4</formula>
    </cfRule>
  </conditionalFormatting>
  <conditionalFormatting sqref="K8:K161">
    <cfRule type="expression" dxfId="5" priority="2">
      <formula>K8&gt;MAD</formula>
    </cfRule>
  </conditionalFormatting>
  <dataValidations xWindow="501" yWindow="210" count="37">
    <dataValidation type="date" allowBlank="1" showInputMessage="1" showErrorMessage="1" errorTitle="Cut date." error="Enter the date of the third cutting. It must be on or after the date of the second cutting and on or before Sept 30 of the current year." promptTitle="Third cut date." prompt="Enter the date of the third cutting. It must be on or after the date of the second cutting and on or before Sept 30 of the current year." sqref="G4">
      <formula1>F4</formula1>
      <formula2>$A$161</formula2>
    </dataValidation>
    <dataValidation type="date" allowBlank="1" showInputMessage="1" showErrorMessage="1" errorTitle="Cut date." error="Enter the date of the second cutting. It must be on or after the date of the first cutting and on or before Sept 30 of the current year." promptTitle="Second cut date." prompt="Enter the date of the second cutting. It must be on or after the date of the first cutting and on or before Sept 30 of the current year." sqref="F4">
      <formula1>E4</formula1>
      <formula2>$A$161</formula2>
    </dataValidation>
    <dataValidation type="decimal" allowBlank="1" showInputMessage="1" showErrorMessage="1" errorTitle="RZinitial" error="Enter a value between zero and the maximum root zone depth allowed for any crop." promptTitle="RZinitial" prompt="Enter a value between zero and the maximum root zone depth allowed for any crop." sqref="AE186">
      <formula1>0</formula1>
      <formula2>MAX(AC175:AC183)</formula2>
    </dataValidation>
    <dataValidation type="whole" allowBlank="1" showInputMessage="1" showErrorMessage="1" errorTitle="Bottom of soil horizon 2." error="Enter a whole number greater than or equal to the bottom of the layer above and less than the maximum of RZmax listed below." promptTitle="Bottom of soil horizon 2." prompt="Enter a whole number greater than or equal to the bottom of the layer above and less than the maximum of RZmax listed below." sqref="AC201">
      <formula1>AC200</formula1>
      <formula2>$AC$207</formula2>
    </dataValidation>
    <dataValidation type="whole" allowBlank="1" showInputMessage="1" showErrorMessage="1" errorTitle="Bottom of soil horizon 1." error="Enter a whole number greater than or equal to the bottom of the layer above and less than the maximum of RZmax listed below." promptTitle="Bottom of soil horizon 1." prompt="Enter a whole number greater than or equal to the bottom of the layer above and less than the maximum of RZmax listed below." sqref="AC200">
      <formula1>AC199</formula1>
      <formula2>$AC$207</formula2>
    </dataValidation>
    <dataValidation type="whole" allowBlank="1" showInputMessage="1" showErrorMessage="1" errorTitle="Bottom of soil horizon 3." error="Enter a whole number greater than or equal to the bottom of the layer above and less than the maximum of RZmax listed below." promptTitle="Bottom of soil horizon 3." prompt="Enter a whole number greater than or equal to the bottom of the layer above and less than the maximum of RZmax listed below." sqref="AC202">
      <formula1>AC201</formula1>
      <formula2>$AC$207</formula2>
    </dataValidation>
    <dataValidation type="whole" allowBlank="1" showInputMessage="1" showErrorMessage="1" errorTitle="Bottom of soil horizon 4." error="Enter a whole number greater than or equal to the bottom of the layer above and less than the maximum of RZmax listed below." promptTitle="Bottom of soil horizon 4." prompt="Enter a whole number greater than or equal to the bottom of the layer above and less than the maximum of RZmax listed below." sqref="AC203">
      <formula1>AC202</formula1>
      <formula2>$AC$207</formula2>
    </dataValidation>
    <dataValidation type="whole" allowBlank="1" showInputMessage="1" showErrorMessage="1" errorTitle="Bottom of soil horizon 5." error="Enter a whole number greater than or equal to the bottom of the layer above and less than the maximum of RZmax listed below." promptTitle="Bottom of soil horizon 5." prompt="Enter a whole number greater than or equal to the bottom of the layer above and less than the maximum of RZmax listed below." sqref="AC204">
      <formula1>AC203</formula1>
      <formula2>$AC$207</formula2>
    </dataValidation>
    <dataValidation type="whole" allowBlank="1" showInputMessage="1" showErrorMessage="1" errorTitle="Bottom of soil horizon 6." error="Enter a whole number greater than or equal to the bottom of the layer above and less than the maximum of RZmax listed below." promptTitle="Bottom of soil horizon 6." prompt="Enter a whole number greater than or equal to the bottom of the layer above and less than the maximum of RZmax listed below." sqref="AC205">
      <formula1>AC204</formula1>
      <formula2>$AC$207</formula2>
    </dataValidation>
    <dataValidation type="whole" allowBlank="1" showInputMessage="1" showErrorMessage="1" errorTitle="Bottom of soil horizon 7." error="Enter a whole number greater than or equal to the bottom of the layer above and less than the maximum of RZmax listed below." promptTitle="Bottom of soil horizon 7." prompt="Enter a whole number greater than or equal to the bottom of the layer above and less than the maximum of RZmax listed below." sqref="AC206">
      <formula1>AC205</formula1>
      <formula2>$AC$207</formula2>
    </dataValidation>
    <dataValidation type="time" allowBlank="1" showInputMessage="1" showErrorMessage="1" errorTitle="Cut date." error="Enter the date of the first cutting. It must be on or after the emergence (green up date) and before or on Sept 30 of the current year." promptTitle="First cut date." prompt="Enter the date of the first cutting. It must be on or after the emergence (green up date) and before or on Sept 30 of the current year." sqref="E4">
      <formula1>L4</formula1>
      <formula2>A161</formula2>
    </dataValidation>
    <dataValidation type="list" allowBlank="1" showInputMessage="1" showErrorMessage="1" errorTitle="Crop" error="Choose a crop type from the list. To activate the list, select the drop-down arrow at the right of the cell. " promptTitle="Crop" prompt="Choose a crop type from the list. To activate the list, select the drop-down arrow at the right of the cell. " sqref="L3">
      <formula1>$AA$175:$AA$183</formula1>
    </dataValidation>
    <dataValidation type="date" showInputMessage="1" showErrorMessage="1" errorTitle="Emergence Date" error="The emergence date must not be earlier than 5/1 nor later than 9/30 for a given year." promptTitle="Emergence Date" prompt="Enter the crop emergence date in mm/dd/yyyy format. _x000a__x000a_Example: May 7, 2006 would be entered as 5/7/2006._x000a__x000a_For established alfalfa, use 5/1/yyyy, where yyyy is the appropriate year." sqref="L4">
      <formula1>122</formula1>
      <formula2>73323</formula2>
    </dataValidation>
    <dataValidation type="decimal" allowBlank="1" showInputMessage="1" showErrorMessage="1" errorTitle="Alfalfa Cut ET Factor" error="Enter a number between 0 and 1 to represent the fraction of ET remaining on the day of alfalfa cutting. For example, if alfalfa ET is 60% of its normal value due to cutting, enter 0.6." promptTitle="Alfalfa Cut ET Factor" prompt="Enter a number between 0 and 1 to represent the fraction of ET remaining on the day of alfalfa cutting. For example, if alfalfa ET is 60% of its normal value due to cutting, enter 0.6." sqref="AE188">
      <formula1>0</formula1>
      <formula2>1</formula2>
    </dataValidation>
    <dataValidation type="whole" allowBlank="1" showInputMessage="1" showErrorMessage="1" errorTitle="Alfalfa Cut ET Recovery Period" error="Enter the time in days for alfalfa ET to recover to full ET during the cut &amp; regrowth period._x000a__x000a_The value must be at least 0 and not more than 35 days." promptTitle="Alfalfa Cut ET Recovery Period" prompt="Enter the time in days for alfalfa ET to recover to full ET during the cut &amp; regrowth period._x000a__x000a_The value must be at least 0 and not more than 35 days." sqref="AE189">
      <formula1>0</formula1>
      <formula2>35</formula2>
    </dataValidation>
    <dataValidation type="list" allowBlank="1" showInputMessage="1" showErrorMessage="1" errorTitle="Soil Type" error="Choose a soil type for the sixth soil horizon." promptTitle="Soil Type" prompt="Choose a soil type for the sixth soil horizon." sqref="AD205">
      <formula1>$AA$214:$AA$222</formula1>
    </dataValidation>
    <dataValidation type="list" showInputMessage="1" showErrorMessage="1" errorTitle="Soil Type" error="Choose a soil type for the first soil horizon." promptTitle="Soil Type" prompt="Choose a soil type for the first soil horizon." sqref="AD200">
      <formula1>$AA$214:$AA$222</formula1>
    </dataValidation>
    <dataValidation type="list" allowBlank="1" showInputMessage="1" showErrorMessage="1" errorTitle="Soil Type" error="Choose a soil type for the second soil horizon." promptTitle="Soil Type" prompt="Choose a soil type for the second soil horizon." sqref="AD201">
      <formula1>$AA$214:$AA$222</formula1>
    </dataValidation>
    <dataValidation type="list" allowBlank="1" showInputMessage="1" showErrorMessage="1" errorTitle="Soil Type" error="Choose a soil type for the third soil horizon." promptTitle="Soil Type" prompt="Choose a soil type for the third soil horizon." sqref="AD202">
      <formula1>$AA$214:$AA$222</formula1>
    </dataValidation>
    <dataValidation type="list" allowBlank="1" showInputMessage="1" showErrorMessage="1" errorTitle="Soil Type" error="Choose a soil type for the fourth soil horizon." promptTitle="Soil Type" prompt="Choose a soil type for the fourth soil horizon." sqref="AD203">
      <formula1>$AA$214:$AA$222</formula1>
    </dataValidation>
    <dataValidation type="list" allowBlank="1" showInputMessage="1" showErrorMessage="1" errorTitle="Soil Type" error="Choose a soil type for the fifth soil horizon." promptTitle="Soil Type" prompt="Choose a soil type for the fifth soil horizon." sqref="AD204">
      <formula1>$AA$214:$AA$222</formula1>
    </dataValidation>
    <dataValidation type="list" allowBlank="1" showInputMessage="1" showErrorMessage="1" errorTitle="Soil Type" error="Choose a soil type for the seventh soil horizon." promptTitle="Soil Type" prompt="Choose a soil type for the seventh soil horizon." sqref="AD206">
      <formula1>$AA$214:$AA$222</formula1>
    </dataValidation>
    <dataValidation type="list" allowBlank="1" showInputMessage="1" showErrorMessage="1" errorTitle="Soil Type" error="Choose a soil type for the eighth soil horizon." promptTitle="Soil Type" prompt="Choose a soil type for the eighth soil horizon." sqref="AD207">
      <formula1>$AA$214:$AA$222</formula1>
    </dataValidation>
    <dataValidation type="whole" operator="equal" allowBlank="1" showInputMessage="1" showErrorMessage="1" errorTitle="Bottom of Root Zone (48&quot;)" error="This value is fixed at 48&quot;. Use Data Validation to change it." promptTitle="Bottom of Root Zone (48&quot;)" prompt="This value is fixed at 48&quot;. Use Data Validation to change it." sqref="AC208">
      <formula1>48</formula1>
    </dataValidation>
    <dataValidation type="whole" operator="equal" allowBlank="1" showInputMessage="1" showErrorMessage="1" errorTitle="Top of soil" error="This value must be left at zero (0) to represent the soil surface with zero depth." promptTitle="Top of soil" prompt="This value must be left at zero (0) to represent the soil surface with zero depth." sqref="AC199">
      <formula1>0</formula1>
    </dataValidation>
    <dataValidation type="decimal" allowBlank="1" showInputMessage="1" showErrorMessage="1" errorTitle="Week of Root Zone Maximum" error="A value of 7 is recommended for newly-seeded alfalfa or 1 for established alfalfa._x000a__x000a_Values less than 1 or greater than 22 are out of limits for this spreadsheet and most North Dakota growing conditions." promptTitle="Week of Root Zone Maximum" prompt="A value of 7 is recommended for newly-seeded alfalfa or 1 for established alfalfa._x000a__x000a_Values less than 1 or greater than 22 are out of limits for this spreadsheet and most North Dakota growing conditions." sqref="AD175">
      <formula1>1</formula1>
      <formula2>22</formula2>
    </dataValidation>
    <dataValidation type="decimal" allowBlank="1" showInputMessage="1" showErrorMessage="1" errorTitle="Week of Root Zone Maximum" error="A value of 7 is recommended for crops other than alfalfa._x000a__x000a_Values less than 1 or greater than 22 are out of limits for this spreadsheet and most North Dakota growing conditions." promptTitle="Week of Root Zone Maximum" prompt="A value of 7 is recommended for crops other than alfalfa._x000a__x000a_Values less than 1 or greater than 22 are out of limits for this spreadsheet and most North Dakota growing conditions." sqref="AD176:AD183">
      <formula1>1</formula1>
      <formula2>22</formula2>
    </dataValidation>
    <dataValidation type="whole" allowBlank="1" showInputMessage="1" showErrorMessage="1" errorTitle="Root Zone Maximum" error="Enter a whole number (no decimals) such as those from Table 2 of Lundstrom and Stegman's (1988) &quot;Irrigation Scheduling by the Checkbook Method.&quot;_x000a__x000a_The value must be between 0 and 48 inches." promptTitle="Root Zone Maximum" prompt="Enter a whole number (no decimals) such as those from Table 2 of Lundstrom and Stegman's (1988) &quot;Irrigation Scheduling by the Checkbook Method.&quot;_x000a__x000a_The value must be between 0 and 48 inches." sqref="AC175:AC183">
      <formula1>RZinitial</formula1>
      <formula2>48</formula2>
    </dataValidation>
    <dataValidation type="decimal" errorStyle="warning" allowBlank="1" showInputMessage="1" showErrorMessage="1" errorTitle="SWD" error="Your input must be between 0 and 1 (0% and 100%)." promptTitle="SWD" prompt="Enter a soil-water deficit (SWD) as a percentage." sqref="L8:L161">
      <formula1>0</formula1>
      <formula2>1</formula2>
    </dataValidation>
    <dataValidation type="decimal" errorStyle="warning" allowBlank="1" showInputMessage="1" showErrorMessage="1" errorTitle="SMD" error="Your input must be between 0 and 1 (0% and 100%)." promptTitle="SMD" prompt="If you want to adjust the soil moisture deficit (SMD), enter an SMD value as a percentage between 0% and 100%." sqref="L162">
      <formula1>0</formula1>
      <formula2>100</formula2>
    </dataValidation>
    <dataValidation type="decimal" operator="greaterThanOrEqual" allowBlank="1" showInputMessage="1" showErrorMessage="1" errorTitle="Irrigation Entry" error="Leave blank (computed as zero) or enter a value greater than or equal to zero." promptTitle="Irrigation Entry" prompt="Leave blank (computed as zero) or enter a value greater than or equal to zero." sqref="I8:I161">
      <formula1>0</formula1>
    </dataValidation>
    <dataValidation type="decimal" operator="greaterThanOrEqual" allowBlank="1" showInputMessage="1" showErrorMessage="1" errorTitle="Rain Entry" error="Leave blank (computed as zero) or enter a value greater than or equal to zero." promptTitle="Rain Entry" prompt="Leave blank (computed as zero) or enter a value greater than or equal to zero." sqref="H8:H161">
      <formula1>0</formula1>
    </dataValidation>
    <dataValidation type="decimal" allowBlank="1" showInputMessage="1" showErrorMessage="1" errorTitle="SWDPcritical" error="Enter the critical value of soil-water deficit (SWDP) above which ET becomes limiting. A value of 50% is recommended but other values between 0 and 1 (0% and 100%) are valid." promptTitle="SWDPcritical" prompt="Enter the critical value of soil-water deficit (SWDP) above which ET becomes limiting. A value of 50% is recommended but other values between 0 and 1 (0% and 100%) are valid." sqref="AE187">
      <formula1>0</formula1>
      <formula2>1</formula2>
    </dataValidation>
    <dataValidation type="decimal" allowBlank="1" showInputMessage="1" showErrorMessage="1" errorTitle="Management Allowed Depletion" error="Enter the management allowed depletion (MAD), which is the target value of the soil-water deficit (SWDP) at the time of irrigation._x000a__x000a_The value must be between 0% and 100%." promptTitle="Management Allowed Depletion" prompt="Enter the management allowed depletion (MAD), which is the target value of the soil-water deficit (SWDP) at the time of irrigation._x000a__x000a_The value must be between 0% and 100%." sqref="AE190">
      <formula1>0</formula1>
      <formula2>1</formula2>
    </dataValidation>
    <dataValidation type="whole" operator="equal" allowBlank="1" showInputMessage="1" showErrorMessage="1" errorTitle="RZmax = Bottom of Root Zone" error="This value is fixed at 48&quot;. Use Data Validation to change it." promptTitle="RZmax = Bottom of Root Zone" prompt="This value is fixed at 48&quot;. Use Data Validation to change it." sqref="AC207">
      <formula1>48</formula1>
    </dataValidation>
    <dataValidation type="whole" allowBlank="1" showInputMessage="1" showErrorMessage="1" errorTitle="Interval Width" error="Enter a whole number between 1 and 153 (inclusive)." promptTitle="Interval Width" prompt="Enter a whole number between 1 and 153 (inclusive)." sqref="CC474">
      <formula1>1</formula1>
      <formula2>153</formula2>
    </dataValidation>
    <dataValidation type="whole" allowBlank="1" showInputMessage="1" showErrorMessage="1" errorTitle="Start Date" error="Enter a whole number between 1 and 153 (inclusive)." promptTitle="Start Date" prompt="Enter a whole number between 1 and 153 (inclusive)." sqref="CJ475">
      <formula1>1</formula1>
      <formula2>153</formula2>
    </dataValidation>
  </dataValidations>
  <hyperlinks>
    <hyperlink ref="P2" r:id="rId1" display="Click for NDAWN"/>
    <hyperlink ref="P3" r:id="rId2"/>
    <hyperlink ref="BC234" r:id="rId3"/>
  </hyperlinks>
  <printOptions headings="1" gridLines="1"/>
  <pageMargins left="0.5" right="0.5" top="0.5" bottom="0.5" header="0.25" footer="0.25"/>
  <pageSetup scale="80" fitToHeight="6" orientation="landscape" cellComments="asDisplayed" r:id="rId4"/>
  <headerFooter alignWithMargins="0">
    <oddHeader>&amp;R&amp;P of &amp;N</oddHeader>
    <oddFooter>&amp;L&amp;Z&amp;F &amp;A&amp;R&amp;D &amp;T</oddFooter>
  </headerFooter>
  <rowBreaks count="9" manualBreakCount="9">
    <brk id="39" max="16383" man="1"/>
    <brk id="69" max="16383" man="1"/>
    <brk id="100" max="16383" man="1"/>
    <brk id="131" max="16383" man="1"/>
    <brk id="165" max="16383" man="1"/>
    <brk id="209" max="16383" man="1"/>
    <brk id="267" max="25" man="1"/>
    <brk id="312" max="16383" man="1"/>
    <brk id="359" max="25" man="1"/>
  </rowBreaks>
  <drawing r:id="rId5"/>
  <legacyDrawing r:id="rId6"/>
  <mc:AlternateContent xmlns:mc="http://schemas.openxmlformats.org/markup-compatibility/2006">
    <mc:Choice Requires="x14">
      <controls>
        <mc:AlternateContent xmlns:mc="http://schemas.openxmlformats.org/markup-compatibility/2006">
          <mc:Choice Requires="x14">
            <control shapeId="2168" r:id="rId7" name="Scroll Bar 1144">
              <controlPr defaultSize="0" autoPict="0">
                <anchor moveWithCells="1">
                  <from>
                    <xdr:col>81</xdr:col>
                    <xdr:colOff>38100</xdr:colOff>
                    <xdr:row>473</xdr:row>
                    <xdr:rowOff>19050</xdr:rowOff>
                  </from>
                  <to>
                    <xdr:col>84</xdr:col>
                    <xdr:colOff>180975</xdr:colOff>
                    <xdr:row>474</xdr:row>
                    <xdr:rowOff>142875</xdr:rowOff>
                  </to>
                </anchor>
              </controlPr>
            </control>
          </mc:Choice>
        </mc:AlternateContent>
        <mc:AlternateContent xmlns:mc="http://schemas.openxmlformats.org/markup-compatibility/2006">
          <mc:Choice Requires="x14">
            <control shapeId="2169" r:id="rId8" name="Scroll Bar 1145">
              <controlPr defaultSize="0" autoPict="0">
                <anchor moveWithCells="1">
                  <from>
                    <xdr:col>88</xdr:col>
                    <xdr:colOff>57150</xdr:colOff>
                    <xdr:row>473</xdr:row>
                    <xdr:rowOff>28575</xdr:rowOff>
                  </from>
                  <to>
                    <xdr:col>91</xdr:col>
                    <xdr:colOff>209550</xdr:colOff>
                    <xdr:row>474</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C476"/>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RowHeight="12.75" outlineLevelCol="1" x14ac:dyDescent="0.2"/>
  <cols>
    <col min="1" max="1" width="12.28515625" customWidth="1"/>
    <col min="2" max="2" width="9.7109375" customWidth="1"/>
    <col min="3" max="3" width="6.7109375" customWidth="1"/>
    <col min="4" max="4" width="9.7109375" customWidth="1"/>
    <col min="5" max="7" width="9.7109375" hidden="1" customWidth="1" outlineLevel="1"/>
    <col min="8" max="8" width="7.7109375" customWidth="1" collapsed="1"/>
    <col min="9" max="9" width="7.7109375" customWidth="1"/>
    <col min="10" max="11" width="8.7109375" customWidth="1"/>
    <col min="12" max="12" width="10.28515625" customWidth="1"/>
    <col min="13" max="13" width="10.7109375" customWidth="1"/>
    <col min="14" max="14" width="6.7109375" customWidth="1"/>
    <col min="15" max="15" width="9.85546875" customWidth="1"/>
    <col min="16" max="17" width="6.7109375" customWidth="1"/>
    <col min="18" max="18" width="7.7109375" customWidth="1"/>
    <col min="19" max="19" width="6.7109375" customWidth="1"/>
    <col min="20" max="20" width="20.7109375" customWidth="1"/>
    <col min="21" max="21" width="8.7109375" customWidth="1"/>
    <col min="22" max="22" width="10.28515625" customWidth="1"/>
    <col min="23" max="23" width="8.85546875" bestFit="1" customWidth="1"/>
    <col min="24" max="24" width="7.42578125" customWidth="1"/>
    <col min="25" max="25" width="5.7109375" customWidth="1"/>
    <col min="26" max="26" width="6.5703125" bestFit="1" customWidth="1"/>
    <col min="27" max="27" width="26.42578125" customWidth="1"/>
    <col min="28" max="28" width="11.7109375" customWidth="1"/>
    <col min="29" max="29" width="12" customWidth="1"/>
    <col min="30" max="30" width="36.140625" customWidth="1"/>
    <col min="31" max="34" width="10.7109375" customWidth="1"/>
    <col min="35" max="35" width="8.5703125" customWidth="1"/>
    <col min="36" max="36" width="11.140625" bestFit="1" customWidth="1"/>
    <col min="37" max="37" width="7.7109375" customWidth="1"/>
    <col min="38" max="38" width="6.85546875" bestFit="1" customWidth="1"/>
    <col min="39" max="39" width="5.5703125" bestFit="1" customWidth="1"/>
    <col min="40" max="52" width="9.28515625" bestFit="1" customWidth="1"/>
    <col min="53" max="75" width="5.7109375" customWidth="1"/>
  </cols>
  <sheetData>
    <row r="1" spans="1:53" x14ac:dyDescent="0.2">
      <c r="A1" s="1" t="s">
        <v>0</v>
      </c>
      <c r="I1" s="107"/>
      <c r="L1" s="220" t="s">
        <v>158</v>
      </c>
      <c r="N1" s="160" t="s">
        <v>133</v>
      </c>
      <c r="P1" s="160" t="s">
        <v>134</v>
      </c>
      <c r="S1" s="182" t="s">
        <v>137</v>
      </c>
    </row>
    <row r="2" spans="1:53" x14ac:dyDescent="0.2">
      <c r="A2" s="118" t="s">
        <v>192</v>
      </c>
      <c r="E2" s="33"/>
      <c r="F2" s="34" t="s">
        <v>80</v>
      </c>
      <c r="G2" s="89"/>
      <c r="H2" s="108"/>
      <c r="I2" s="107"/>
      <c r="K2" s="247"/>
      <c r="N2" s="181" t="str">
        <f ca="1">HYPERLINK("#"&amp;MID(CELL("filename",A1),FIND("]",CELL("filename",A1))+1,256)&amp;"!"&amp;ADDRESS(ROW(Crops_and_Soils),COLUMN(Crops_and_Soils),1,TRUE),"Crops &amp; Soils")</f>
        <v>Crops &amp; Soils</v>
      </c>
      <c r="P2" s="31" t="s">
        <v>132</v>
      </c>
      <c r="S2" s="182" t="s">
        <v>159</v>
      </c>
    </row>
    <row r="3" spans="1:53" x14ac:dyDescent="0.2">
      <c r="C3" s="3"/>
      <c r="D3" s="4"/>
      <c r="E3" s="110" t="s">
        <v>113</v>
      </c>
      <c r="F3" s="111" t="s">
        <v>114</v>
      </c>
      <c r="G3" s="112" t="s">
        <v>115</v>
      </c>
      <c r="H3" s="108" t="str">
        <f>IF(Crop="Alfalfa","Show hidden columns","")</f>
        <v/>
      </c>
      <c r="K3" s="5" t="s">
        <v>2</v>
      </c>
      <c r="L3" s="27" t="s">
        <v>3</v>
      </c>
      <c r="N3" s="181" t="str">
        <f ca="1">HYPERLINK("#"&amp;MID(CELL("filename",A1),FIND("]",CELL("filename",A1))+1,256)&amp;"!"&amp;ADDRESS(ROW(ET_Tables),COLUMN(ET_Tables),1,TRUE),"ET Tables")</f>
        <v>ET Tables</v>
      </c>
      <c r="P3" s="31" t="s">
        <v>136</v>
      </c>
      <c r="Q3" s="24"/>
      <c r="R3" s="161"/>
      <c r="S3" s="182" t="s">
        <v>253</v>
      </c>
      <c r="T3" s="161"/>
      <c r="X3" s="161"/>
      <c r="Y3" s="161"/>
      <c r="Z3" s="161"/>
      <c r="AA3" s="161"/>
      <c r="AB3" s="161"/>
      <c r="AC3" s="14"/>
      <c r="AD3" s="14"/>
      <c r="AE3" s="14"/>
      <c r="AF3" s="14"/>
      <c r="AG3" s="14"/>
      <c r="AH3" s="14"/>
      <c r="AI3" s="14"/>
      <c r="AJ3" s="14"/>
      <c r="AK3" s="161"/>
      <c r="AL3" s="161"/>
      <c r="AM3" s="6"/>
      <c r="AN3" s="6"/>
    </row>
    <row r="4" spans="1:53" x14ac:dyDescent="0.2">
      <c r="A4" s="2" t="s">
        <v>1</v>
      </c>
      <c r="B4" s="3" t="s">
        <v>260</v>
      </c>
      <c r="D4" s="4"/>
      <c r="E4" s="90">
        <v>39965</v>
      </c>
      <c r="F4" s="91">
        <v>40004</v>
      </c>
      <c r="G4" s="92">
        <v>40046</v>
      </c>
      <c r="H4" s="108" t="str">
        <f>IF(Crop="Alfalfa","using + button above.","")</f>
        <v/>
      </c>
      <c r="K4" s="5" t="s">
        <v>81</v>
      </c>
      <c r="L4" s="32">
        <v>39934</v>
      </c>
      <c r="N4" s="31" t="str">
        <f ca="1">HYPERLINK("#"&amp;MID(CELL("filename",A1),FIND("]",CELL("filename",A1))+1,256)&amp;"!"&amp;ADDRESS(ROW(Charts),COLUMN(Charts),1,TRUE),"Charts")</f>
        <v>Charts</v>
      </c>
      <c r="Q4" s="24"/>
      <c r="R4" s="161"/>
      <c r="S4" s="182" t="s">
        <v>261</v>
      </c>
      <c r="T4" s="161"/>
      <c r="X4" s="161"/>
      <c r="Y4" s="161"/>
      <c r="Z4" s="161"/>
      <c r="AA4" s="161"/>
      <c r="AB4" s="161"/>
      <c r="AC4" s="14"/>
      <c r="AD4" s="14"/>
      <c r="AE4" s="14"/>
      <c r="AF4" s="14"/>
      <c r="AG4" s="14"/>
      <c r="AH4" s="14"/>
      <c r="AI4" s="14"/>
      <c r="AJ4" s="14"/>
      <c r="AK4" s="161"/>
      <c r="AL4" s="161"/>
      <c r="AM4" s="161"/>
      <c r="AN4" s="161"/>
      <c r="AO4" s="161"/>
      <c r="AP4" s="161"/>
      <c r="AQ4" s="161"/>
    </row>
    <row r="5" spans="1:53" x14ac:dyDescent="0.2">
      <c r="E5" s="161"/>
      <c r="F5" s="161"/>
      <c r="G5" s="161"/>
      <c r="H5" s="107"/>
      <c r="I5" s="107"/>
      <c r="J5" s="107"/>
      <c r="P5" s="98"/>
      <c r="Q5" s="100" t="s">
        <v>92</v>
      </c>
      <c r="R5" s="100"/>
      <c r="S5" s="99"/>
      <c r="T5" s="161"/>
      <c r="X5" s="161"/>
      <c r="Y5" s="161"/>
      <c r="Z5" s="161"/>
      <c r="AA5" s="161"/>
      <c r="AB5" s="161"/>
      <c r="AC5" s="161"/>
      <c r="AD5" s="161"/>
      <c r="AE5" s="161"/>
      <c r="AF5" s="161"/>
      <c r="AG5" s="161"/>
      <c r="AH5" s="161"/>
      <c r="AI5" s="161"/>
      <c r="AJ5" s="161"/>
      <c r="AK5" s="161"/>
      <c r="AL5" s="161"/>
      <c r="AM5" s="161"/>
      <c r="AN5" s="161"/>
      <c r="AO5" s="161"/>
      <c r="AP5" s="161"/>
      <c r="AQ5" s="161"/>
    </row>
    <row r="6" spans="1:53" ht="92.25" x14ac:dyDescent="0.2">
      <c r="A6" s="113" t="s">
        <v>4</v>
      </c>
      <c r="B6" s="183" t="s">
        <v>157</v>
      </c>
      <c r="C6" s="183" t="s">
        <v>138</v>
      </c>
      <c r="D6" s="183" t="s">
        <v>139</v>
      </c>
      <c r="E6" s="104" t="s">
        <v>110</v>
      </c>
      <c r="F6" s="103" t="s">
        <v>111</v>
      </c>
      <c r="G6" s="106" t="s">
        <v>103</v>
      </c>
      <c r="H6" s="183" t="s">
        <v>250</v>
      </c>
      <c r="I6" s="183" t="s">
        <v>251</v>
      </c>
      <c r="J6" s="183" t="s">
        <v>143</v>
      </c>
      <c r="K6" s="183" t="s">
        <v>144</v>
      </c>
      <c r="L6" s="183" t="s">
        <v>145</v>
      </c>
      <c r="M6" s="183" t="s">
        <v>252</v>
      </c>
      <c r="N6" s="183" t="s">
        <v>140</v>
      </c>
      <c r="O6" s="183" t="s">
        <v>141</v>
      </c>
      <c r="P6" s="109" t="s">
        <v>88</v>
      </c>
      <c r="Q6" s="109" t="s">
        <v>89</v>
      </c>
      <c r="R6" s="109" t="s">
        <v>90</v>
      </c>
      <c r="S6" s="109" t="s">
        <v>91</v>
      </c>
      <c r="T6" s="113" t="s">
        <v>85</v>
      </c>
      <c r="U6" s="250" t="s">
        <v>258</v>
      </c>
      <c r="X6" s="161"/>
      <c r="Y6" s="161"/>
      <c r="Z6" s="161"/>
      <c r="AA6" s="161"/>
      <c r="AB6" s="161"/>
      <c r="AC6" s="161"/>
      <c r="AD6" s="161"/>
      <c r="AE6" s="161"/>
      <c r="AF6" s="161"/>
      <c r="AG6" s="161"/>
      <c r="AH6" s="161"/>
      <c r="AI6" s="161"/>
      <c r="AJ6" s="161"/>
      <c r="AK6" s="161"/>
      <c r="AM6" s="161"/>
      <c r="AN6" s="161"/>
      <c r="AO6" s="161"/>
      <c r="AP6" s="161"/>
      <c r="AQ6" s="161"/>
    </row>
    <row r="7" spans="1:53" ht="14.25" x14ac:dyDescent="0.2">
      <c r="A7" s="38" t="s">
        <v>87</v>
      </c>
      <c r="B7" s="105" t="s">
        <v>112</v>
      </c>
      <c r="C7" s="38" t="s">
        <v>87</v>
      </c>
      <c r="D7" s="39" t="s">
        <v>5</v>
      </c>
      <c r="E7" s="105" t="s">
        <v>108</v>
      </c>
      <c r="F7" s="38" t="s">
        <v>87</v>
      </c>
      <c r="G7" s="39" t="s">
        <v>5</v>
      </c>
      <c r="H7" s="39" t="s">
        <v>5</v>
      </c>
      <c r="I7" s="39" t="s">
        <v>5</v>
      </c>
      <c r="J7" s="39" t="s">
        <v>5</v>
      </c>
      <c r="K7" s="39" t="s">
        <v>6</v>
      </c>
      <c r="L7" s="39" t="s">
        <v>6</v>
      </c>
      <c r="M7" s="39" t="s">
        <v>5</v>
      </c>
      <c r="N7" s="39" t="s">
        <v>5</v>
      </c>
      <c r="O7" s="39" t="s">
        <v>5</v>
      </c>
      <c r="P7" s="39" t="s">
        <v>5</v>
      </c>
      <c r="Q7" s="39" t="s">
        <v>5</v>
      </c>
      <c r="R7" s="39" t="s">
        <v>5</v>
      </c>
      <c r="S7" s="39" t="s">
        <v>5</v>
      </c>
      <c r="T7" s="40"/>
      <c r="U7" s="39" t="s">
        <v>6</v>
      </c>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row>
    <row r="8" spans="1:53" x14ac:dyDescent="0.2">
      <c r="A8" s="60">
        <f>DATE(YEAR(Emergence),4,30)</f>
        <v>39933</v>
      </c>
      <c r="B8" s="36">
        <v>49.207999999999998</v>
      </c>
      <c r="C8" s="161">
        <f t="shared" ref="C8:C39" si="0">IF(A8&lt;Emergence,0,INT((A8-Emergence)/7)+1)</f>
        <v>0</v>
      </c>
      <c r="D8" s="11">
        <f t="shared" ref="D8:D39" ca="1" si="1">IF(C8&gt;0,IF(K7&lt;=SWDPcritical,1,((1-K7)/(1-SWDPcritical)))*VLOOKUP(B8,INDIRECT(Crop),C8+1),0)</f>
        <v>0</v>
      </c>
      <c r="E8" s="93" t="str">
        <f t="shared" ref="E8:E39" si="2">IF(A8&lt;Alfalfa_Cut_1,"Uncut",A8-INDEX(Alfalfa_Cuts,1,MATCH(A8,Alfalfa_Cuts,1)))</f>
        <v>Uncut</v>
      </c>
      <c r="F8" s="94">
        <f t="shared" ref="F8:F39" si="3">IF(AND(Crop="Alfalfa",AND(E8&gt;=0,E8&lt;=tacr)),((1-Kacr0)*(E8/tacr)+Kacr0),1)</f>
        <v>1</v>
      </c>
      <c r="G8" s="15">
        <f ca="1">D8*F8</f>
        <v>0</v>
      </c>
      <c r="H8" s="102">
        <v>0.06</v>
      </c>
      <c r="I8" s="102"/>
      <c r="J8" s="11">
        <f>L8*O8</f>
        <v>0</v>
      </c>
      <c r="K8" s="12">
        <f>L8</f>
        <v>0</v>
      </c>
      <c r="L8" s="13">
        <v>0</v>
      </c>
      <c r="M8" s="11">
        <v>0</v>
      </c>
      <c r="N8" s="19">
        <f t="shared" ref="N8:N39" si="4">IF(VLOOKUP(Crop,CropInfo,4,FALSE)=1,VLOOKUP(Crop,CropInfo,3,FALSE),IF(A8&lt;=Emergence,RZinitial,IF(AND(A8&gt;Emergence,C8&lt;VLOOKUP(Crop,CropInfo,4,FALSE)),N7+(VLOOKUP(Crop,CropInfo,3,FALSE)-RZinitial)/((VLOOKUP(Crop,CropInfo,4,FALSE)-1)*7),VLOOKUP(Crop,CropInfo,3,FALSE))))</f>
        <v>4</v>
      </c>
      <c r="O8" s="15">
        <f t="shared" ref="O8:O39" si="5">IF(N8=MAX(Zbj),VLOOKUP(N8,AWHCsite,6),((N8-VLOOKUP((MATCH(N8,Zbj,1)-1),SoilProp,3))/(VLOOKUP(MATCH(N8,Zbj,1),SoilProp,3)-VLOOKUP((MATCH(N8,Zbj,1)-1),SoilProp,3)))*(VLOOKUP(MATCH(N8,Zbj,1),SoilProp,8)-VLOOKUP((MATCH(N8,Zbj,1)-1),SoilProp,8))+VLOOKUP((MATCH(N8,Zbj,1)-1),SoilProp,8))</f>
        <v>0.28000000000000003</v>
      </c>
      <c r="P8" s="15">
        <f ca="1">IF(Crop="Alfalfa",G8,D8)</f>
        <v>0</v>
      </c>
      <c r="Q8" s="15">
        <f>H8</f>
        <v>0.06</v>
      </c>
      <c r="R8" s="15">
        <f>I8</f>
        <v>0</v>
      </c>
      <c r="S8" s="15">
        <f>M8</f>
        <v>0</v>
      </c>
      <c r="T8" s="161"/>
      <c r="U8" s="251">
        <f t="shared" ref="U8:U39" si="6">MAD</f>
        <v>0.5</v>
      </c>
      <c r="X8" s="161"/>
      <c r="Y8" s="161"/>
      <c r="Z8" s="161"/>
      <c r="AA8" s="161"/>
      <c r="AB8" s="161"/>
      <c r="AC8" s="161"/>
      <c r="AD8" s="161"/>
      <c r="AE8" s="161"/>
      <c r="AF8" s="161"/>
      <c r="AG8" s="161"/>
      <c r="AH8" s="161"/>
      <c r="AI8" s="161"/>
      <c r="AJ8" s="161"/>
      <c r="AK8" s="161"/>
      <c r="AL8" s="161"/>
      <c r="AM8" s="161"/>
      <c r="AN8" s="161"/>
      <c r="AO8" s="161"/>
      <c r="AP8" s="161"/>
      <c r="AQ8" s="161"/>
    </row>
    <row r="9" spans="1:53" x14ac:dyDescent="0.2">
      <c r="A9" s="60">
        <f>A8+1</f>
        <v>39934</v>
      </c>
      <c r="B9" s="36">
        <v>53.636000000000003</v>
      </c>
      <c r="C9" s="161">
        <f t="shared" si="0"/>
        <v>1</v>
      </c>
      <c r="D9" s="11">
        <f t="shared" ca="1" si="1"/>
        <v>0.01</v>
      </c>
      <c r="E9" s="93" t="str">
        <f t="shared" si="2"/>
        <v>Uncut</v>
      </c>
      <c r="F9" s="94">
        <f t="shared" si="3"/>
        <v>1</v>
      </c>
      <c r="G9" s="15">
        <f t="shared" ref="G9:G72" ca="1" si="7">D9*F9</f>
        <v>0.01</v>
      </c>
      <c r="H9" s="26">
        <v>0.01</v>
      </c>
      <c r="I9" s="26"/>
      <c r="J9" s="15">
        <f t="shared" ref="J9:J40" ca="1" si="8">IF(L9&lt;&gt;"",L9*O9,J8+IF(Crop="Alfalfa",G9,D9)+M9-H9-I9)</f>
        <v>0</v>
      </c>
      <c r="K9" s="12">
        <f ca="1">J9/O9</f>
        <v>0</v>
      </c>
      <c r="L9" s="13"/>
      <c r="M9" s="15">
        <f t="shared" ref="M9:M40" ca="1" si="9">IF((J8+IF(Crop="Alfalfa",G9,D9)-H9-I9)&lt;0,-J8-IF(Crop="Alfalfa",G9,D9)+H9+I9,0)</f>
        <v>0</v>
      </c>
      <c r="N9" s="19">
        <f t="shared" si="4"/>
        <v>4</v>
      </c>
      <c r="O9" s="15">
        <f t="shared" si="5"/>
        <v>0.28000000000000003</v>
      </c>
      <c r="P9" s="15">
        <f t="shared" ref="P9:P40" ca="1" si="10">P8+IF(Crop="Alfalfa",G9,D9)</f>
        <v>0.01</v>
      </c>
      <c r="Q9" s="15">
        <f>Q8+H9</f>
        <v>6.9999999999999993E-2</v>
      </c>
      <c r="R9" s="15">
        <f>R8+I9</f>
        <v>0</v>
      </c>
      <c r="S9" s="15">
        <f ca="1">S8+M9</f>
        <v>0</v>
      </c>
      <c r="T9" s="161"/>
      <c r="U9" s="251">
        <f t="shared" si="6"/>
        <v>0.5</v>
      </c>
      <c r="Y9" s="161"/>
      <c r="Z9" s="161"/>
      <c r="AA9" s="161"/>
      <c r="AB9" s="161"/>
      <c r="AC9" s="161"/>
      <c r="AD9" s="161"/>
      <c r="AE9" s="161"/>
      <c r="AF9" s="161"/>
      <c r="AG9" s="161"/>
      <c r="AH9" s="161"/>
      <c r="AI9" s="161"/>
      <c r="AJ9" s="161"/>
      <c r="AK9" s="161"/>
      <c r="AL9" s="161"/>
      <c r="AM9" s="161"/>
      <c r="AN9" s="161"/>
      <c r="AO9" s="161"/>
      <c r="AP9" s="161"/>
      <c r="AQ9" s="161"/>
    </row>
    <row r="10" spans="1:53" x14ac:dyDescent="0.2">
      <c r="A10" s="60">
        <f t="shared" ref="A10:A73" si="11">A9+1</f>
        <v>39935</v>
      </c>
      <c r="B10" s="36">
        <v>63.59</v>
      </c>
      <c r="C10" s="161">
        <f t="shared" si="0"/>
        <v>1</v>
      </c>
      <c r="D10" s="11">
        <f t="shared" ca="1" si="1"/>
        <v>0.02</v>
      </c>
      <c r="E10" s="93" t="str">
        <f t="shared" si="2"/>
        <v>Uncut</v>
      </c>
      <c r="F10" s="94">
        <f t="shared" si="3"/>
        <v>1</v>
      </c>
      <c r="G10" s="15">
        <f t="shared" ca="1" si="7"/>
        <v>0.02</v>
      </c>
      <c r="H10" s="26">
        <v>0.11</v>
      </c>
      <c r="I10" s="26"/>
      <c r="J10" s="15">
        <f t="shared" ca="1" si="8"/>
        <v>0</v>
      </c>
      <c r="K10" s="12">
        <f t="shared" ref="K10:K73" ca="1" si="12">J10/O10</f>
        <v>0</v>
      </c>
      <c r="L10" s="13"/>
      <c r="M10" s="15">
        <f t="shared" ca="1" si="9"/>
        <v>0.09</v>
      </c>
      <c r="N10" s="19">
        <f t="shared" si="4"/>
        <v>4.7619047619047619</v>
      </c>
      <c r="O10" s="15">
        <f t="shared" si="5"/>
        <v>0.34857142857142859</v>
      </c>
      <c r="P10" s="15">
        <f t="shared" ca="1" si="10"/>
        <v>0.03</v>
      </c>
      <c r="Q10" s="15">
        <f t="shared" ref="Q10:R25" si="13">Q9+H10</f>
        <v>0.18</v>
      </c>
      <c r="R10" s="15">
        <f t="shared" si="13"/>
        <v>0</v>
      </c>
      <c r="S10" s="15">
        <f t="shared" ref="S10:S73" ca="1" si="14">S9+M10</f>
        <v>0.09</v>
      </c>
      <c r="T10" s="161"/>
      <c r="U10" s="251">
        <f t="shared" si="6"/>
        <v>0.5</v>
      </c>
      <c r="Y10" s="161"/>
      <c r="Z10" s="161"/>
      <c r="AA10" s="161"/>
      <c r="AB10" s="161"/>
      <c r="AC10" s="161"/>
      <c r="AD10" s="161"/>
      <c r="AE10" s="161"/>
      <c r="AF10" s="161"/>
      <c r="AG10" s="161"/>
      <c r="AH10" s="161"/>
      <c r="AI10" s="161"/>
      <c r="AJ10" s="161"/>
      <c r="AK10" s="161"/>
      <c r="AL10" s="161"/>
      <c r="AM10" s="161"/>
      <c r="AN10" s="161"/>
      <c r="AO10" s="161"/>
      <c r="AP10" s="161"/>
      <c r="AQ10" s="161"/>
    </row>
    <row r="11" spans="1:53" x14ac:dyDescent="0.2">
      <c r="A11" s="60">
        <f t="shared" si="11"/>
        <v>39936</v>
      </c>
      <c r="B11" s="36">
        <v>49.783999999999999</v>
      </c>
      <c r="C11" s="161">
        <f t="shared" si="0"/>
        <v>1</v>
      </c>
      <c r="D11" s="11">
        <f t="shared" ca="1" si="1"/>
        <v>0</v>
      </c>
      <c r="E11" s="93" t="str">
        <f t="shared" si="2"/>
        <v>Uncut</v>
      </c>
      <c r="F11" s="94">
        <f t="shared" si="3"/>
        <v>1</v>
      </c>
      <c r="G11" s="15">
        <f t="shared" ca="1" si="7"/>
        <v>0</v>
      </c>
      <c r="H11" s="26">
        <v>0</v>
      </c>
      <c r="I11" s="26"/>
      <c r="J11" s="15">
        <f t="shared" ca="1" si="8"/>
        <v>0</v>
      </c>
      <c r="K11" s="12">
        <f t="shared" ca="1" si="12"/>
        <v>0</v>
      </c>
      <c r="L11" s="13"/>
      <c r="M11" s="15">
        <f t="shared" ca="1" si="9"/>
        <v>0</v>
      </c>
      <c r="N11" s="19">
        <f t="shared" si="4"/>
        <v>5.5238095238095237</v>
      </c>
      <c r="O11" s="15">
        <f t="shared" si="5"/>
        <v>0.41714285714285715</v>
      </c>
      <c r="P11" s="15">
        <f t="shared" ca="1" si="10"/>
        <v>0.03</v>
      </c>
      <c r="Q11" s="15">
        <f t="shared" si="13"/>
        <v>0.18</v>
      </c>
      <c r="R11" s="15">
        <f t="shared" si="13"/>
        <v>0</v>
      </c>
      <c r="S11" s="15">
        <f t="shared" ca="1" si="14"/>
        <v>0.09</v>
      </c>
      <c r="T11" s="161"/>
      <c r="U11" s="251">
        <f t="shared" si="6"/>
        <v>0.5</v>
      </c>
      <c r="Y11" s="161"/>
      <c r="Z11" s="161"/>
      <c r="AA11" s="161"/>
      <c r="AB11" s="161"/>
      <c r="AC11" s="161"/>
      <c r="AD11" s="161"/>
      <c r="AE11" s="161"/>
      <c r="AF11" s="161"/>
      <c r="AG11" s="161"/>
      <c r="AH11" s="161"/>
      <c r="AI11" s="161"/>
      <c r="AJ11" s="161"/>
      <c r="AK11" s="161"/>
      <c r="AL11" s="161"/>
      <c r="AM11" s="161"/>
      <c r="AN11" s="161"/>
      <c r="AO11" s="161"/>
      <c r="AP11" s="161"/>
      <c r="AQ11" s="161"/>
    </row>
    <row r="12" spans="1:53" x14ac:dyDescent="0.2">
      <c r="A12" s="60">
        <f t="shared" si="11"/>
        <v>39937</v>
      </c>
      <c r="B12" s="36">
        <v>40.564</v>
      </c>
      <c r="C12" s="161">
        <f t="shared" si="0"/>
        <v>1</v>
      </c>
      <c r="D12" s="11">
        <f t="shared" ca="1" si="1"/>
        <v>0</v>
      </c>
      <c r="E12" s="93" t="str">
        <f t="shared" si="2"/>
        <v>Uncut</v>
      </c>
      <c r="F12" s="94">
        <f t="shared" si="3"/>
        <v>1</v>
      </c>
      <c r="G12" s="15">
        <f t="shared" ca="1" si="7"/>
        <v>0</v>
      </c>
      <c r="H12" s="26">
        <v>0</v>
      </c>
      <c r="I12" s="26"/>
      <c r="J12" s="15">
        <f t="shared" ca="1" si="8"/>
        <v>0</v>
      </c>
      <c r="K12" s="12">
        <f t="shared" ca="1" si="12"/>
        <v>0</v>
      </c>
      <c r="L12" s="13"/>
      <c r="M12" s="15">
        <f t="shared" ca="1" si="9"/>
        <v>0</v>
      </c>
      <c r="N12" s="19">
        <f t="shared" si="4"/>
        <v>6.2857142857142856</v>
      </c>
      <c r="O12" s="15">
        <f t="shared" si="5"/>
        <v>0.48571428571428571</v>
      </c>
      <c r="P12" s="15">
        <f t="shared" ca="1" si="10"/>
        <v>0.03</v>
      </c>
      <c r="Q12" s="15">
        <f t="shared" si="13"/>
        <v>0.18</v>
      </c>
      <c r="R12" s="15">
        <f t="shared" si="13"/>
        <v>0</v>
      </c>
      <c r="S12" s="15">
        <f t="shared" ca="1" si="14"/>
        <v>0.09</v>
      </c>
      <c r="T12" s="161"/>
      <c r="U12" s="251">
        <f t="shared" si="6"/>
        <v>0.5</v>
      </c>
      <c r="Y12" s="161"/>
      <c r="Z12" s="161"/>
      <c r="AA12" s="161"/>
      <c r="AB12" s="161"/>
      <c r="AC12" s="161"/>
      <c r="AD12" s="161"/>
      <c r="AE12" s="161"/>
      <c r="AF12" s="161"/>
      <c r="AG12" s="161"/>
      <c r="AH12" s="161"/>
      <c r="AI12" s="161"/>
      <c r="AJ12" s="161"/>
      <c r="AK12" s="161"/>
      <c r="AL12" s="161"/>
      <c r="AM12" s="161"/>
      <c r="AN12" s="161"/>
      <c r="AO12" s="161"/>
      <c r="AP12" s="161"/>
      <c r="AQ12" s="161"/>
    </row>
    <row r="13" spans="1:53" x14ac:dyDescent="0.2">
      <c r="A13" s="60">
        <f t="shared" si="11"/>
        <v>39938</v>
      </c>
      <c r="B13" s="36">
        <v>62.905999999999999</v>
      </c>
      <c r="C13" s="161">
        <f t="shared" si="0"/>
        <v>1</v>
      </c>
      <c r="D13" s="11">
        <f t="shared" ca="1" si="1"/>
        <v>0.02</v>
      </c>
      <c r="E13" s="93" t="str">
        <f t="shared" si="2"/>
        <v>Uncut</v>
      </c>
      <c r="F13" s="94">
        <f t="shared" si="3"/>
        <v>1</v>
      </c>
      <c r="G13" s="15">
        <f t="shared" ca="1" si="7"/>
        <v>0.02</v>
      </c>
      <c r="H13" s="26">
        <v>0</v>
      </c>
      <c r="I13" s="26"/>
      <c r="J13" s="15">
        <f t="shared" ca="1" si="8"/>
        <v>0.02</v>
      </c>
      <c r="K13" s="12">
        <f t="shared" ca="1" si="12"/>
        <v>3.6082474226804127E-2</v>
      </c>
      <c r="L13" s="13"/>
      <c r="M13" s="15">
        <f t="shared" ca="1" si="9"/>
        <v>0</v>
      </c>
      <c r="N13" s="19">
        <f t="shared" si="4"/>
        <v>7.0476190476190474</v>
      </c>
      <c r="O13" s="15">
        <f t="shared" si="5"/>
        <v>0.55428571428571427</v>
      </c>
      <c r="P13" s="15">
        <f t="shared" ca="1" si="10"/>
        <v>0.05</v>
      </c>
      <c r="Q13" s="15">
        <f t="shared" si="13"/>
        <v>0.18</v>
      </c>
      <c r="R13" s="15">
        <f t="shared" si="13"/>
        <v>0</v>
      </c>
      <c r="S13" s="15">
        <f t="shared" ca="1" si="14"/>
        <v>0.09</v>
      </c>
      <c r="T13" s="161"/>
      <c r="U13" s="251">
        <f t="shared" si="6"/>
        <v>0.5</v>
      </c>
      <c r="Y13" s="161"/>
      <c r="Z13" s="161"/>
      <c r="AA13" s="161"/>
      <c r="AB13" s="161"/>
      <c r="AC13" s="161"/>
      <c r="AD13" s="161"/>
      <c r="AE13" s="161"/>
      <c r="AF13" s="161"/>
      <c r="AG13" s="161"/>
      <c r="AH13" s="161"/>
      <c r="AI13" s="161"/>
      <c r="AJ13" s="161"/>
      <c r="AK13" s="161"/>
      <c r="AL13" s="161"/>
      <c r="AM13" s="161"/>
      <c r="AN13" s="161"/>
      <c r="AO13" s="161"/>
      <c r="AP13" s="161"/>
      <c r="AQ13" s="161"/>
    </row>
    <row r="14" spans="1:53" x14ac:dyDescent="0.2">
      <c r="A14" s="60">
        <f t="shared" si="11"/>
        <v>39939</v>
      </c>
      <c r="B14" s="36">
        <v>72.608000000000004</v>
      </c>
      <c r="C14" s="161">
        <f t="shared" si="0"/>
        <v>1</v>
      </c>
      <c r="D14" s="11">
        <f t="shared" ca="1" si="1"/>
        <v>0.03</v>
      </c>
      <c r="E14" s="93" t="str">
        <f t="shared" si="2"/>
        <v>Uncut</v>
      </c>
      <c r="F14" s="94">
        <f t="shared" si="3"/>
        <v>1</v>
      </c>
      <c r="G14" s="15">
        <f t="shared" ca="1" si="7"/>
        <v>0.03</v>
      </c>
      <c r="H14" s="26">
        <v>0</v>
      </c>
      <c r="I14" s="26"/>
      <c r="J14" s="15">
        <f t="shared" ca="1" si="8"/>
        <v>0.05</v>
      </c>
      <c r="K14" s="12">
        <f t="shared" ca="1" si="12"/>
        <v>8.0275229357798183E-2</v>
      </c>
      <c r="L14" s="13"/>
      <c r="M14" s="15">
        <f t="shared" ca="1" si="9"/>
        <v>0</v>
      </c>
      <c r="N14" s="19">
        <f t="shared" si="4"/>
        <v>7.8095238095238093</v>
      </c>
      <c r="O14" s="15">
        <f t="shared" si="5"/>
        <v>0.62285714285714278</v>
      </c>
      <c r="P14" s="15">
        <f t="shared" ca="1" si="10"/>
        <v>0.08</v>
      </c>
      <c r="Q14" s="15">
        <f t="shared" si="13"/>
        <v>0.18</v>
      </c>
      <c r="R14" s="15">
        <f t="shared" si="13"/>
        <v>0</v>
      </c>
      <c r="S14" s="15">
        <f t="shared" ca="1" si="14"/>
        <v>0.09</v>
      </c>
      <c r="T14" s="161"/>
      <c r="U14" s="251">
        <f t="shared" si="6"/>
        <v>0.5</v>
      </c>
      <c r="Y14" s="161"/>
      <c r="Z14" s="161"/>
      <c r="AA14" s="161"/>
      <c r="AB14" s="161"/>
      <c r="AC14" s="161"/>
      <c r="AD14" s="161"/>
      <c r="AE14" s="161"/>
      <c r="AF14" s="161"/>
      <c r="AG14" s="161"/>
      <c r="AH14" s="161"/>
      <c r="AI14" s="161"/>
      <c r="AJ14" s="161"/>
      <c r="AK14" s="161"/>
      <c r="AL14" s="161"/>
      <c r="AM14" s="161"/>
      <c r="AN14" s="161"/>
      <c r="AO14" s="161"/>
      <c r="AP14" s="161"/>
      <c r="AQ14" s="161"/>
    </row>
    <row r="15" spans="1:53" x14ac:dyDescent="0.2">
      <c r="A15" s="60">
        <f t="shared" si="11"/>
        <v>39940</v>
      </c>
      <c r="B15" s="36">
        <v>77.575999999999993</v>
      </c>
      <c r="C15" s="161">
        <f t="shared" si="0"/>
        <v>1</v>
      </c>
      <c r="D15" s="11">
        <f t="shared" ca="1" si="1"/>
        <v>0.03</v>
      </c>
      <c r="E15" s="93" t="str">
        <f t="shared" si="2"/>
        <v>Uncut</v>
      </c>
      <c r="F15" s="94">
        <f t="shared" si="3"/>
        <v>1</v>
      </c>
      <c r="G15" s="15">
        <f t="shared" ca="1" si="7"/>
        <v>0.03</v>
      </c>
      <c r="H15" s="26">
        <v>0.04</v>
      </c>
      <c r="I15" s="26"/>
      <c r="J15" s="15">
        <f t="shared" ca="1" si="8"/>
        <v>0.04</v>
      </c>
      <c r="K15" s="12">
        <f t="shared" ca="1" si="12"/>
        <v>5.6000000000000001E-2</v>
      </c>
      <c r="L15" s="13"/>
      <c r="M15" s="15">
        <f t="shared" ca="1" si="9"/>
        <v>0</v>
      </c>
      <c r="N15" s="19">
        <f t="shared" si="4"/>
        <v>8.5714285714285712</v>
      </c>
      <c r="O15" s="15">
        <f t="shared" si="5"/>
        <v>0.7142857142857143</v>
      </c>
      <c r="P15" s="15">
        <f t="shared" ca="1" si="10"/>
        <v>0.11</v>
      </c>
      <c r="Q15" s="15">
        <f t="shared" si="13"/>
        <v>0.22</v>
      </c>
      <c r="R15" s="15">
        <f t="shared" si="13"/>
        <v>0</v>
      </c>
      <c r="S15" s="15">
        <f t="shared" ca="1" si="14"/>
        <v>0.09</v>
      </c>
      <c r="T15" s="161"/>
      <c r="U15" s="251">
        <f t="shared" si="6"/>
        <v>0.5</v>
      </c>
      <c r="Y15" s="161"/>
      <c r="Z15" s="161"/>
      <c r="AA15" s="161"/>
      <c r="AB15" s="161"/>
      <c r="AC15" s="161"/>
      <c r="AD15" s="161"/>
      <c r="AE15" s="161"/>
      <c r="AF15" s="161"/>
      <c r="AG15" s="161"/>
      <c r="AH15" s="161"/>
      <c r="AI15" s="161"/>
      <c r="AJ15" s="161"/>
      <c r="AK15" s="161"/>
      <c r="AL15" s="161"/>
      <c r="AM15" s="161"/>
      <c r="AN15" s="161"/>
      <c r="AO15" s="161"/>
      <c r="AP15" s="161"/>
      <c r="AQ15" s="161"/>
    </row>
    <row r="16" spans="1:53" x14ac:dyDescent="0.2">
      <c r="A16" s="60">
        <f t="shared" si="11"/>
        <v>39941</v>
      </c>
      <c r="B16" s="36">
        <v>71.563999999999993</v>
      </c>
      <c r="C16" s="161">
        <f t="shared" si="0"/>
        <v>2</v>
      </c>
      <c r="D16" s="11">
        <f t="shared" ca="1" si="1"/>
        <v>0.04</v>
      </c>
      <c r="E16" s="93" t="str">
        <f t="shared" si="2"/>
        <v>Uncut</v>
      </c>
      <c r="F16" s="94">
        <f t="shared" si="3"/>
        <v>1</v>
      </c>
      <c r="G16" s="15">
        <f t="shared" ca="1" si="7"/>
        <v>0.04</v>
      </c>
      <c r="H16" s="26">
        <v>0.1</v>
      </c>
      <c r="I16" s="26"/>
      <c r="J16" s="15">
        <f t="shared" ca="1" si="8"/>
        <v>0</v>
      </c>
      <c r="K16" s="12">
        <f t="shared" ca="1" si="12"/>
        <v>0</v>
      </c>
      <c r="L16" s="13"/>
      <c r="M16" s="15">
        <f t="shared" ca="1" si="9"/>
        <v>2.0000000000000004E-2</v>
      </c>
      <c r="N16" s="19">
        <f t="shared" si="4"/>
        <v>9.3333333333333321</v>
      </c>
      <c r="O16" s="15">
        <f t="shared" si="5"/>
        <v>0.81333333333333324</v>
      </c>
      <c r="P16" s="15">
        <f t="shared" ca="1" si="10"/>
        <v>0.15</v>
      </c>
      <c r="Q16" s="15">
        <f t="shared" si="13"/>
        <v>0.32</v>
      </c>
      <c r="R16" s="15">
        <f t="shared" si="13"/>
        <v>0</v>
      </c>
      <c r="S16" s="15">
        <f t="shared" ca="1" si="14"/>
        <v>0.11</v>
      </c>
      <c r="T16" s="161"/>
      <c r="U16" s="251">
        <f t="shared" si="6"/>
        <v>0.5</v>
      </c>
      <c r="Y16" s="161"/>
      <c r="Z16" s="161"/>
      <c r="AA16" s="161"/>
      <c r="AB16" s="161"/>
      <c r="AC16" s="161"/>
      <c r="AD16" s="161"/>
      <c r="AE16" s="161"/>
      <c r="AF16" s="161"/>
      <c r="AG16" s="161"/>
      <c r="AH16" s="161"/>
      <c r="AI16" s="161"/>
      <c r="AJ16" s="161"/>
      <c r="AK16" s="161"/>
      <c r="AL16" s="161"/>
      <c r="AM16" s="161"/>
      <c r="AN16" s="161"/>
      <c r="AO16" s="161"/>
      <c r="AP16" s="161"/>
      <c r="AQ16" s="161"/>
    </row>
    <row r="17" spans="1:68" x14ac:dyDescent="0.2">
      <c r="A17" s="60">
        <f t="shared" si="11"/>
        <v>39942</v>
      </c>
      <c r="B17" s="36">
        <v>63.968000000000004</v>
      </c>
      <c r="C17" s="161">
        <f t="shared" si="0"/>
        <v>2</v>
      </c>
      <c r="D17" s="11">
        <f t="shared" ca="1" si="1"/>
        <v>0.03</v>
      </c>
      <c r="E17" s="93" t="str">
        <f t="shared" si="2"/>
        <v>Uncut</v>
      </c>
      <c r="F17" s="94">
        <f t="shared" si="3"/>
        <v>1</v>
      </c>
      <c r="G17" s="15">
        <f t="shared" ca="1" si="7"/>
        <v>0.03</v>
      </c>
      <c r="H17" s="26">
        <v>0</v>
      </c>
      <c r="I17" s="26"/>
      <c r="J17" s="15">
        <f t="shared" ca="1" si="8"/>
        <v>0.03</v>
      </c>
      <c r="K17" s="12">
        <f t="shared" ca="1" si="12"/>
        <v>3.2881002087682673E-2</v>
      </c>
      <c r="L17" s="13"/>
      <c r="M17" s="15">
        <f t="shared" ca="1" si="9"/>
        <v>0</v>
      </c>
      <c r="N17" s="19">
        <f t="shared" si="4"/>
        <v>10.095238095238095</v>
      </c>
      <c r="O17" s="15">
        <f t="shared" si="5"/>
        <v>0.9123809523809524</v>
      </c>
      <c r="P17" s="15">
        <f t="shared" ca="1" si="10"/>
        <v>0.18</v>
      </c>
      <c r="Q17" s="15">
        <f t="shared" si="13"/>
        <v>0.32</v>
      </c>
      <c r="R17" s="15">
        <f t="shared" si="13"/>
        <v>0</v>
      </c>
      <c r="S17" s="15">
        <f t="shared" ca="1" si="14"/>
        <v>0.11</v>
      </c>
      <c r="T17" s="161"/>
      <c r="U17" s="251">
        <f t="shared" si="6"/>
        <v>0.5</v>
      </c>
      <c r="Y17" s="161"/>
      <c r="Z17" s="161"/>
      <c r="AA17" s="161"/>
      <c r="AB17" s="161"/>
      <c r="AC17" s="161"/>
      <c r="AD17" s="161"/>
      <c r="AE17" s="161"/>
      <c r="AF17" s="161"/>
      <c r="AG17" s="161"/>
      <c r="AH17" s="161"/>
      <c r="AI17" s="161"/>
      <c r="AJ17" s="161"/>
      <c r="AK17" s="161"/>
      <c r="AL17" s="161"/>
      <c r="AM17" s="161"/>
      <c r="AN17" s="161"/>
      <c r="AO17" s="161"/>
      <c r="AP17" s="161"/>
      <c r="AQ17" s="161"/>
    </row>
    <row r="18" spans="1:68" x14ac:dyDescent="0.2">
      <c r="A18" s="60">
        <f t="shared" si="11"/>
        <v>39943</v>
      </c>
      <c r="B18" s="36">
        <v>53.293999999999997</v>
      </c>
      <c r="C18" s="161">
        <f t="shared" si="0"/>
        <v>2</v>
      </c>
      <c r="D18" s="11">
        <f t="shared" ca="1" si="1"/>
        <v>0.02</v>
      </c>
      <c r="E18" s="93" t="str">
        <f t="shared" si="2"/>
        <v>Uncut</v>
      </c>
      <c r="F18" s="94">
        <f t="shared" si="3"/>
        <v>1</v>
      </c>
      <c r="G18" s="15">
        <f t="shared" ca="1" si="7"/>
        <v>0.02</v>
      </c>
      <c r="H18" s="26">
        <v>0</v>
      </c>
      <c r="I18" s="26"/>
      <c r="J18" s="15">
        <f t="shared" ca="1" si="8"/>
        <v>0.05</v>
      </c>
      <c r="K18" s="12">
        <f t="shared" ca="1" si="12"/>
        <v>4.9435028248587566E-2</v>
      </c>
      <c r="L18" s="13"/>
      <c r="M18" s="15">
        <f t="shared" ca="1" si="9"/>
        <v>0</v>
      </c>
      <c r="N18" s="19">
        <f t="shared" si="4"/>
        <v>10.857142857142858</v>
      </c>
      <c r="O18" s="15">
        <f t="shared" si="5"/>
        <v>1.0114285714285716</v>
      </c>
      <c r="P18" s="15">
        <f t="shared" ca="1" si="10"/>
        <v>0.19999999999999998</v>
      </c>
      <c r="Q18" s="15">
        <f t="shared" si="13"/>
        <v>0.32</v>
      </c>
      <c r="R18" s="15">
        <f t="shared" si="13"/>
        <v>0</v>
      </c>
      <c r="S18" s="15">
        <f t="shared" ca="1" si="14"/>
        <v>0.11</v>
      </c>
      <c r="T18" s="161"/>
      <c r="U18" s="251">
        <f t="shared" si="6"/>
        <v>0.5</v>
      </c>
      <c r="Y18" s="161"/>
      <c r="Z18" s="161"/>
      <c r="AA18" s="161"/>
      <c r="AB18" s="161"/>
      <c r="AC18" s="161"/>
      <c r="AD18" s="161"/>
      <c r="AE18" s="161"/>
      <c r="AF18" s="161"/>
      <c r="AG18" s="161"/>
      <c r="AH18" s="161"/>
      <c r="AI18" s="161"/>
      <c r="AJ18" s="161"/>
      <c r="AK18" s="161"/>
      <c r="AL18" s="161"/>
      <c r="AM18" s="161"/>
      <c r="AN18" s="161"/>
      <c r="AO18" s="161"/>
      <c r="AP18" s="161"/>
      <c r="AQ18" s="161"/>
    </row>
    <row r="19" spans="1:68" x14ac:dyDescent="0.2">
      <c r="A19" s="60">
        <f t="shared" si="11"/>
        <v>39944</v>
      </c>
      <c r="B19" s="36">
        <v>54.59</v>
      </c>
      <c r="C19" s="161">
        <f t="shared" si="0"/>
        <v>2</v>
      </c>
      <c r="D19" s="11">
        <f t="shared" ca="1" si="1"/>
        <v>0.02</v>
      </c>
      <c r="E19" s="93" t="str">
        <f t="shared" si="2"/>
        <v>Uncut</v>
      </c>
      <c r="F19" s="94">
        <f t="shared" si="3"/>
        <v>1</v>
      </c>
      <c r="G19" s="15">
        <f t="shared" ca="1" si="7"/>
        <v>0.02</v>
      </c>
      <c r="H19" s="26">
        <v>0</v>
      </c>
      <c r="I19" s="26"/>
      <c r="J19" s="15">
        <f t="shared" ca="1" si="8"/>
        <v>7.0000000000000007E-2</v>
      </c>
      <c r="K19" s="12">
        <f t="shared" ca="1" si="12"/>
        <v>6.3036020583190383E-2</v>
      </c>
      <c r="L19" s="13"/>
      <c r="M19" s="15">
        <f t="shared" ca="1" si="9"/>
        <v>0</v>
      </c>
      <c r="N19" s="19">
        <f t="shared" si="4"/>
        <v>11.61904761904762</v>
      </c>
      <c r="O19" s="15">
        <f t="shared" si="5"/>
        <v>1.1104761904761908</v>
      </c>
      <c r="P19" s="15">
        <f t="shared" ca="1" si="10"/>
        <v>0.21999999999999997</v>
      </c>
      <c r="Q19" s="15">
        <f t="shared" si="13"/>
        <v>0.32</v>
      </c>
      <c r="R19" s="15">
        <f t="shared" si="13"/>
        <v>0</v>
      </c>
      <c r="S19" s="15">
        <f t="shared" ca="1" si="14"/>
        <v>0.11</v>
      </c>
      <c r="T19" s="161"/>
      <c r="U19" s="251">
        <f t="shared" si="6"/>
        <v>0.5</v>
      </c>
      <c r="Y19" s="161"/>
      <c r="Z19" s="161"/>
      <c r="AA19" s="161"/>
      <c r="AB19" s="161"/>
      <c r="AC19" s="161"/>
      <c r="AD19" s="161"/>
      <c r="AE19" s="161"/>
      <c r="AF19" s="161"/>
      <c r="AG19" s="161"/>
      <c r="AH19" s="161"/>
      <c r="AI19" s="161"/>
      <c r="AJ19" s="161"/>
      <c r="AK19" s="161"/>
      <c r="AL19" s="161"/>
      <c r="AM19" s="161"/>
      <c r="AN19" s="161"/>
      <c r="AO19" s="161"/>
      <c r="AP19" s="161"/>
      <c r="AQ19" s="161"/>
    </row>
    <row r="20" spans="1:68" x14ac:dyDescent="0.2">
      <c r="A20" s="60">
        <f t="shared" si="11"/>
        <v>39945</v>
      </c>
      <c r="B20" s="36">
        <v>61.052</v>
      </c>
      <c r="C20" s="161">
        <f t="shared" si="0"/>
        <v>2</v>
      </c>
      <c r="D20" s="11">
        <f t="shared" ca="1" si="1"/>
        <v>0.03</v>
      </c>
      <c r="E20" s="93" t="str">
        <f t="shared" si="2"/>
        <v>Uncut</v>
      </c>
      <c r="F20" s="94">
        <f t="shared" si="3"/>
        <v>1</v>
      </c>
      <c r="G20" s="15">
        <f t="shared" ca="1" si="7"/>
        <v>0.03</v>
      </c>
      <c r="H20" s="26">
        <v>0</v>
      </c>
      <c r="I20" s="26"/>
      <c r="J20" s="15">
        <f t="shared" ca="1" si="8"/>
        <v>0.1</v>
      </c>
      <c r="K20" s="12">
        <f t="shared" ca="1" si="12"/>
        <v>8.1903276131045213E-2</v>
      </c>
      <c r="L20" s="13"/>
      <c r="M20" s="15">
        <f t="shared" ca="1" si="9"/>
        <v>0</v>
      </c>
      <c r="N20" s="19">
        <f t="shared" si="4"/>
        <v>12.380952380952383</v>
      </c>
      <c r="O20" s="15">
        <f t="shared" si="5"/>
        <v>1.2209523809523815</v>
      </c>
      <c r="P20" s="15">
        <f t="shared" ca="1" si="10"/>
        <v>0.24999999999999997</v>
      </c>
      <c r="Q20" s="15">
        <f t="shared" si="13"/>
        <v>0.32</v>
      </c>
      <c r="R20" s="15">
        <f t="shared" si="13"/>
        <v>0</v>
      </c>
      <c r="S20" s="15">
        <f t="shared" ca="1" si="14"/>
        <v>0.11</v>
      </c>
      <c r="T20" s="161"/>
      <c r="U20" s="251">
        <f t="shared" si="6"/>
        <v>0.5</v>
      </c>
      <c r="Y20" s="161"/>
      <c r="Z20" s="161"/>
      <c r="AA20" s="161"/>
      <c r="AB20" s="161"/>
      <c r="AC20" s="161"/>
      <c r="AD20" s="161"/>
      <c r="AE20" s="161"/>
      <c r="AF20" s="161"/>
      <c r="AG20" s="161"/>
      <c r="AH20" s="161"/>
      <c r="AI20" s="161"/>
      <c r="AJ20" s="161"/>
      <c r="AK20" s="161"/>
      <c r="AL20" s="161"/>
      <c r="AM20" s="161"/>
      <c r="AN20" s="161"/>
      <c r="AO20" s="161"/>
      <c r="AP20" s="161"/>
      <c r="AQ20" s="161"/>
    </row>
    <row r="21" spans="1:68" x14ac:dyDescent="0.2">
      <c r="A21" s="60">
        <f t="shared" si="11"/>
        <v>39946</v>
      </c>
      <c r="B21" s="36">
        <v>49.64</v>
      </c>
      <c r="C21" s="161">
        <f t="shared" si="0"/>
        <v>2</v>
      </c>
      <c r="D21" s="11">
        <f t="shared" ca="1" si="1"/>
        <v>0</v>
      </c>
      <c r="E21" s="93" t="str">
        <f t="shared" si="2"/>
        <v>Uncut</v>
      </c>
      <c r="F21" s="94">
        <f t="shared" si="3"/>
        <v>1</v>
      </c>
      <c r="G21" s="15">
        <f t="shared" ca="1" si="7"/>
        <v>0</v>
      </c>
      <c r="H21" s="26">
        <v>0.05</v>
      </c>
      <c r="I21" s="26"/>
      <c r="J21" s="15">
        <f t="shared" ca="1" si="8"/>
        <v>0.05</v>
      </c>
      <c r="K21" s="12">
        <f t="shared" ca="1" si="12"/>
        <v>3.7234042553191474E-2</v>
      </c>
      <c r="L21" s="13"/>
      <c r="M21" s="15">
        <f t="shared" ca="1" si="9"/>
        <v>0</v>
      </c>
      <c r="N21" s="19">
        <f t="shared" si="4"/>
        <v>13.142857142857146</v>
      </c>
      <c r="O21" s="15">
        <f t="shared" si="5"/>
        <v>1.3428571428571434</v>
      </c>
      <c r="P21" s="15">
        <f t="shared" ca="1" si="10"/>
        <v>0.24999999999999997</v>
      </c>
      <c r="Q21" s="15">
        <f t="shared" si="13"/>
        <v>0.37</v>
      </c>
      <c r="R21" s="15">
        <f t="shared" si="13"/>
        <v>0</v>
      </c>
      <c r="S21" s="15">
        <f t="shared" ca="1" si="14"/>
        <v>0.11</v>
      </c>
      <c r="T21" s="161"/>
      <c r="U21" s="251">
        <f t="shared" si="6"/>
        <v>0.5</v>
      </c>
      <c r="Y21" s="161"/>
      <c r="Z21" s="161"/>
      <c r="AA21" s="161"/>
      <c r="AB21" s="161"/>
      <c r="AC21" s="161"/>
      <c r="AD21" s="161"/>
      <c r="AE21" s="161"/>
      <c r="AF21" s="161"/>
      <c r="AG21" s="161"/>
      <c r="AH21" s="161"/>
      <c r="AI21" s="161"/>
      <c r="AJ21" s="161"/>
      <c r="AK21" s="161"/>
      <c r="AL21" s="161"/>
      <c r="AM21" s="161"/>
      <c r="AN21" s="161"/>
      <c r="AO21" s="161"/>
      <c r="AP21" s="161"/>
      <c r="AQ21" s="161"/>
    </row>
    <row r="22" spans="1:68" x14ac:dyDescent="0.2">
      <c r="A22" s="60">
        <f t="shared" si="11"/>
        <v>39947</v>
      </c>
      <c r="B22" s="36">
        <v>59.198</v>
      </c>
      <c r="C22" s="161">
        <f t="shared" si="0"/>
        <v>2</v>
      </c>
      <c r="D22" s="11">
        <f t="shared" ca="1" si="1"/>
        <v>0.02</v>
      </c>
      <c r="E22" s="93" t="str">
        <f t="shared" si="2"/>
        <v>Uncut</v>
      </c>
      <c r="F22" s="94">
        <f t="shared" si="3"/>
        <v>1</v>
      </c>
      <c r="G22" s="15">
        <f t="shared" ca="1" si="7"/>
        <v>0.02</v>
      </c>
      <c r="H22" s="26">
        <v>0</v>
      </c>
      <c r="I22" s="26"/>
      <c r="J22" s="15">
        <f t="shared" ca="1" si="8"/>
        <v>7.0000000000000007E-2</v>
      </c>
      <c r="K22" s="12">
        <f t="shared" ca="1" si="12"/>
        <v>4.7789336801040291E-2</v>
      </c>
      <c r="L22" s="13"/>
      <c r="M22" s="15">
        <f t="shared" ca="1" si="9"/>
        <v>0</v>
      </c>
      <c r="N22" s="19">
        <f t="shared" si="4"/>
        <v>13.904761904761909</v>
      </c>
      <c r="O22" s="15">
        <f t="shared" si="5"/>
        <v>1.4647619047619056</v>
      </c>
      <c r="P22" s="15">
        <f t="shared" ca="1" si="10"/>
        <v>0.26999999999999996</v>
      </c>
      <c r="Q22" s="15">
        <f t="shared" si="13"/>
        <v>0.37</v>
      </c>
      <c r="R22" s="15">
        <f t="shared" si="13"/>
        <v>0</v>
      </c>
      <c r="S22" s="15">
        <f t="shared" ca="1" si="14"/>
        <v>0.11</v>
      </c>
      <c r="T22" s="161"/>
      <c r="U22" s="251">
        <f t="shared" si="6"/>
        <v>0.5</v>
      </c>
      <c r="Y22" s="161"/>
      <c r="Z22" s="161"/>
      <c r="AA22" s="161"/>
      <c r="AB22" s="161"/>
      <c r="AC22" s="161"/>
      <c r="AD22" s="161"/>
      <c r="AE22" s="161"/>
      <c r="AF22" s="161"/>
      <c r="AG22" s="161"/>
      <c r="AH22" s="161"/>
      <c r="AI22" s="161"/>
      <c r="AJ22" s="161"/>
      <c r="AK22" s="161"/>
      <c r="AL22" s="161"/>
      <c r="AM22" s="161"/>
      <c r="AN22" s="161"/>
      <c r="AO22" s="161"/>
      <c r="AP22" s="161"/>
      <c r="AQ22" s="161"/>
    </row>
    <row r="23" spans="1:68" x14ac:dyDescent="0.2">
      <c r="A23" s="60">
        <f t="shared" si="11"/>
        <v>39948</v>
      </c>
      <c r="B23" s="36">
        <v>58.783999999999999</v>
      </c>
      <c r="C23" s="161">
        <f t="shared" si="0"/>
        <v>3</v>
      </c>
      <c r="D23" s="11">
        <f t="shared" ca="1" si="1"/>
        <v>0.03</v>
      </c>
      <c r="E23" s="93" t="str">
        <f t="shared" si="2"/>
        <v>Uncut</v>
      </c>
      <c r="F23" s="94">
        <f t="shared" si="3"/>
        <v>1</v>
      </c>
      <c r="G23" s="15">
        <f t="shared" ca="1" si="7"/>
        <v>0.03</v>
      </c>
      <c r="H23" s="26">
        <v>0</v>
      </c>
      <c r="I23" s="26"/>
      <c r="J23" s="15">
        <f t="shared" ca="1" si="8"/>
        <v>0.1</v>
      </c>
      <c r="K23" s="12">
        <f t="shared" ca="1" si="12"/>
        <v>6.302521008403357E-2</v>
      </c>
      <c r="L23" s="13"/>
      <c r="M23" s="15">
        <f t="shared" ca="1" si="9"/>
        <v>0</v>
      </c>
      <c r="N23" s="19">
        <f t="shared" si="4"/>
        <v>14.666666666666671</v>
      </c>
      <c r="O23" s="15">
        <f t="shared" si="5"/>
        <v>1.5866666666666678</v>
      </c>
      <c r="P23" s="15">
        <f t="shared" ca="1" si="10"/>
        <v>0.29999999999999993</v>
      </c>
      <c r="Q23" s="15">
        <f t="shared" si="13"/>
        <v>0.37</v>
      </c>
      <c r="R23" s="15">
        <f t="shared" si="13"/>
        <v>0</v>
      </c>
      <c r="S23" s="15">
        <f t="shared" ca="1" si="14"/>
        <v>0.11</v>
      </c>
      <c r="T23" s="161"/>
      <c r="U23" s="251">
        <f t="shared" si="6"/>
        <v>0.5</v>
      </c>
      <c r="Y23" s="161"/>
      <c r="Z23" s="161"/>
      <c r="AA23" s="161"/>
      <c r="AB23" s="161"/>
      <c r="AC23" s="161"/>
      <c r="AD23" s="161"/>
      <c r="AE23" s="161"/>
      <c r="AF23" s="161"/>
      <c r="AG23" s="161"/>
      <c r="AH23" s="161"/>
      <c r="AI23" s="161"/>
      <c r="AJ23" s="161"/>
      <c r="AK23" s="161"/>
      <c r="AL23" s="161"/>
      <c r="AM23" s="161"/>
      <c r="AN23" s="161"/>
      <c r="AO23" s="161"/>
      <c r="AP23" s="161"/>
      <c r="AQ23" s="161"/>
    </row>
    <row r="24" spans="1:68" x14ac:dyDescent="0.2">
      <c r="A24" s="60">
        <f t="shared" si="11"/>
        <v>39949</v>
      </c>
      <c r="B24" s="36">
        <v>76.513999999999996</v>
      </c>
      <c r="C24" s="161">
        <f t="shared" si="0"/>
        <v>3</v>
      </c>
      <c r="D24" s="11">
        <f t="shared" ca="1" si="1"/>
        <v>0.05</v>
      </c>
      <c r="E24" s="93" t="str">
        <f t="shared" si="2"/>
        <v>Uncut</v>
      </c>
      <c r="F24" s="94">
        <f t="shared" si="3"/>
        <v>1</v>
      </c>
      <c r="G24" s="15">
        <f t="shared" ca="1" si="7"/>
        <v>0.05</v>
      </c>
      <c r="H24" s="26">
        <v>0</v>
      </c>
      <c r="I24" s="26"/>
      <c r="J24" s="15">
        <f t="shared" ca="1" si="8"/>
        <v>0.15000000000000002</v>
      </c>
      <c r="K24" s="12">
        <f t="shared" ca="1" si="12"/>
        <v>8.7792642140468183E-2</v>
      </c>
      <c r="L24" s="13"/>
      <c r="M24" s="15">
        <f t="shared" ca="1" si="9"/>
        <v>0</v>
      </c>
      <c r="N24" s="19">
        <f t="shared" si="4"/>
        <v>15.428571428571434</v>
      </c>
      <c r="O24" s="15">
        <f t="shared" si="5"/>
        <v>1.7085714285714297</v>
      </c>
      <c r="P24" s="15">
        <f t="shared" ca="1" si="10"/>
        <v>0.34999999999999992</v>
      </c>
      <c r="Q24" s="15">
        <f t="shared" si="13"/>
        <v>0.37</v>
      </c>
      <c r="R24" s="15">
        <f t="shared" si="13"/>
        <v>0</v>
      </c>
      <c r="S24" s="15">
        <f t="shared" ca="1" si="14"/>
        <v>0.11</v>
      </c>
      <c r="T24" s="161"/>
      <c r="U24" s="251">
        <f t="shared" si="6"/>
        <v>0.5</v>
      </c>
      <c r="Y24" s="161"/>
      <c r="Z24" s="161"/>
      <c r="AA24" s="161"/>
      <c r="AB24" s="161"/>
      <c r="AC24" s="161"/>
      <c r="AD24" s="161"/>
      <c r="AE24" s="161"/>
      <c r="AF24" s="161"/>
      <c r="AG24" s="161"/>
      <c r="AH24" s="161"/>
      <c r="AI24" s="161"/>
      <c r="AJ24" s="161"/>
      <c r="AK24" s="161"/>
      <c r="AL24" s="161"/>
      <c r="AM24" s="161"/>
      <c r="AN24" s="161"/>
      <c r="AO24" s="161"/>
      <c r="AP24" s="161"/>
      <c r="AQ24" s="161"/>
    </row>
    <row r="25" spans="1:68" x14ac:dyDescent="0.2">
      <c r="A25" s="60">
        <f t="shared" si="11"/>
        <v>39950</v>
      </c>
      <c r="B25" s="36">
        <v>71.150000000000006</v>
      </c>
      <c r="C25" s="161">
        <f t="shared" si="0"/>
        <v>3</v>
      </c>
      <c r="D25" s="11">
        <f t="shared" ca="1" si="1"/>
        <v>0.05</v>
      </c>
      <c r="E25" s="93" t="str">
        <f t="shared" si="2"/>
        <v>Uncut</v>
      </c>
      <c r="F25" s="94">
        <f t="shared" si="3"/>
        <v>1</v>
      </c>
      <c r="G25" s="15">
        <f t="shared" ca="1" si="7"/>
        <v>0.05</v>
      </c>
      <c r="H25" s="26">
        <v>0</v>
      </c>
      <c r="I25" s="26"/>
      <c r="J25" s="15">
        <f t="shared" ca="1" si="8"/>
        <v>0.2</v>
      </c>
      <c r="K25" s="12">
        <f t="shared" ca="1" si="12"/>
        <v>0.10926118626430795</v>
      </c>
      <c r="L25" s="13"/>
      <c r="M25" s="15">
        <f t="shared" ca="1" si="9"/>
        <v>0</v>
      </c>
      <c r="N25" s="19">
        <f t="shared" si="4"/>
        <v>16.190476190476197</v>
      </c>
      <c r="O25" s="15">
        <f t="shared" si="5"/>
        <v>1.8304761904761917</v>
      </c>
      <c r="P25" s="15">
        <f t="shared" ca="1" si="10"/>
        <v>0.39999999999999991</v>
      </c>
      <c r="Q25" s="15">
        <f t="shared" si="13"/>
        <v>0.37</v>
      </c>
      <c r="R25" s="15">
        <f t="shared" si="13"/>
        <v>0</v>
      </c>
      <c r="S25" s="15">
        <f t="shared" ca="1" si="14"/>
        <v>0.11</v>
      </c>
      <c r="T25" s="161"/>
      <c r="U25" s="251">
        <f t="shared" si="6"/>
        <v>0.5</v>
      </c>
      <c r="Y25" s="161"/>
      <c r="Z25" s="161"/>
      <c r="AA25" s="161"/>
      <c r="AB25" s="161"/>
      <c r="AC25" s="161"/>
      <c r="AD25" s="161"/>
      <c r="AE25" s="161"/>
      <c r="AF25" s="161"/>
      <c r="AG25" s="161"/>
      <c r="AH25" s="161"/>
      <c r="AI25" s="161"/>
      <c r="AJ25" s="161"/>
      <c r="AK25" s="161"/>
      <c r="AL25" s="161"/>
      <c r="AM25" s="161"/>
      <c r="AN25" s="161"/>
      <c r="AO25" s="161"/>
      <c r="AP25" s="161"/>
      <c r="AQ25" s="161"/>
    </row>
    <row r="26" spans="1:68" x14ac:dyDescent="0.2">
      <c r="A26" s="60">
        <f t="shared" si="11"/>
        <v>39951</v>
      </c>
      <c r="B26" s="36">
        <v>75.739999999999995</v>
      </c>
      <c r="C26" s="161">
        <f t="shared" si="0"/>
        <v>3</v>
      </c>
      <c r="D26" s="11">
        <f t="shared" ca="1" si="1"/>
        <v>0.05</v>
      </c>
      <c r="E26" s="93" t="str">
        <f t="shared" si="2"/>
        <v>Uncut</v>
      </c>
      <c r="F26" s="94">
        <f t="shared" si="3"/>
        <v>1</v>
      </c>
      <c r="G26" s="15">
        <f t="shared" ca="1" si="7"/>
        <v>0.05</v>
      </c>
      <c r="H26" s="26">
        <v>0.05</v>
      </c>
      <c r="I26" s="26"/>
      <c r="J26" s="15">
        <f t="shared" ca="1" si="8"/>
        <v>0.2</v>
      </c>
      <c r="K26" s="12">
        <f t="shared" ca="1" si="12"/>
        <v>0.10243902439024383</v>
      </c>
      <c r="L26" s="13"/>
      <c r="M26" s="15">
        <f t="shared" ca="1" si="9"/>
        <v>0</v>
      </c>
      <c r="N26" s="19">
        <f t="shared" si="4"/>
        <v>16.95238095238096</v>
      </c>
      <c r="O26" s="15">
        <f t="shared" si="5"/>
        <v>1.9523809523809539</v>
      </c>
      <c r="P26" s="15">
        <f t="shared" ca="1" si="10"/>
        <v>0.4499999999999999</v>
      </c>
      <c r="Q26" s="15">
        <f t="shared" ref="Q26:R41" si="15">Q25+H26</f>
        <v>0.42</v>
      </c>
      <c r="R26" s="15">
        <f t="shared" si="15"/>
        <v>0</v>
      </c>
      <c r="S26" s="15">
        <f t="shared" ca="1" si="14"/>
        <v>0.11</v>
      </c>
      <c r="T26" s="161"/>
      <c r="U26" s="251">
        <f t="shared" si="6"/>
        <v>0.5</v>
      </c>
      <c r="Y26" s="161"/>
      <c r="Z26" s="161"/>
      <c r="AA26" s="161"/>
      <c r="AB26" s="161"/>
      <c r="AC26" s="161"/>
      <c r="AD26" s="161"/>
      <c r="AE26" s="161"/>
      <c r="AF26" s="161"/>
      <c r="AG26" s="161"/>
      <c r="AH26" s="161"/>
      <c r="AI26" s="161"/>
      <c r="AJ26" s="161"/>
      <c r="AK26" s="161"/>
      <c r="AL26" s="161"/>
      <c r="AM26" s="161"/>
      <c r="AN26" s="161"/>
      <c r="AO26" s="161"/>
      <c r="AP26" s="161"/>
      <c r="AQ26" s="161"/>
    </row>
    <row r="27" spans="1:68" x14ac:dyDescent="0.2">
      <c r="A27" s="60">
        <f t="shared" si="11"/>
        <v>39952</v>
      </c>
      <c r="B27" s="36">
        <v>71.834000000000003</v>
      </c>
      <c r="C27" s="161">
        <f t="shared" si="0"/>
        <v>3</v>
      </c>
      <c r="D27" s="11">
        <f t="shared" ca="1" si="1"/>
        <v>0.05</v>
      </c>
      <c r="E27" s="93" t="str">
        <f t="shared" si="2"/>
        <v>Uncut</v>
      </c>
      <c r="F27" s="94">
        <f t="shared" si="3"/>
        <v>1</v>
      </c>
      <c r="G27" s="15">
        <f t="shared" ca="1" si="7"/>
        <v>0.05</v>
      </c>
      <c r="H27" s="26">
        <v>0</v>
      </c>
      <c r="I27" s="26"/>
      <c r="J27" s="15">
        <f t="shared" ca="1" si="8"/>
        <v>0.25</v>
      </c>
      <c r="K27" s="12">
        <f t="shared" ca="1" si="12"/>
        <v>0.12052341597796133</v>
      </c>
      <c r="L27" s="13"/>
      <c r="M27" s="15">
        <f t="shared" ca="1" si="9"/>
        <v>0</v>
      </c>
      <c r="N27" s="19">
        <f t="shared" si="4"/>
        <v>17.714285714285722</v>
      </c>
      <c r="O27" s="15">
        <f t="shared" si="5"/>
        <v>2.0742857142857161</v>
      </c>
      <c r="P27" s="15">
        <f t="shared" ca="1" si="10"/>
        <v>0.49999999999999989</v>
      </c>
      <c r="Q27" s="15">
        <f t="shared" si="15"/>
        <v>0.42</v>
      </c>
      <c r="R27" s="15">
        <f t="shared" si="15"/>
        <v>0</v>
      </c>
      <c r="S27" s="15">
        <f t="shared" ca="1" si="14"/>
        <v>0.11</v>
      </c>
      <c r="T27" s="161"/>
      <c r="U27" s="251">
        <f t="shared" si="6"/>
        <v>0.5</v>
      </c>
      <c r="Y27" s="161"/>
      <c r="Z27" s="161"/>
      <c r="AA27" s="161"/>
      <c r="AB27" s="161"/>
      <c r="AC27" s="161"/>
      <c r="AD27" s="161"/>
      <c r="AE27" s="161"/>
      <c r="AF27" s="161"/>
      <c r="AG27" s="161"/>
      <c r="AH27" s="161"/>
      <c r="AI27" s="161"/>
      <c r="AJ27" s="161"/>
      <c r="AK27" s="161"/>
      <c r="AL27" s="161"/>
      <c r="AM27" s="161"/>
      <c r="AN27" s="161"/>
      <c r="AO27" s="161"/>
      <c r="AP27" s="161"/>
      <c r="AQ27" s="161"/>
    </row>
    <row r="28" spans="1:68" x14ac:dyDescent="0.2">
      <c r="A28" s="60">
        <f t="shared" si="11"/>
        <v>39953</v>
      </c>
      <c r="B28" s="36">
        <v>57.776000000000003</v>
      </c>
      <c r="C28" s="161">
        <f t="shared" si="0"/>
        <v>3</v>
      </c>
      <c r="D28" s="11">
        <f t="shared" ca="1" si="1"/>
        <v>0.03</v>
      </c>
      <c r="E28" s="93" t="str">
        <f t="shared" si="2"/>
        <v>Uncut</v>
      </c>
      <c r="F28" s="94">
        <f t="shared" si="3"/>
        <v>1</v>
      </c>
      <c r="G28" s="15">
        <f t="shared" ca="1" si="7"/>
        <v>0.03</v>
      </c>
      <c r="H28" s="26">
        <v>0</v>
      </c>
      <c r="I28" s="26"/>
      <c r="J28" s="15">
        <f t="shared" ca="1" si="8"/>
        <v>0.28000000000000003</v>
      </c>
      <c r="K28" s="12">
        <f t="shared" ca="1" si="12"/>
        <v>0.12749349522983514</v>
      </c>
      <c r="L28" s="13"/>
      <c r="M28" s="15">
        <f t="shared" ca="1" si="9"/>
        <v>0</v>
      </c>
      <c r="N28" s="19">
        <f t="shared" si="4"/>
        <v>18.476190476190485</v>
      </c>
      <c r="O28" s="15">
        <f t="shared" si="5"/>
        <v>2.1961904761904778</v>
      </c>
      <c r="P28" s="15">
        <f t="shared" ca="1" si="10"/>
        <v>0.52999999999999992</v>
      </c>
      <c r="Q28" s="15">
        <f t="shared" si="15"/>
        <v>0.42</v>
      </c>
      <c r="R28" s="15">
        <f t="shared" si="15"/>
        <v>0</v>
      </c>
      <c r="S28" s="15">
        <f t="shared" ca="1" si="14"/>
        <v>0.11</v>
      </c>
      <c r="T28" s="161"/>
      <c r="U28" s="251">
        <f t="shared" si="6"/>
        <v>0.5</v>
      </c>
      <c r="Y28" s="161"/>
      <c r="Z28" s="161"/>
      <c r="AA28" s="161"/>
      <c r="AB28" s="161"/>
      <c r="AC28" s="161"/>
      <c r="AD28" s="161"/>
      <c r="AE28" s="161"/>
      <c r="AF28" s="161"/>
      <c r="AG28" s="161"/>
      <c r="AH28" s="161"/>
      <c r="AI28" s="161"/>
      <c r="AJ28" s="161"/>
      <c r="AK28" s="161"/>
      <c r="AL28" s="161"/>
      <c r="AM28" s="161"/>
      <c r="AN28" s="161"/>
      <c r="AO28" s="161"/>
      <c r="AP28" s="161"/>
      <c r="AQ28" s="161"/>
    </row>
    <row r="29" spans="1:68" x14ac:dyDescent="0.2">
      <c r="A29" s="60">
        <f t="shared" si="11"/>
        <v>39954</v>
      </c>
      <c r="B29" s="36">
        <v>60.241999999999997</v>
      </c>
      <c r="C29" s="161">
        <f t="shared" si="0"/>
        <v>3</v>
      </c>
      <c r="D29" s="11">
        <f t="shared" ca="1" si="1"/>
        <v>0.04</v>
      </c>
      <c r="E29" s="93" t="str">
        <f t="shared" si="2"/>
        <v>Uncut</v>
      </c>
      <c r="F29" s="94">
        <f t="shared" si="3"/>
        <v>1</v>
      </c>
      <c r="G29" s="15">
        <f t="shared" ca="1" si="7"/>
        <v>0.04</v>
      </c>
      <c r="H29" s="26">
        <v>0</v>
      </c>
      <c r="I29" s="26"/>
      <c r="J29" s="15">
        <f t="shared" ca="1" si="8"/>
        <v>0.32</v>
      </c>
      <c r="K29" s="12">
        <f t="shared" ca="1" si="12"/>
        <v>0.13804437140509437</v>
      </c>
      <c r="L29" s="13"/>
      <c r="M29" s="15">
        <f t="shared" ca="1" si="9"/>
        <v>0</v>
      </c>
      <c r="N29" s="19">
        <f t="shared" si="4"/>
        <v>19.238095238095248</v>
      </c>
      <c r="O29" s="15">
        <f t="shared" si="5"/>
        <v>2.31809523809524</v>
      </c>
      <c r="P29" s="15">
        <f t="shared" ca="1" si="10"/>
        <v>0.56999999999999995</v>
      </c>
      <c r="Q29" s="15">
        <f t="shared" si="15"/>
        <v>0.42</v>
      </c>
      <c r="R29" s="15">
        <f t="shared" si="15"/>
        <v>0</v>
      </c>
      <c r="S29" s="15">
        <f t="shared" ca="1" si="14"/>
        <v>0.11</v>
      </c>
      <c r="T29" s="161"/>
      <c r="U29" s="251">
        <f t="shared" si="6"/>
        <v>0.5</v>
      </c>
      <c r="Y29" s="161"/>
      <c r="Z29" s="161"/>
      <c r="AA29" s="161"/>
      <c r="AB29" s="161"/>
      <c r="AC29" s="161"/>
      <c r="AD29" s="161"/>
      <c r="AE29" s="161"/>
      <c r="AF29" s="161"/>
      <c r="AG29" s="161"/>
      <c r="AH29" s="161"/>
      <c r="AI29" s="161"/>
      <c r="AJ29" s="161"/>
      <c r="AK29" s="161"/>
      <c r="AL29" s="161"/>
      <c r="AM29" s="161"/>
      <c r="AN29" s="161"/>
      <c r="AO29" s="161"/>
      <c r="AP29" s="161"/>
      <c r="AQ29" s="161"/>
    </row>
    <row r="30" spans="1:68" x14ac:dyDescent="0.2">
      <c r="A30" s="60">
        <f t="shared" si="11"/>
        <v>39955</v>
      </c>
      <c r="B30" s="36">
        <v>73.813999999999993</v>
      </c>
      <c r="C30" s="161">
        <f t="shared" si="0"/>
        <v>4</v>
      </c>
      <c r="D30" s="11">
        <f t="shared" ca="1" si="1"/>
        <v>7.0000000000000007E-2</v>
      </c>
      <c r="E30" s="93" t="str">
        <f t="shared" si="2"/>
        <v>Uncut</v>
      </c>
      <c r="F30" s="94">
        <f t="shared" si="3"/>
        <v>1</v>
      </c>
      <c r="G30" s="15">
        <f t="shared" ca="1" si="7"/>
        <v>7.0000000000000007E-2</v>
      </c>
      <c r="H30" s="26">
        <v>0</v>
      </c>
      <c r="I30" s="26"/>
      <c r="J30" s="15">
        <f t="shared" ca="1" si="8"/>
        <v>0.39</v>
      </c>
      <c r="K30" s="12">
        <f t="shared" ca="1" si="12"/>
        <v>0.15983606557377034</v>
      </c>
      <c r="L30" s="13"/>
      <c r="M30" s="15">
        <f t="shared" ca="1" si="9"/>
        <v>0</v>
      </c>
      <c r="N30" s="19">
        <f t="shared" si="4"/>
        <v>20.000000000000011</v>
      </c>
      <c r="O30" s="15">
        <f t="shared" si="5"/>
        <v>2.4400000000000026</v>
      </c>
      <c r="P30" s="15">
        <f t="shared" ca="1" si="10"/>
        <v>0.6399999999999999</v>
      </c>
      <c r="Q30" s="15">
        <f t="shared" si="15"/>
        <v>0.42</v>
      </c>
      <c r="R30" s="15">
        <f t="shared" si="15"/>
        <v>0</v>
      </c>
      <c r="S30" s="15">
        <f t="shared" ca="1" si="14"/>
        <v>0.11</v>
      </c>
      <c r="T30" s="161"/>
      <c r="U30" s="251">
        <f t="shared" si="6"/>
        <v>0.5</v>
      </c>
      <c r="Y30" s="161"/>
      <c r="Z30" s="161"/>
      <c r="AA30" s="161"/>
      <c r="AB30" s="161"/>
      <c r="AC30" s="161"/>
      <c r="AD30" s="161"/>
      <c r="AE30" s="161"/>
      <c r="AF30" s="161"/>
      <c r="AG30" s="161"/>
      <c r="AH30" s="161"/>
      <c r="AI30" s="161"/>
      <c r="AJ30" s="161"/>
      <c r="AK30" s="161"/>
      <c r="AL30" s="161"/>
      <c r="AM30" s="161"/>
      <c r="AN30" s="161"/>
      <c r="AO30" s="161"/>
      <c r="AP30" s="161"/>
      <c r="AQ30" s="161"/>
    </row>
    <row r="31" spans="1:68" x14ac:dyDescent="0.2">
      <c r="A31" s="60">
        <f t="shared" si="11"/>
        <v>39956</v>
      </c>
      <c r="B31" s="36">
        <v>89.024000000000001</v>
      </c>
      <c r="C31" s="161">
        <f t="shared" si="0"/>
        <v>4</v>
      </c>
      <c r="D31" s="11">
        <f t="shared" ca="1" si="1"/>
        <v>0.09</v>
      </c>
      <c r="E31" s="93" t="str">
        <f t="shared" si="2"/>
        <v>Uncut</v>
      </c>
      <c r="F31" s="94">
        <f t="shared" si="3"/>
        <v>1</v>
      </c>
      <c r="G31" s="15">
        <f t="shared" ca="1" si="7"/>
        <v>0.09</v>
      </c>
      <c r="H31" s="26">
        <v>0</v>
      </c>
      <c r="I31" s="26"/>
      <c r="J31" s="15">
        <f t="shared" ca="1" si="8"/>
        <v>0.48</v>
      </c>
      <c r="K31" s="12">
        <f t="shared" ca="1" si="12"/>
        <v>0.18515797207935322</v>
      </c>
      <c r="L31" s="13"/>
      <c r="M31" s="15">
        <f t="shared" ca="1" si="9"/>
        <v>0</v>
      </c>
      <c r="N31" s="19">
        <f t="shared" si="4"/>
        <v>20.761904761904773</v>
      </c>
      <c r="O31" s="15">
        <f t="shared" si="5"/>
        <v>2.5923809523809549</v>
      </c>
      <c r="P31" s="15">
        <f t="shared" ca="1" si="10"/>
        <v>0.72999999999999987</v>
      </c>
      <c r="Q31" s="15">
        <f t="shared" si="15"/>
        <v>0.42</v>
      </c>
      <c r="R31" s="15">
        <f t="shared" si="15"/>
        <v>0</v>
      </c>
      <c r="S31" s="15">
        <f t="shared" ca="1" si="14"/>
        <v>0.11</v>
      </c>
      <c r="T31" s="161"/>
      <c r="U31" s="251">
        <f t="shared" si="6"/>
        <v>0.5</v>
      </c>
      <c r="Y31" s="161"/>
      <c r="Z31" s="161"/>
      <c r="AA31" s="161"/>
      <c r="AB31" s="161"/>
      <c r="AC31" s="161"/>
      <c r="AD31" s="161"/>
      <c r="AE31" s="161"/>
      <c r="AF31" s="161"/>
      <c r="AG31" s="161"/>
      <c r="AH31" s="161"/>
      <c r="AI31" s="161"/>
      <c r="AJ31" s="161"/>
      <c r="AK31" s="161"/>
      <c r="AL31" s="161"/>
      <c r="AM31" s="161"/>
      <c r="AN31" s="161"/>
      <c r="AO31" s="161"/>
      <c r="AP31" s="161"/>
      <c r="AQ31" s="161"/>
    </row>
    <row r="32" spans="1:68" ht="13.5" thickBot="1" x14ac:dyDescent="0.25">
      <c r="A32" s="60">
        <f t="shared" si="11"/>
        <v>39957</v>
      </c>
      <c r="B32" s="36">
        <v>73.22</v>
      </c>
      <c r="C32" s="161">
        <f t="shared" si="0"/>
        <v>4</v>
      </c>
      <c r="D32" s="11">
        <f t="shared" ca="1" si="1"/>
        <v>7.0000000000000007E-2</v>
      </c>
      <c r="E32" s="93" t="str">
        <f t="shared" si="2"/>
        <v>Uncut</v>
      </c>
      <c r="F32" s="94">
        <f t="shared" si="3"/>
        <v>1</v>
      </c>
      <c r="G32" s="15">
        <f t="shared" ca="1" si="7"/>
        <v>7.0000000000000007E-2</v>
      </c>
      <c r="H32" s="26">
        <v>0.18</v>
      </c>
      <c r="I32" s="26"/>
      <c r="J32" s="15">
        <f t="shared" ca="1" si="8"/>
        <v>0.37000000000000005</v>
      </c>
      <c r="K32" s="12">
        <f t="shared" ca="1" si="12"/>
        <v>0.13480222068008316</v>
      </c>
      <c r="L32" s="13"/>
      <c r="M32" s="15">
        <f t="shared" ca="1" si="9"/>
        <v>0</v>
      </c>
      <c r="N32" s="19">
        <f t="shared" si="4"/>
        <v>21.523809523809536</v>
      </c>
      <c r="O32" s="15">
        <f t="shared" si="5"/>
        <v>2.7447619047619076</v>
      </c>
      <c r="P32" s="15">
        <f t="shared" ca="1" si="10"/>
        <v>0.79999999999999982</v>
      </c>
      <c r="Q32" s="15">
        <f t="shared" si="15"/>
        <v>0.6</v>
      </c>
      <c r="R32" s="15">
        <f t="shared" si="15"/>
        <v>0</v>
      </c>
      <c r="S32" s="15">
        <f t="shared" ca="1" si="14"/>
        <v>0.11</v>
      </c>
      <c r="T32" s="161"/>
      <c r="U32" s="251">
        <f t="shared" si="6"/>
        <v>0.5</v>
      </c>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row>
    <row r="33" spans="1:16357" s="76" customFormat="1" ht="14.25" thickTop="1" thickBot="1" x14ac:dyDescent="0.25">
      <c r="A33" s="60">
        <f t="shared" si="11"/>
        <v>39958</v>
      </c>
      <c r="B33" s="36">
        <v>72.14</v>
      </c>
      <c r="C33" s="161">
        <f t="shared" si="0"/>
        <v>4</v>
      </c>
      <c r="D33" s="11">
        <f t="shared" ca="1" si="1"/>
        <v>7.0000000000000007E-2</v>
      </c>
      <c r="E33" s="93" t="str">
        <f t="shared" si="2"/>
        <v>Uncut</v>
      </c>
      <c r="F33" s="94">
        <f t="shared" si="3"/>
        <v>1</v>
      </c>
      <c r="G33" s="15">
        <f t="shared" ca="1" si="7"/>
        <v>7.0000000000000007E-2</v>
      </c>
      <c r="H33" s="26">
        <v>0</v>
      </c>
      <c r="I33" s="26"/>
      <c r="J33" s="15">
        <f t="shared" ca="1" si="8"/>
        <v>0.44000000000000006</v>
      </c>
      <c r="K33" s="12">
        <f t="shared" ca="1" si="12"/>
        <v>0.1518737672583825</v>
      </c>
      <c r="L33" s="13"/>
      <c r="M33" s="15">
        <f t="shared" ca="1" si="9"/>
        <v>0</v>
      </c>
      <c r="N33" s="19">
        <f t="shared" si="4"/>
        <v>22.285714285714299</v>
      </c>
      <c r="O33" s="15">
        <f t="shared" si="5"/>
        <v>2.8971428571428604</v>
      </c>
      <c r="P33" s="15">
        <f t="shared" ca="1" si="10"/>
        <v>0.86999999999999988</v>
      </c>
      <c r="Q33" s="15">
        <f t="shared" si="15"/>
        <v>0.6</v>
      </c>
      <c r="R33" s="15">
        <f t="shared" si="15"/>
        <v>0</v>
      </c>
      <c r="S33" s="15">
        <f t="shared" ca="1" si="14"/>
        <v>0.11</v>
      </c>
      <c r="T33" s="161"/>
      <c r="U33" s="251">
        <f t="shared" si="6"/>
        <v>0.5</v>
      </c>
      <c r="V33"/>
      <c r="W33"/>
      <c r="X33"/>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c r="AXD33"/>
      <c r="AXE33"/>
      <c r="AXF33"/>
      <c r="AXG33"/>
      <c r="AXH33"/>
      <c r="AXI33"/>
      <c r="AXJ33"/>
      <c r="AXK33"/>
      <c r="AXL33"/>
      <c r="AXM33"/>
      <c r="AXN33"/>
      <c r="AXO33"/>
      <c r="AXP33"/>
      <c r="AXQ33"/>
      <c r="AXR33"/>
      <c r="AXS33"/>
      <c r="AXT33"/>
      <c r="AXU33"/>
      <c r="AXV33"/>
      <c r="AXW33"/>
      <c r="AXX33"/>
      <c r="AXY33"/>
      <c r="AXZ33"/>
      <c r="AYA33"/>
      <c r="AYB33"/>
      <c r="AYC33"/>
      <c r="AYD33"/>
      <c r="AYE33"/>
      <c r="AYF33"/>
      <c r="AYG33"/>
      <c r="AYH33"/>
      <c r="AYI33"/>
      <c r="AYJ33"/>
      <c r="AYK33"/>
      <c r="AYL33"/>
      <c r="AYM33"/>
      <c r="AYN33"/>
      <c r="AYO33"/>
      <c r="AYP33"/>
      <c r="AYQ33"/>
      <c r="AYR33"/>
      <c r="AYS33"/>
      <c r="AYT33"/>
      <c r="AYU33"/>
      <c r="AYV33"/>
      <c r="AYW33"/>
      <c r="AYX33"/>
      <c r="AYY33"/>
      <c r="AYZ33"/>
      <c r="AZA33"/>
      <c r="AZB33"/>
      <c r="AZC33"/>
      <c r="AZD33"/>
      <c r="AZE33"/>
      <c r="AZF33"/>
      <c r="AZG33"/>
      <c r="AZH33"/>
      <c r="AZI33"/>
      <c r="AZJ33"/>
      <c r="AZK33"/>
      <c r="AZL33"/>
      <c r="AZM33"/>
      <c r="AZN33"/>
      <c r="AZO33"/>
      <c r="AZP33"/>
      <c r="AZQ33"/>
      <c r="AZR33"/>
      <c r="AZS33"/>
      <c r="AZT33"/>
      <c r="AZU33"/>
      <c r="AZV33"/>
      <c r="AZW33"/>
      <c r="AZX33"/>
      <c r="AZY33"/>
      <c r="AZZ33"/>
      <c r="BAA33"/>
      <c r="BAB33"/>
      <c r="BAC33"/>
      <c r="BAD33"/>
      <c r="BAE33"/>
      <c r="BAF33"/>
      <c r="BAG33"/>
      <c r="BAH33"/>
      <c r="BAI33"/>
      <c r="BAJ33"/>
      <c r="BAK33"/>
      <c r="BAL33"/>
      <c r="BAM33"/>
      <c r="BAN33"/>
      <c r="BAO33"/>
      <c r="BAP33"/>
      <c r="BAQ33"/>
      <c r="BAR33"/>
      <c r="BAS33"/>
      <c r="BAT33"/>
      <c r="BAU33"/>
      <c r="BAV33"/>
      <c r="BAW33"/>
      <c r="BAX33"/>
      <c r="BAY33"/>
      <c r="BAZ33"/>
      <c r="BBA33"/>
      <c r="BBB33"/>
      <c r="BBC33"/>
      <c r="BBD33"/>
      <c r="BBE33"/>
      <c r="BBF33"/>
      <c r="BBG33"/>
      <c r="BBH33"/>
      <c r="BBI33"/>
      <c r="BBJ33"/>
      <c r="BBK33"/>
      <c r="BBL33"/>
      <c r="BBM33"/>
      <c r="BBN33"/>
      <c r="BBO33"/>
      <c r="BBP33"/>
      <c r="BBQ33"/>
      <c r="BBR33"/>
      <c r="BBS33"/>
      <c r="BBT33"/>
      <c r="BBU33"/>
      <c r="BBV33"/>
      <c r="BBW33"/>
      <c r="BBX33"/>
      <c r="BBY33"/>
      <c r="BBZ33"/>
      <c r="BCA33"/>
      <c r="BCB33"/>
      <c r="BCC33"/>
      <c r="BCD33"/>
      <c r="BCE33"/>
      <c r="BCF33"/>
      <c r="BCG33"/>
      <c r="BCH33"/>
      <c r="BCI33"/>
      <c r="BCJ33"/>
      <c r="BCK33"/>
      <c r="BCL33"/>
      <c r="BCM33"/>
      <c r="BCN33"/>
      <c r="BCO33"/>
      <c r="BCP33"/>
      <c r="BCQ33"/>
      <c r="BCR33"/>
      <c r="BCS33"/>
      <c r="BCT33"/>
      <c r="BCU33"/>
      <c r="BCV33"/>
      <c r="BCW33"/>
      <c r="BCX33"/>
      <c r="BCY33"/>
      <c r="BCZ33"/>
      <c r="BDA33"/>
      <c r="BDB33"/>
      <c r="BDC33"/>
      <c r="BDD33"/>
      <c r="BDE33"/>
      <c r="BDF33"/>
      <c r="BDG33"/>
      <c r="BDH33"/>
      <c r="BDI33"/>
      <c r="BDJ33"/>
      <c r="BDK33"/>
      <c r="BDL33"/>
      <c r="BDM33"/>
      <c r="BDN33"/>
      <c r="BDO33"/>
      <c r="BDP33"/>
      <c r="BDQ33"/>
      <c r="BDR33"/>
      <c r="BDS33"/>
      <c r="BDT33"/>
      <c r="BDU33"/>
      <c r="BDV33"/>
      <c r="BDW33"/>
      <c r="BDX33"/>
      <c r="BDY33"/>
      <c r="BDZ33"/>
      <c r="BEA33"/>
      <c r="BEB33"/>
      <c r="BEC33"/>
      <c r="BED33"/>
      <c r="BEE33"/>
      <c r="BEF33"/>
      <c r="BEG33"/>
      <c r="BEH33"/>
      <c r="BEI33"/>
      <c r="BEJ33"/>
      <c r="BEK33"/>
      <c r="BEL33"/>
      <c r="BEM33"/>
      <c r="BEN33"/>
      <c r="BEO33"/>
      <c r="BEP33"/>
      <c r="BEQ33"/>
      <c r="BER33"/>
      <c r="BES33"/>
      <c r="BET33"/>
      <c r="BEU33"/>
      <c r="BEV33"/>
      <c r="BEW33"/>
      <c r="BEX33"/>
      <c r="BEY33"/>
      <c r="BEZ33"/>
      <c r="BFA33"/>
      <c r="BFB33"/>
      <c r="BFC33"/>
      <c r="BFD33"/>
      <c r="BFE33"/>
      <c r="BFF33"/>
      <c r="BFG33"/>
      <c r="BFH33"/>
      <c r="BFI33"/>
      <c r="BFJ33"/>
      <c r="BFK33"/>
      <c r="BFL33"/>
      <c r="BFM33"/>
      <c r="BFN33"/>
      <c r="BFO33"/>
      <c r="BFP33"/>
      <c r="BFQ33"/>
      <c r="BFR33"/>
      <c r="BFS33"/>
      <c r="BFT33"/>
      <c r="BFU33"/>
      <c r="BFV33"/>
      <c r="BFW33"/>
      <c r="BFX33"/>
      <c r="BFY33"/>
      <c r="BFZ33"/>
      <c r="BGA33"/>
      <c r="BGB33"/>
      <c r="BGC33"/>
      <c r="BGD33"/>
      <c r="BGE33"/>
      <c r="BGF33"/>
      <c r="BGG33"/>
      <c r="BGH33"/>
      <c r="BGI33"/>
      <c r="BGJ33"/>
      <c r="BGK33"/>
      <c r="BGL33"/>
      <c r="BGM33"/>
      <c r="BGN33"/>
      <c r="BGO33"/>
      <c r="BGP33"/>
      <c r="BGQ33"/>
      <c r="BGR33"/>
      <c r="BGS33"/>
      <c r="BGT33"/>
      <c r="BGU33"/>
      <c r="BGV33"/>
      <c r="BGW33"/>
      <c r="BGX33"/>
      <c r="BGY33"/>
      <c r="BGZ33"/>
      <c r="BHA33"/>
      <c r="BHB33"/>
      <c r="BHC33"/>
      <c r="BHD33"/>
      <c r="BHE33"/>
      <c r="BHF33"/>
      <c r="BHG33"/>
      <c r="BHH33"/>
      <c r="BHI33"/>
      <c r="BHJ33"/>
      <c r="BHK33"/>
      <c r="BHL33"/>
      <c r="BHM33"/>
      <c r="BHN33"/>
      <c r="BHO33"/>
      <c r="BHP33"/>
      <c r="BHQ33"/>
      <c r="BHR33"/>
      <c r="BHS33"/>
      <c r="BHT33"/>
      <c r="BHU33"/>
      <c r="BHV33"/>
      <c r="BHW33"/>
      <c r="BHX33"/>
      <c r="BHY33"/>
      <c r="BHZ33"/>
      <c r="BIA33"/>
      <c r="BIB33"/>
      <c r="BIC33"/>
      <c r="BID33"/>
      <c r="BIE33"/>
      <c r="BIF33"/>
      <c r="BIG33"/>
      <c r="BIH33"/>
      <c r="BII33"/>
      <c r="BIJ33"/>
      <c r="BIK33"/>
      <c r="BIL33"/>
      <c r="BIM33"/>
      <c r="BIN33"/>
      <c r="BIO33"/>
      <c r="BIP33"/>
      <c r="BIQ33"/>
      <c r="BIR33"/>
      <c r="BIS33"/>
      <c r="BIT33"/>
      <c r="BIU33"/>
      <c r="BIV33"/>
      <c r="BIW33"/>
      <c r="BIX33"/>
      <c r="BIY33"/>
      <c r="BIZ33"/>
      <c r="BJA33"/>
      <c r="BJB33"/>
      <c r="BJC33"/>
      <c r="BJD33"/>
      <c r="BJE33"/>
      <c r="BJF33"/>
      <c r="BJG33"/>
      <c r="BJH33"/>
      <c r="BJI33"/>
      <c r="BJJ33"/>
      <c r="BJK33"/>
      <c r="BJL33"/>
      <c r="BJM33"/>
      <c r="BJN33"/>
      <c r="BJO33"/>
      <c r="BJP33"/>
      <c r="BJQ33"/>
      <c r="BJR33"/>
      <c r="BJS33"/>
      <c r="BJT33"/>
      <c r="BJU33"/>
      <c r="BJV33"/>
      <c r="BJW33"/>
      <c r="BJX33"/>
      <c r="BJY33"/>
      <c r="BJZ33"/>
      <c r="BKA33"/>
      <c r="BKB33"/>
      <c r="BKC33"/>
      <c r="BKD33"/>
      <c r="BKE33"/>
      <c r="BKF33"/>
      <c r="BKG33"/>
      <c r="BKH33"/>
      <c r="BKI33"/>
      <c r="BKJ33"/>
      <c r="BKK33"/>
      <c r="BKL33"/>
      <c r="BKM33"/>
      <c r="BKN33"/>
      <c r="BKO33"/>
      <c r="BKP33"/>
      <c r="BKQ33"/>
      <c r="BKR33"/>
      <c r="BKS33"/>
      <c r="BKT33"/>
      <c r="BKU33"/>
      <c r="BKV33"/>
      <c r="BKW33"/>
      <c r="BKX33"/>
      <c r="BKY33"/>
      <c r="BKZ33"/>
      <c r="BLA33"/>
      <c r="BLB33"/>
      <c r="BLC33"/>
      <c r="BLD33"/>
      <c r="BLE33"/>
      <c r="BLF33"/>
      <c r="BLG33"/>
      <c r="BLH33"/>
      <c r="BLI33"/>
      <c r="BLJ33"/>
      <c r="BLK33"/>
      <c r="BLL33"/>
      <c r="BLM33"/>
      <c r="BLN33"/>
      <c r="BLO33"/>
      <c r="BLP33"/>
      <c r="BLQ33"/>
      <c r="BLR33"/>
      <c r="BLS33"/>
      <c r="BLT33"/>
      <c r="BLU33"/>
      <c r="BLV33"/>
      <c r="BLW33"/>
      <c r="BLX33"/>
      <c r="BLY33"/>
      <c r="BLZ33"/>
      <c r="BMA33"/>
      <c r="BMB33"/>
      <c r="BMC33"/>
      <c r="BMD33"/>
      <c r="BME33"/>
      <c r="BMF33"/>
      <c r="BMG33"/>
      <c r="BMH33"/>
      <c r="BMI33"/>
      <c r="BMJ33"/>
      <c r="BMK33"/>
      <c r="BML33"/>
      <c r="BMM33"/>
      <c r="BMN33"/>
      <c r="BMO33"/>
      <c r="BMP33"/>
      <c r="BMQ33"/>
      <c r="BMR33"/>
      <c r="BMS33"/>
      <c r="BMT33"/>
      <c r="BMU33"/>
      <c r="BMV33"/>
      <c r="BMW33"/>
      <c r="BMX33"/>
      <c r="BMY33"/>
      <c r="BMZ33"/>
      <c r="BNA33"/>
      <c r="BNB33"/>
      <c r="BNC33"/>
      <c r="BND33"/>
      <c r="BNE33"/>
      <c r="BNF33"/>
      <c r="BNG33"/>
      <c r="BNH33"/>
      <c r="BNI33"/>
      <c r="BNJ33"/>
      <c r="BNK33"/>
      <c r="BNL33"/>
      <c r="BNM33"/>
      <c r="BNN33"/>
      <c r="BNO33"/>
      <c r="BNP33"/>
      <c r="BNQ33"/>
      <c r="BNR33"/>
      <c r="BNS33"/>
      <c r="BNT33"/>
      <c r="BNU33"/>
      <c r="BNV33"/>
      <c r="BNW33"/>
      <c r="BNX33"/>
      <c r="BNY33"/>
      <c r="BNZ33"/>
      <c r="BOA33"/>
      <c r="BOB33"/>
      <c r="BOC33"/>
      <c r="BOD33"/>
      <c r="BOE33"/>
      <c r="BOF33"/>
      <c r="BOG33"/>
      <c r="BOH33"/>
      <c r="BOI33"/>
      <c r="BOJ33"/>
      <c r="BOK33"/>
      <c r="BOL33"/>
      <c r="BOM33"/>
      <c r="BON33"/>
      <c r="BOO33"/>
      <c r="BOP33"/>
      <c r="BOQ33"/>
      <c r="BOR33"/>
      <c r="BOS33"/>
      <c r="BOT33"/>
      <c r="BOU33"/>
      <c r="BOV33"/>
      <c r="BOW33"/>
      <c r="BOX33"/>
      <c r="BOY33"/>
      <c r="BOZ33"/>
      <c r="BPA33"/>
      <c r="BPB33"/>
      <c r="BPC33"/>
      <c r="BPD33"/>
      <c r="BPE33"/>
      <c r="BPF33"/>
      <c r="BPG33"/>
      <c r="BPH33"/>
      <c r="BPI33"/>
      <c r="BPJ33"/>
      <c r="BPK33"/>
      <c r="BPL33"/>
      <c r="BPM33"/>
      <c r="BPN33"/>
      <c r="BPO33"/>
      <c r="BPP33"/>
      <c r="BPQ33"/>
      <c r="BPR33"/>
      <c r="BPS33"/>
      <c r="BPT33"/>
      <c r="BPU33"/>
      <c r="BPV33"/>
      <c r="BPW33"/>
      <c r="BPX33"/>
      <c r="BPY33"/>
      <c r="BPZ33"/>
      <c r="BQA33"/>
      <c r="BQB33"/>
      <c r="BQC33"/>
      <c r="BQD33"/>
      <c r="BQE33"/>
      <c r="BQF33"/>
      <c r="BQG33"/>
      <c r="BQH33"/>
      <c r="BQI33"/>
      <c r="BQJ33"/>
      <c r="BQK33"/>
      <c r="BQL33"/>
      <c r="BQM33"/>
      <c r="BQN33"/>
      <c r="BQO33"/>
      <c r="BQP33"/>
      <c r="BQQ33"/>
      <c r="BQR33"/>
      <c r="BQS33"/>
      <c r="BQT33"/>
      <c r="BQU33"/>
      <c r="BQV33"/>
      <c r="BQW33"/>
      <c r="BQX33"/>
      <c r="BQY33"/>
      <c r="BQZ33"/>
      <c r="BRA33"/>
      <c r="BRB33"/>
      <c r="BRC33"/>
      <c r="BRD33"/>
      <c r="BRE33"/>
      <c r="BRF33"/>
      <c r="BRG33"/>
      <c r="BRH33"/>
      <c r="BRI33"/>
      <c r="BRJ33"/>
      <c r="BRK33"/>
      <c r="BRL33"/>
      <c r="BRM33"/>
      <c r="BRN33"/>
      <c r="BRO33"/>
      <c r="BRP33"/>
      <c r="BRQ33"/>
      <c r="BRR33"/>
      <c r="BRS33"/>
      <c r="BRT33"/>
      <c r="BRU33"/>
      <c r="BRV33"/>
      <c r="BRW33"/>
      <c r="BRX33"/>
      <c r="BRY33"/>
      <c r="BRZ33"/>
      <c r="BSA33"/>
      <c r="BSB33"/>
      <c r="BSC33"/>
      <c r="BSD33"/>
      <c r="BSE33"/>
      <c r="BSF33"/>
      <c r="BSG33"/>
      <c r="BSH33"/>
      <c r="BSI33"/>
      <c r="BSJ33"/>
      <c r="BSK33"/>
      <c r="BSL33"/>
      <c r="BSM33"/>
      <c r="BSN33"/>
      <c r="BSO33"/>
      <c r="BSP33"/>
      <c r="BSQ33"/>
      <c r="BSR33"/>
      <c r="BSS33"/>
      <c r="BST33"/>
      <c r="BSU33"/>
      <c r="BSV33"/>
      <c r="BSW33"/>
      <c r="BSX33"/>
      <c r="BSY33"/>
      <c r="BSZ33"/>
      <c r="BTA33"/>
      <c r="BTB33"/>
      <c r="BTC33"/>
      <c r="BTD33"/>
      <c r="BTE33"/>
      <c r="BTF33"/>
      <c r="BTG33"/>
      <c r="BTH33"/>
      <c r="BTI33"/>
      <c r="BTJ33"/>
      <c r="BTK33"/>
      <c r="BTL33"/>
      <c r="BTM33"/>
      <c r="BTN33"/>
      <c r="BTO33"/>
      <c r="BTP33"/>
      <c r="BTQ33"/>
      <c r="BTR33"/>
      <c r="BTS33"/>
      <c r="BTT33"/>
      <c r="BTU33"/>
      <c r="BTV33"/>
      <c r="BTW33"/>
      <c r="BTX33"/>
      <c r="BTY33"/>
      <c r="BTZ33"/>
      <c r="BUA33"/>
      <c r="BUB33"/>
      <c r="BUC33"/>
      <c r="BUD33"/>
      <c r="BUE33"/>
      <c r="BUF33"/>
      <c r="BUG33"/>
      <c r="BUH33"/>
      <c r="BUI33"/>
      <c r="BUJ33"/>
      <c r="BUK33"/>
      <c r="BUL33"/>
      <c r="BUM33"/>
      <c r="BUN33"/>
      <c r="BUO33"/>
      <c r="BUP33"/>
      <c r="BUQ33"/>
      <c r="BUR33"/>
      <c r="BUS33"/>
      <c r="BUT33"/>
      <c r="BUU33"/>
      <c r="BUV33"/>
      <c r="BUW33"/>
      <c r="BUX33"/>
      <c r="BUY33"/>
      <c r="BUZ33"/>
      <c r="BVA33"/>
      <c r="BVB33"/>
      <c r="BVC33"/>
      <c r="BVD33"/>
      <c r="BVE33"/>
      <c r="BVF33"/>
      <c r="BVG33"/>
      <c r="BVH33"/>
      <c r="BVI33"/>
      <c r="BVJ33"/>
      <c r="BVK33"/>
      <c r="BVL33"/>
      <c r="BVM33"/>
      <c r="BVN33"/>
      <c r="BVO33"/>
      <c r="BVP33"/>
      <c r="BVQ33"/>
      <c r="BVR33"/>
      <c r="BVS33"/>
      <c r="BVT33"/>
      <c r="BVU33"/>
      <c r="BVV33"/>
      <c r="BVW33"/>
      <c r="BVX33"/>
      <c r="BVY33"/>
      <c r="BVZ33"/>
      <c r="BWA33"/>
      <c r="BWB33"/>
      <c r="BWC33"/>
      <c r="BWD33"/>
      <c r="BWE33"/>
      <c r="BWF33"/>
      <c r="BWG33"/>
      <c r="BWH33"/>
      <c r="BWI33"/>
      <c r="BWJ33"/>
      <c r="BWK33"/>
      <c r="BWL33"/>
      <c r="BWM33"/>
      <c r="BWN33"/>
      <c r="BWO33"/>
      <c r="BWP33"/>
      <c r="BWQ33"/>
      <c r="BWR33"/>
      <c r="BWS33"/>
      <c r="BWT33"/>
      <c r="BWU33"/>
      <c r="BWV33"/>
      <c r="BWW33"/>
      <c r="BWX33"/>
      <c r="BWY33"/>
      <c r="BWZ33"/>
      <c r="BXA33"/>
      <c r="BXB33"/>
      <c r="BXC33"/>
      <c r="BXD33"/>
      <c r="BXE33"/>
      <c r="BXF33"/>
      <c r="BXG33"/>
      <c r="BXH33"/>
      <c r="BXI33"/>
      <c r="BXJ33"/>
      <c r="BXK33"/>
      <c r="BXL33"/>
      <c r="BXM33"/>
      <c r="BXN33"/>
      <c r="BXO33"/>
      <c r="BXP33"/>
      <c r="BXQ33"/>
      <c r="BXR33"/>
      <c r="BXS33"/>
      <c r="BXT33"/>
      <c r="BXU33"/>
      <c r="BXV33"/>
      <c r="BXW33"/>
      <c r="BXX33"/>
      <c r="BXY33"/>
      <c r="BXZ33"/>
      <c r="BYA33"/>
      <c r="BYB33"/>
      <c r="BYC33"/>
      <c r="BYD33"/>
      <c r="BYE33"/>
      <c r="BYF33"/>
      <c r="BYG33"/>
      <c r="BYH33"/>
      <c r="BYI33"/>
      <c r="BYJ33"/>
      <c r="BYK33"/>
      <c r="BYL33"/>
      <c r="BYM33"/>
      <c r="BYN33"/>
      <c r="BYO33"/>
      <c r="BYP33"/>
      <c r="BYQ33"/>
      <c r="BYR33"/>
      <c r="BYS33"/>
      <c r="BYT33"/>
      <c r="BYU33"/>
      <c r="BYV33"/>
      <c r="BYW33"/>
      <c r="BYX33"/>
      <c r="BYY33"/>
      <c r="BYZ33"/>
      <c r="BZA33"/>
      <c r="BZB33"/>
      <c r="BZC33"/>
      <c r="BZD33"/>
      <c r="BZE33"/>
      <c r="BZF33"/>
      <c r="BZG33"/>
      <c r="BZH33"/>
      <c r="BZI33"/>
      <c r="BZJ33"/>
      <c r="BZK33"/>
      <c r="BZL33"/>
      <c r="BZM33"/>
      <c r="BZN33"/>
      <c r="BZO33"/>
      <c r="BZP33"/>
      <c r="BZQ33"/>
      <c r="BZR33"/>
      <c r="BZS33"/>
      <c r="BZT33"/>
      <c r="BZU33"/>
      <c r="BZV33"/>
      <c r="BZW33"/>
      <c r="BZX33"/>
      <c r="BZY33"/>
      <c r="BZZ33"/>
      <c r="CAA33"/>
      <c r="CAB33"/>
      <c r="CAC33"/>
      <c r="CAD33"/>
      <c r="CAE33"/>
      <c r="CAF33"/>
      <c r="CAG33"/>
      <c r="CAH33"/>
      <c r="CAI33"/>
      <c r="CAJ33"/>
      <c r="CAK33"/>
      <c r="CAL33"/>
      <c r="CAM33"/>
      <c r="CAN33"/>
      <c r="CAO33"/>
      <c r="CAP33"/>
      <c r="CAQ33"/>
      <c r="CAR33"/>
      <c r="CAS33"/>
      <c r="CAT33"/>
      <c r="CAU33"/>
      <c r="CAV33"/>
      <c r="CAW33"/>
      <c r="CAX33"/>
      <c r="CAY33"/>
      <c r="CAZ33"/>
      <c r="CBA33"/>
      <c r="CBB33"/>
      <c r="CBC33"/>
      <c r="CBD33"/>
      <c r="CBE33"/>
      <c r="CBF33"/>
      <c r="CBG33"/>
      <c r="CBH33"/>
      <c r="CBI33"/>
      <c r="CBJ33"/>
      <c r="CBK33"/>
      <c r="CBL33"/>
      <c r="CBM33"/>
      <c r="CBN33"/>
      <c r="CBO33"/>
      <c r="CBP33"/>
      <c r="CBQ33"/>
      <c r="CBR33"/>
      <c r="CBS33"/>
      <c r="CBT33"/>
      <c r="CBU33"/>
      <c r="CBV33"/>
      <c r="CBW33"/>
      <c r="CBX33"/>
      <c r="CBY33"/>
      <c r="CBZ33"/>
      <c r="CCA33"/>
      <c r="CCB33"/>
      <c r="CCC33"/>
      <c r="CCD33"/>
      <c r="CCE33"/>
      <c r="CCF33"/>
      <c r="CCG33"/>
      <c r="CCH33"/>
      <c r="CCI33"/>
      <c r="CCJ33"/>
      <c r="CCK33"/>
      <c r="CCL33"/>
      <c r="CCM33"/>
      <c r="CCN33"/>
      <c r="CCO33"/>
      <c r="CCP33"/>
      <c r="CCQ33"/>
      <c r="CCR33"/>
      <c r="CCS33"/>
      <c r="CCT33"/>
      <c r="CCU33"/>
      <c r="CCV33"/>
      <c r="CCW33"/>
      <c r="CCX33"/>
      <c r="CCY33"/>
      <c r="CCZ33"/>
      <c r="CDA33"/>
      <c r="CDB33"/>
      <c r="CDC33"/>
      <c r="CDD33"/>
      <c r="CDE33"/>
      <c r="CDF33"/>
      <c r="CDG33"/>
      <c r="CDH33"/>
      <c r="CDI33"/>
      <c r="CDJ33"/>
      <c r="CDK33"/>
      <c r="CDL33"/>
      <c r="CDM33"/>
      <c r="CDN33"/>
      <c r="CDO33"/>
      <c r="CDP33"/>
      <c r="CDQ33"/>
      <c r="CDR33"/>
      <c r="CDS33"/>
      <c r="CDT33"/>
      <c r="CDU33"/>
      <c r="CDV33"/>
      <c r="CDW33"/>
      <c r="CDX33"/>
      <c r="CDY33"/>
      <c r="CDZ33"/>
      <c r="CEA33"/>
      <c r="CEB33"/>
      <c r="CEC33"/>
      <c r="CED33"/>
      <c r="CEE33"/>
      <c r="CEF33"/>
      <c r="CEG33"/>
      <c r="CEH33"/>
      <c r="CEI33"/>
      <c r="CEJ33"/>
      <c r="CEK33"/>
      <c r="CEL33"/>
      <c r="CEM33"/>
      <c r="CEN33"/>
      <c r="CEO33"/>
      <c r="CEP33"/>
      <c r="CEQ33"/>
      <c r="CER33"/>
      <c r="CES33"/>
      <c r="CET33"/>
      <c r="CEU33"/>
      <c r="CEV33"/>
      <c r="CEW33"/>
      <c r="CEX33"/>
      <c r="CEY33"/>
      <c r="CEZ33"/>
      <c r="CFA33"/>
      <c r="CFB33"/>
      <c r="CFC33"/>
      <c r="CFD33"/>
      <c r="CFE33"/>
      <c r="CFF33"/>
      <c r="CFG33"/>
      <c r="CFH33"/>
      <c r="CFI33"/>
      <c r="CFJ33"/>
      <c r="CFK33"/>
      <c r="CFL33"/>
      <c r="CFM33"/>
      <c r="CFN33"/>
      <c r="CFO33"/>
      <c r="CFP33"/>
      <c r="CFQ33"/>
      <c r="CFR33"/>
      <c r="CFS33"/>
      <c r="CFT33"/>
      <c r="CFU33"/>
      <c r="CFV33"/>
      <c r="CFW33"/>
      <c r="CFX33"/>
      <c r="CFY33"/>
      <c r="CFZ33"/>
      <c r="CGA33"/>
      <c r="CGB33"/>
      <c r="CGC33"/>
      <c r="CGD33"/>
      <c r="CGE33"/>
      <c r="CGF33"/>
      <c r="CGG33"/>
      <c r="CGH33"/>
      <c r="CGI33"/>
      <c r="CGJ33"/>
      <c r="CGK33"/>
      <c r="CGL33"/>
      <c r="CGM33"/>
      <c r="CGN33"/>
      <c r="CGO33"/>
      <c r="CGP33"/>
      <c r="CGQ33"/>
      <c r="CGR33"/>
      <c r="CGS33"/>
      <c r="CGT33"/>
      <c r="CGU33"/>
      <c r="CGV33"/>
      <c r="CGW33"/>
      <c r="CGX33"/>
      <c r="CGY33"/>
      <c r="CGZ33"/>
      <c r="CHA33"/>
      <c r="CHB33"/>
      <c r="CHC33"/>
      <c r="CHD33"/>
      <c r="CHE33"/>
      <c r="CHF33"/>
      <c r="CHG33"/>
      <c r="CHH33"/>
      <c r="CHI33"/>
      <c r="CHJ33"/>
      <c r="CHK33"/>
      <c r="CHL33"/>
      <c r="CHM33"/>
      <c r="CHN33"/>
      <c r="CHO33"/>
      <c r="CHP33"/>
      <c r="CHQ33"/>
      <c r="CHR33"/>
      <c r="CHS33"/>
      <c r="CHT33"/>
      <c r="CHU33"/>
      <c r="CHV33"/>
      <c r="CHW33"/>
      <c r="CHX33"/>
      <c r="CHY33"/>
      <c r="CHZ33"/>
      <c r="CIA33"/>
      <c r="CIB33"/>
      <c r="CIC33"/>
      <c r="CID33"/>
      <c r="CIE33"/>
      <c r="CIF33"/>
      <c r="CIG33"/>
      <c r="CIH33"/>
      <c r="CII33"/>
      <c r="CIJ33"/>
      <c r="CIK33"/>
      <c r="CIL33"/>
      <c r="CIM33"/>
      <c r="CIN33"/>
      <c r="CIO33"/>
      <c r="CIP33"/>
      <c r="CIQ33"/>
      <c r="CIR33"/>
      <c r="CIS33"/>
      <c r="CIT33"/>
      <c r="CIU33"/>
      <c r="CIV33"/>
      <c r="CIW33"/>
      <c r="CIX33"/>
      <c r="CIY33"/>
      <c r="CIZ33"/>
      <c r="CJA33"/>
      <c r="CJB33"/>
      <c r="CJC33"/>
      <c r="CJD33"/>
      <c r="CJE33"/>
      <c r="CJF33"/>
      <c r="CJG33"/>
      <c r="CJH33"/>
      <c r="CJI33"/>
      <c r="CJJ33"/>
      <c r="CJK33"/>
      <c r="CJL33"/>
      <c r="CJM33"/>
      <c r="CJN33"/>
      <c r="CJO33"/>
      <c r="CJP33"/>
      <c r="CJQ33"/>
      <c r="CJR33"/>
      <c r="CJS33"/>
      <c r="CJT33"/>
      <c r="CJU33"/>
      <c r="CJV33"/>
      <c r="CJW33"/>
      <c r="CJX33"/>
      <c r="CJY33"/>
      <c r="CJZ33"/>
      <c r="CKA33"/>
      <c r="CKB33"/>
      <c r="CKC33"/>
      <c r="CKD33"/>
      <c r="CKE33"/>
      <c r="CKF33"/>
      <c r="CKG33"/>
      <c r="CKH33"/>
      <c r="CKI33"/>
      <c r="CKJ33"/>
      <c r="CKK33"/>
      <c r="CKL33"/>
      <c r="CKM33"/>
      <c r="CKN33"/>
      <c r="CKO33"/>
      <c r="CKP33"/>
      <c r="CKQ33"/>
      <c r="CKR33"/>
      <c r="CKS33"/>
      <c r="CKT33"/>
      <c r="CKU33"/>
      <c r="CKV33"/>
      <c r="CKW33"/>
      <c r="CKX33"/>
      <c r="CKY33"/>
      <c r="CKZ33"/>
      <c r="CLA33"/>
      <c r="CLB33"/>
      <c r="CLC33"/>
      <c r="CLD33"/>
      <c r="CLE33"/>
      <c r="CLF33"/>
      <c r="CLG33"/>
      <c r="CLH33"/>
      <c r="CLI33"/>
      <c r="CLJ33"/>
      <c r="CLK33"/>
      <c r="CLL33"/>
      <c r="CLM33"/>
      <c r="CLN33"/>
      <c r="CLO33"/>
      <c r="CLP33"/>
      <c r="CLQ33"/>
      <c r="CLR33"/>
      <c r="CLS33"/>
      <c r="CLT33"/>
      <c r="CLU33"/>
      <c r="CLV33"/>
      <c r="CLW33"/>
      <c r="CLX33"/>
      <c r="CLY33"/>
      <c r="CLZ33"/>
      <c r="CMA33"/>
      <c r="CMB33"/>
      <c r="CMC33"/>
      <c r="CMD33"/>
      <c r="CME33"/>
      <c r="CMF33"/>
      <c r="CMG33"/>
      <c r="CMH33"/>
      <c r="CMI33"/>
      <c r="CMJ33"/>
      <c r="CMK33"/>
      <c r="CML33"/>
      <c r="CMM33"/>
      <c r="CMN33"/>
      <c r="CMO33"/>
      <c r="CMP33"/>
      <c r="CMQ33"/>
      <c r="CMR33"/>
      <c r="CMS33"/>
      <c r="CMT33"/>
      <c r="CMU33"/>
      <c r="CMV33"/>
      <c r="CMW33"/>
      <c r="CMX33"/>
      <c r="CMY33"/>
      <c r="CMZ33"/>
      <c r="CNA33"/>
      <c r="CNB33"/>
      <c r="CNC33"/>
      <c r="CND33"/>
      <c r="CNE33"/>
      <c r="CNF33"/>
      <c r="CNG33"/>
      <c r="CNH33"/>
      <c r="CNI33"/>
      <c r="CNJ33"/>
      <c r="CNK33"/>
      <c r="CNL33"/>
      <c r="CNM33"/>
      <c r="CNN33"/>
      <c r="CNO33"/>
      <c r="CNP33"/>
      <c r="CNQ33"/>
      <c r="CNR33"/>
      <c r="CNS33"/>
      <c r="CNT33"/>
      <c r="CNU33"/>
      <c r="CNV33"/>
      <c r="CNW33"/>
      <c r="CNX33"/>
      <c r="CNY33"/>
      <c r="CNZ33"/>
      <c r="COA33"/>
      <c r="COB33"/>
      <c r="COC33"/>
      <c r="COD33"/>
      <c r="COE33"/>
      <c r="COF33"/>
      <c r="COG33"/>
      <c r="COH33"/>
      <c r="COI33"/>
      <c r="COJ33"/>
      <c r="COK33"/>
      <c r="COL33"/>
      <c r="COM33"/>
      <c r="CON33"/>
      <c r="COO33"/>
      <c r="COP33"/>
      <c r="COQ33"/>
      <c r="COR33"/>
      <c r="COS33"/>
      <c r="COT33"/>
      <c r="COU33"/>
      <c r="COV33"/>
      <c r="COW33"/>
      <c r="COX33"/>
      <c r="COY33"/>
      <c r="COZ33"/>
      <c r="CPA33"/>
      <c r="CPB33"/>
      <c r="CPC33"/>
      <c r="CPD33"/>
      <c r="CPE33"/>
      <c r="CPF33"/>
      <c r="CPG33"/>
      <c r="CPH33"/>
      <c r="CPI33"/>
      <c r="CPJ33"/>
      <c r="CPK33"/>
      <c r="CPL33"/>
      <c r="CPM33"/>
      <c r="CPN33"/>
      <c r="CPO33"/>
      <c r="CPP33"/>
      <c r="CPQ33"/>
      <c r="CPR33"/>
      <c r="CPS33"/>
      <c r="CPT33"/>
      <c r="CPU33"/>
      <c r="CPV33"/>
      <c r="CPW33"/>
      <c r="CPX33"/>
      <c r="CPY33"/>
      <c r="CPZ33"/>
      <c r="CQA33"/>
      <c r="CQB33"/>
      <c r="CQC33"/>
      <c r="CQD33"/>
      <c r="CQE33"/>
      <c r="CQF33"/>
      <c r="CQG33"/>
      <c r="CQH33"/>
      <c r="CQI33"/>
      <c r="CQJ33"/>
      <c r="CQK33"/>
      <c r="CQL33"/>
      <c r="CQM33"/>
      <c r="CQN33"/>
      <c r="CQO33"/>
      <c r="CQP33"/>
      <c r="CQQ33"/>
      <c r="CQR33"/>
      <c r="CQS33"/>
      <c r="CQT33"/>
      <c r="CQU33"/>
      <c r="CQV33"/>
      <c r="CQW33"/>
      <c r="CQX33"/>
      <c r="CQY33"/>
      <c r="CQZ33"/>
      <c r="CRA33"/>
      <c r="CRB33"/>
      <c r="CRC33"/>
      <c r="CRD33"/>
      <c r="CRE33"/>
      <c r="CRF33"/>
      <c r="CRG33"/>
      <c r="CRH33"/>
      <c r="CRI33"/>
      <c r="CRJ33"/>
      <c r="CRK33"/>
      <c r="CRL33"/>
      <c r="CRM33"/>
      <c r="CRN33"/>
      <c r="CRO33"/>
      <c r="CRP33"/>
      <c r="CRQ33"/>
      <c r="CRR33"/>
      <c r="CRS33"/>
      <c r="CRT33"/>
      <c r="CRU33"/>
      <c r="CRV33"/>
      <c r="CRW33"/>
      <c r="CRX33"/>
      <c r="CRY33"/>
      <c r="CRZ33"/>
      <c r="CSA33"/>
      <c r="CSB33"/>
      <c r="CSC33"/>
      <c r="CSD33"/>
      <c r="CSE33"/>
      <c r="CSF33"/>
      <c r="CSG33"/>
      <c r="CSH33"/>
      <c r="CSI33"/>
      <c r="CSJ33"/>
      <c r="CSK33"/>
      <c r="CSL33"/>
      <c r="CSM33"/>
      <c r="CSN33"/>
      <c r="CSO33"/>
      <c r="CSP33"/>
      <c r="CSQ33"/>
      <c r="CSR33"/>
      <c r="CSS33"/>
      <c r="CST33"/>
      <c r="CSU33"/>
      <c r="CSV33"/>
      <c r="CSW33"/>
      <c r="CSX33"/>
      <c r="CSY33"/>
      <c r="CSZ33"/>
      <c r="CTA33"/>
      <c r="CTB33"/>
      <c r="CTC33"/>
      <c r="CTD33"/>
      <c r="CTE33"/>
      <c r="CTF33"/>
      <c r="CTG33"/>
      <c r="CTH33"/>
      <c r="CTI33"/>
      <c r="CTJ33"/>
      <c r="CTK33"/>
      <c r="CTL33"/>
      <c r="CTM33"/>
      <c r="CTN33"/>
      <c r="CTO33"/>
      <c r="CTP33"/>
      <c r="CTQ33"/>
      <c r="CTR33"/>
      <c r="CTS33"/>
      <c r="CTT33"/>
      <c r="CTU33"/>
      <c r="CTV33"/>
      <c r="CTW33"/>
      <c r="CTX33"/>
      <c r="CTY33"/>
      <c r="CTZ33"/>
      <c r="CUA33"/>
      <c r="CUB33"/>
      <c r="CUC33"/>
      <c r="CUD33"/>
      <c r="CUE33"/>
      <c r="CUF33"/>
      <c r="CUG33"/>
      <c r="CUH33"/>
      <c r="CUI33"/>
      <c r="CUJ33"/>
      <c r="CUK33"/>
      <c r="CUL33"/>
      <c r="CUM33"/>
      <c r="CUN33"/>
      <c r="CUO33"/>
      <c r="CUP33"/>
      <c r="CUQ33"/>
      <c r="CUR33"/>
      <c r="CUS33"/>
      <c r="CUT33"/>
      <c r="CUU33"/>
      <c r="CUV33"/>
      <c r="CUW33"/>
      <c r="CUX33"/>
      <c r="CUY33"/>
      <c r="CUZ33"/>
      <c r="CVA33"/>
      <c r="CVB33"/>
      <c r="CVC33"/>
      <c r="CVD33"/>
      <c r="CVE33"/>
      <c r="CVF33"/>
      <c r="CVG33"/>
      <c r="CVH33"/>
      <c r="CVI33"/>
      <c r="CVJ33"/>
      <c r="CVK33"/>
      <c r="CVL33"/>
      <c r="CVM33"/>
      <c r="CVN33"/>
      <c r="CVO33"/>
      <c r="CVP33"/>
      <c r="CVQ33"/>
      <c r="CVR33"/>
      <c r="CVS33"/>
      <c r="CVT33"/>
      <c r="CVU33"/>
      <c r="CVV33"/>
      <c r="CVW33"/>
      <c r="CVX33"/>
      <c r="CVY33"/>
      <c r="CVZ33"/>
      <c r="CWA33"/>
      <c r="CWB33"/>
      <c r="CWC33"/>
      <c r="CWD33"/>
      <c r="CWE33"/>
      <c r="CWF33"/>
      <c r="CWG33"/>
      <c r="CWH33"/>
      <c r="CWI33"/>
      <c r="CWJ33"/>
      <c r="CWK33"/>
      <c r="CWL33"/>
      <c r="CWM33"/>
      <c r="CWN33"/>
      <c r="CWO33"/>
      <c r="CWP33"/>
      <c r="CWQ33"/>
      <c r="CWR33"/>
      <c r="CWS33"/>
      <c r="CWT33"/>
      <c r="CWU33"/>
      <c r="CWV33"/>
      <c r="CWW33"/>
      <c r="CWX33"/>
      <c r="CWY33"/>
      <c r="CWZ33"/>
      <c r="CXA33"/>
      <c r="CXB33"/>
      <c r="CXC33"/>
      <c r="CXD33"/>
      <c r="CXE33"/>
      <c r="CXF33"/>
      <c r="CXG33"/>
      <c r="CXH33"/>
      <c r="CXI33"/>
      <c r="CXJ33"/>
      <c r="CXK33"/>
      <c r="CXL33"/>
      <c r="CXM33"/>
      <c r="CXN33"/>
      <c r="CXO33"/>
      <c r="CXP33"/>
      <c r="CXQ33"/>
      <c r="CXR33"/>
      <c r="CXS33"/>
      <c r="CXT33"/>
      <c r="CXU33"/>
      <c r="CXV33"/>
      <c r="CXW33"/>
      <c r="CXX33"/>
      <c r="CXY33"/>
      <c r="CXZ33"/>
      <c r="CYA33"/>
      <c r="CYB33"/>
      <c r="CYC33"/>
      <c r="CYD33"/>
      <c r="CYE33"/>
      <c r="CYF33"/>
      <c r="CYG33"/>
      <c r="CYH33"/>
      <c r="CYI33"/>
      <c r="CYJ33"/>
      <c r="CYK33"/>
      <c r="CYL33"/>
      <c r="CYM33"/>
      <c r="CYN33"/>
      <c r="CYO33"/>
      <c r="CYP33"/>
      <c r="CYQ33"/>
      <c r="CYR33"/>
      <c r="CYS33"/>
      <c r="CYT33"/>
      <c r="CYU33"/>
      <c r="CYV33"/>
      <c r="CYW33"/>
      <c r="CYX33"/>
      <c r="CYY33"/>
      <c r="CYZ33"/>
      <c r="CZA33"/>
      <c r="CZB33"/>
      <c r="CZC33"/>
      <c r="CZD33"/>
      <c r="CZE33"/>
      <c r="CZF33"/>
      <c r="CZG33"/>
      <c r="CZH33"/>
      <c r="CZI33"/>
      <c r="CZJ33"/>
      <c r="CZK33"/>
      <c r="CZL33"/>
      <c r="CZM33"/>
      <c r="CZN33"/>
      <c r="CZO33"/>
      <c r="CZP33"/>
      <c r="CZQ33"/>
      <c r="CZR33"/>
      <c r="CZS33"/>
      <c r="CZT33"/>
      <c r="CZU33"/>
      <c r="CZV33"/>
      <c r="CZW33"/>
      <c r="CZX33"/>
      <c r="CZY33"/>
      <c r="CZZ33"/>
      <c r="DAA33"/>
      <c r="DAB33"/>
      <c r="DAC33"/>
      <c r="DAD33"/>
      <c r="DAE33"/>
      <c r="DAF33"/>
      <c r="DAG33"/>
      <c r="DAH33"/>
      <c r="DAI33"/>
      <c r="DAJ33"/>
      <c r="DAK33"/>
      <c r="DAL33"/>
      <c r="DAM33"/>
      <c r="DAN33"/>
      <c r="DAO33"/>
      <c r="DAP33"/>
      <c r="DAQ33"/>
      <c r="DAR33"/>
      <c r="DAS33"/>
      <c r="DAT33"/>
      <c r="DAU33"/>
      <c r="DAV33"/>
      <c r="DAW33"/>
      <c r="DAX33"/>
      <c r="DAY33"/>
      <c r="DAZ33"/>
      <c r="DBA33"/>
      <c r="DBB33"/>
      <c r="DBC33"/>
      <c r="DBD33"/>
      <c r="DBE33"/>
      <c r="DBF33"/>
      <c r="DBG33"/>
      <c r="DBH33"/>
      <c r="DBI33"/>
      <c r="DBJ33"/>
      <c r="DBK33"/>
      <c r="DBL33"/>
      <c r="DBM33"/>
      <c r="DBN33"/>
      <c r="DBO33"/>
      <c r="DBP33"/>
      <c r="DBQ33"/>
      <c r="DBR33"/>
      <c r="DBS33"/>
      <c r="DBT33"/>
      <c r="DBU33"/>
      <c r="DBV33"/>
      <c r="DBW33"/>
      <c r="DBX33"/>
      <c r="DBY33"/>
      <c r="DBZ33"/>
      <c r="DCA33"/>
      <c r="DCB33"/>
      <c r="DCC33"/>
      <c r="DCD33"/>
      <c r="DCE33"/>
      <c r="DCF33"/>
      <c r="DCG33"/>
      <c r="DCH33"/>
      <c r="DCI33"/>
      <c r="DCJ33"/>
      <c r="DCK33"/>
      <c r="DCL33"/>
      <c r="DCM33"/>
      <c r="DCN33"/>
      <c r="DCO33"/>
      <c r="DCP33"/>
      <c r="DCQ33"/>
      <c r="DCR33"/>
      <c r="DCS33"/>
      <c r="DCT33"/>
      <c r="DCU33"/>
      <c r="DCV33"/>
      <c r="DCW33"/>
      <c r="DCX33"/>
      <c r="DCY33"/>
      <c r="DCZ33"/>
      <c r="DDA33"/>
      <c r="DDB33"/>
      <c r="DDC33"/>
      <c r="DDD33"/>
      <c r="DDE33"/>
      <c r="DDF33"/>
      <c r="DDG33"/>
      <c r="DDH33"/>
      <c r="DDI33"/>
      <c r="DDJ33"/>
      <c r="DDK33"/>
      <c r="DDL33"/>
      <c r="DDM33"/>
      <c r="DDN33"/>
      <c r="DDO33"/>
      <c r="DDP33"/>
      <c r="DDQ33"/>
      <c r="DDR33"/>
      <c r="DDS33"/>
      <c r="DDT33"/>
      <c r="DDU33"/>
      <c r="DDV33"/>
      <c r="DDW33"/>
      <c r="DDX33"/>
      <c r="DDY33"/>
      <c r="DDZ33"/>
      <c r="DEA33"/>
      <c r="DEB33"/>
      <c r="DEC33"/>
      <c r="DED33"/>
      <c r="DEE33"/>
      <c r="DEF33"/>
      <c r="DEG33"/>
      <c r="DEH33"/>
      <c r="DEI33"/>
      <c r="DEJ33"/>
      <c r="DEK33"/>
      <c r="DEL33"/>
      <c r="DEM33"/>
      <c r="DEN33"/>
      <c r="DEO33"/>
      <c r="DEP33"/>
      <c r="DEQ33"/>
      <c r="DER33"/>
      <c r="DES33"/>
      <c r="DET33"/>
      <c r="DEU33"/>
      <c r="DEV33"/>
      <c r="DEW33"/>
      <c r="DEX33"/>
      <c r="DEY33"/>
      <c r="DEZ33"/>
      <c r="DFA33"/>
      <c r="DFB33"/>
      <c r="DFC33"/>
      <c r="DFD33"/>
      <c r="DFE33"/>
      <c r="DFF33"/>
      <c r="DFG33"/>
      <c r="DFH33"/>
      <c r="DFI33"/>
      <c r="DFJ33"/>
      <c r="DFK33"/>
      <c r="DFL33"/>
      <c r="DFM33"/>
      <c r="DFN33"/>
      <c r="DFO33"/>
      <c r="DFP33"/>
      <c r="DFQ33"/>
      <c r="DFR33"/>
      <c r="DFS33"/>
      <c r="DFT33"/>
      <c r="DFU33"/>
      <c r="DFV33"/>
      <c r="DFW33"/>
      <c r="DFX33"/>
      <c r="DFY33"/>
      <c r="DFZ33"/>
      <c r="DGA33"/>
      <c r="DGB33"/>
      <c r="DGC33"/>
      <c r="DGD33"/>
      <c r="DGE33"/>
      <c r="DGF33"/>
      <c r="DGG33"/>
      <c r="DGH33"/>
      <c r="DGI33"/>
      <c r="DGJ33"/>
      <c r="DGK33"/>
      <c r="DGL33"/>
      <c r="DGM33"/>
      <c r="DGN33"/>
      <c r="DGO33"/>
      <c r="DGP33"/>
      <c r="DGQ33"/>
      <c r="DGR33"/>
      <c r="DGS33"/>
      <c r="DGT33"/>
      <c r="DGU33"/>
      <c r="DGV33"/>
      <c r="DGW33"/>
      <c r="DGX33"/>
      <c r="DGY33"/>
      <c r="DGZ33"/>
      <c r="DHA33"/>
      <c r="DHB33"/>
      <c r="DHC33"/>
      <c r="DHD33"/>
      <c r="DHE33"/>
      <c r="DHF33"/>
      <c r="DHG33"/>
      <c r="DHH33"/>
      <c r="DHI33"/>
      <c r="DHJ33"/>
      <c r="DHK33"/>
      <c r="DHL33"/>
      <c r="DHM33"/>
      <c r="DHN33"/>
      <c r="DHO33"/>
      <c r="DHP33"/>
      <c r="DHQ33"/>
      <c r="DHR33"/>
      <c r="DHS33"/>
      <c r="DHT33"/>
      <c r="DHU33"/>
      <c r="DHV33"/>
      <c r="DHW33"/>
      <c r="DHX33"/>
      <c r="DHY33"/>
      <c r="DHZ33"/>
      <c r="DIA33"/>
      <c r="DIB33"/>
      <c r="DIC33"/>
      <c r="DID33"/>
      <c r="DIE33"/>
      <c r="DIF33"/>
      <c r="DIG33"/>
      <c r="DIH33"/>
      <c r="DII33"/>
      <c r="DIJ33"/>
      <c r="DIK33"/>
      <c r="DIL33"/>
      <c r="DIM33"/>
      <c r="DIN33"/>
      <c r="DIO33"/>
      <c r="DIP33"/>
      <c r="DIQ33"/>
      <c r="DIR33"/>
      <c r="DIS33"/>
      <c r="DIT33"/>
      <c r="DIU33"/>
      <c r="DIV33"/>
      <c r="DIW33"/>
      <c r="DIX33"/>
      <c r="DIY33"/>
      <c r="DIZ33"/>
      <c r="DJA33"/>
      <c r="DJB33"/>
      <c r="DJC33"/>
      <c r="DJD33"/>
      <c r="DJE33"/>
      <c r="DJF33"/>
      <c r="DJG33"/>
      <c r="DJH33"/>
      <c r="DJI33"/>
      <c r="DJJ33"/>
      <c r="DJK33"/>
      <c r="DJL33"/>
      <c r="DJM33"/>
      <c r="DJN33"/>
      <c r="DJO33"/>
      <c r="DJP33"/>
      <c r="DJQ33"/>
      <c r="DJR33"/>
      <c r="DJS33"/>
      <c r="DJT33"/>
      <c r="DJU33"/>
      <c r="DJV33"/>
      <c r="DJW33"/>
      <c r="DJX33"/>
      <c r="DJY33"/>
      <c r="DJZ33"/>
      <c r="DKA33"/>
      <c r="DKB33"/>
      <c r="DKC33"/>
      <c r="DKD33"/>
      <c r="DKE33"/>
      <c r="DKF33"/>
      <c r="DKG33"/>
      <c r="DKH33"/>
      <c r="DKI33"/>
      <c r="DKJ33"/>
      <c r="DKK33"/>
      <c r="DKL33"/>
      <c r="DKM33"/>
      <c r="DKN33"/>
      <c r="DKO33"/>
      <c r="DKP33"/>
      <c r="DKQ33"/>
      <c r="DKR33"/>
      <c r="DKS33"/>
      <c r="DKT33"/>
      <c r="DKU33"/>
      <c r="DKV33"/>
      <c r="DKW33"/>
      <c r="DKX33"/>
      <c r="DKY33"/>
      <c r="DKZ33"/>
      <c r="DLA33"/>
      <c r="DLB33"/>
      <c r="DLC33"/>
      <c r="DLD33"/>
      <c r="DLE33"/>
      <c r="DLF33"/>
      <c r="DLG33"/>
      <c r="DLH33"/>
      <c r="DLI33"/>
      <c r="DLJ33"/>
      <c r="DLK33"/>
      <c r="DLL33"/>
      <c r="DLM33"/>
      <c r="DLN33"/>
      <c r="DLO33"/>
      <c r="DLP33"/>
      <c r="DLQ33"/>
      <c r="DLR33"/>
      <c r="DLS33"/>
      <c r="DLT33"/>
      <c r="DLU33"/>
      <c r="DLV33"/>
      <c r="DLW33"/>
      <c r="DLX33"/>
      <c r="DLY33"/>
      <c r="DLZ33"/>
      <c r="DMA33"/>
      <c r="DMB33"/>
      <c r="DMC33"/>
      <c r="DMD33"/>
      <c r="DME33"/>
      <c r="DMF33"/>
      <c r="DMG33"/>
      <c r="DMH33"/>
      <c r="DMI33"/>
      <c r="DMJ33"/>
      <c r="DMK33"/>
      <c r="DML33"/>
      <c r="DMM33"/>
      <c r="DMN33"/>
      <c r="DMO33"/>
      <c r="DMP33"/>
      <c r="DMQ33"/>
      <c r="DMR33"/>
      <c r="DMS33"/>
      <c r="DMT33"/>
      <c r="DMU33"/>
      <c r="DMV33"/>
      <c r="DMW33"/>
      <c r="DMX33"/>
      <c r="DMY33"/>
      <c r="DMZ33"/>
      <c r="DNA33"/>
      <c r="DNB33"/>
      <c r="DNC33"/>
      <c r="DND33"/>
      <c r="DNE33"/>
      <c r="DNF33"/>
      <c r="DNG33"/>
      <c r="DNH33"/>
      <c r="DNI33"/>
      <c r="DNJ33"/>
      <c r="DNK33"/>
      <c r="DNL33"/>
      <c r="DNM33"/>
      <c r="DNN33"/>
      <c r="DNO33"/>
      <c r="DNP33"/>
      <c r="DNQ33"/>
      <c r="DNR33"/>
      <c r="DNS33"/>
      <c r="DNT33"/>
      <c r="DNU33"/>
      <c r="DNV33"/>
      <c r="DNW33"/>
      <c r="DNX33"/>
      <c r="DNY33"/>
      <c r="DNZ33"/>
      <c r="DOA33"/>
      <c r="DOB33"/>
      <c r="DOC33"/>
      <c r="DOD33"/>
      <c r="DOE33"/>
      <c r="DOF33"/>
      <c r="DOG33"/>
      <c r="DOH33"/>
      <c r="DOI33"/>
      <c r="DOJ33"/>
      <c r="DOK33"/>
      <c r="DOL33"/>
      <c r="DOM33"/>
      <c r="DON33"/>
      <c r="DOO33"/>
      <c r="DOP33"/>
      <c r="DOQ33"/>
      <c r="DOR33"/>
      <c r="DOS33"/>
      <c r="DOT33"/>
      <c r="DOU33"/>
      <c r="DOV33"/>
      <c r="DOW33"/>
      <c r="DOX33"/>
      <c r="DOY33"/>
      <c r="DOZ33"/>
      <c r="DPA33"/>
      <c r="DPB33"/>
      <c r="DPC33"/>
      <c r="DPD33"/>
      <c r="DPE33"/>
      <c r="DPF33"/>
      <c r="DPG33"/>
      <c r="DPH33"/>
      <c r="DPI33"/>
      <c r="DPJ33"/>
      <c r="DPK33"/>
      <c r="DPL33"/>
      <c r="DPM33"/>
      <c r="DPN33"/>
      <c r="DPO33"/>
      <c r="DPP33"/>
      <c r="DPQ33"/>
      <c r="DPR33"/>
      <c r="DPS33"/>
      <c r="DPT33"/>
      <c r="DPU33"/>
      <c r="DPV33"/>
      <c r="DPW33"/>
      <c r="DPX33"/>
      <c r="DPY33"/>
      <c r="DPZ33"/>
      <c r="DQA33"/>
      <c r="DQB33"/>
      <c r="DQC33"/>
      <c r="DQD33"/>
      <c r="DQE33"/>
      <c r="DQF33"/>
      <c r="DQG33"/>
      <c r="DQH33"/>
      <c r="DQI33"/>
      <c r="DQJ33"/>
      <c r="DQK33"/>
      <c r="DQL33"/>
      <c r="DQM33"/>
      <c r="DQN33"/>
      <c r="DQO33"/>
      <c r="DQP33"/>
      <c r="DQQ33"/>
      <c r="DQR33"/>
      <c r="DQS33"/>
      <c r="DQT33"/>
      <c r="DQU33"/>
      <c r="DQV33"/>
      <c r="DQW33"/>
      <c r="DQX33"/>
      <c r="DQY33"/>
      <c r="DQZ33"/>
      <c r="DRA33"/>
      <c r="DRB33"/>
      <c r="DRC33"/>
      <c r="DRD33"/>
      <c r="DRE33"/>
      <c r="DRF33"/>
      <c r="DRG33"/>
      <c r="DRH33"/>
      <c r="DRI33"/>
      <c r="DRJ33"/>
      <c r="DRK33"/>
      <c r="DRL33"/>
      <c r="DRM33"/>
      <c r="DRN33"/>
      <c r="DRO33"/>
      <c r="DRP33"/>
      <c r="DRQ33"/>
      <c r="DRR33"/>
      <c r="DRS33"/>
      <c r="DRT33"/>
      <c r="DRU33"/>
      <c r="DRV33"/>
      <c r="DRW33"/>
      <c r="DRX33"/>
      <c r="DRY33"/>
      <c r="DRZ33"/>
      <c r="DSA33"/>
      <c r="DSB33"/>
      <c r="DSC33"/>
      <c r="DSD33"/>
      <c r="DSE33"/>
      <c r="DSF33"/>
      <c r="DSG33"/>
      <c r="DSH33"/>
      <c r="DSI33"/>
      <c r="DSJ33"/>
      <c r="DSK33"/>
      <c r="DSL33"/>
      <c r="DSM33"/>
      <c r="DSN33"/>
      <c r="DSO33"/>
      <c r="DSP33"/>
      <c r="DSQ33"/>
      <c r="DSR33"/>
      <c r="DSS33"/>
      <c r="DST33"/>
      <c r="DSU33"/>
      <c r="DSV33"/>
      <c r="DSW33"/>
      <c r="DSX33"/>
      <c r="DSY33"/>
      <c r="DSZ33"/>
      <c r="DTA33"/>
      <c r="DTB33"/>
      <c r="DTC33"/>
      <c r="DTD33"/>
      <c r="DTE33"/>
      <c r="DTF33"/>
      <c r="DTG33"/>
      <c r="DTH33"/>
      <c r="DTI33"/>
      <c r="DTJ33"/>
      <c r="DTK33"/>
      <c r="DTL33"/>
      <c r="DTM33"/>
      <c r="DTN33"/>
      <c r="DTO33"/>
      <c r="DTP33"/>
      <c r="DTQ33"/>
      <c r="DTR33"/>
      <c r="DTS33"/>
      <c r="DTT33"/>
      <c r="DTU33"/>
      <c r="DTV33"/>
      <c r="DTW33"/>
      <c r="DTX33"/>
      <c r="DTY33"/>
      <c r="DTZ33"/>
      <c r="DUA33"/>
      <c r="DUB33"/>
      <c r="DUC33"/>
      <c r="DUD33"/>
      <c r="DUE33"/>
      <c r="DUF33"/>
      <c r="DUG33"/>
      <c r="DUH33"/>
      <c r="DUI33"/>
      <c r="DUJ33"/>
      <c r="DUK33"/>
      <c r="DUL33"/>
      <c r="DUM33"/>
      <c r="DUN33"/>
      <c r="DUO33"/>
      <c r="DUP33"/>
      <c r="DUQ33"/>
      <c r="DUR33"/>
      <c r="DUS33"/>
      <c r="DUT33"/>
      <c r="DUU33"/>
      <c r="DUV33"/>
      <c r="DUW33"/>
      <c r="DUX33"/>
      <c r="DUY33"/>
      <c r="DUZ33"/>
      <c r="DVA33"/>
      <c r="DVB33"/>
      <c r="DVC33"/>
      <c r="DVD33"/>
      <c r="DVE33"/>
      <c r="DVF33"/>
      <c r="DVG33"/>
      <c r="DVH33"/>
      <c r="DVI33"/>
      <c r="DVJ33"/>
      <c r="DVK33"/>
      <c r="DVL33"/>
      <c r="DVM33"/>
      <c r="DVN33"/>
      <c r="DVO33"/>
      <c r="DVP33"/>
      <c r="DVQ33"/>
      <c r="DVR33"/>
      <c r="DVS33"/>
      <c r="DVT33"/>
      <c r="DVU33"/>
      <c r="DVV33"/>
      <c r="DVW33"/>
      <c r="DVX33"/>
      <c r="DVY33"/>
      <c r="DVZ33"/>
      <c r="DWA33"/>
      <c r="DWB33"/>
      <c r="DWC33"/>
      <c r="DWD33"/>
      <c r="DWE33"/>
      <c r="DWF33"/>
      <c r="DWG33"/>
      <c r="DWH33"/>
      <c r="DWI33"/>
      <c r="DWJ33"/>
      <c r="DWK33"/>
      <c r="DWL33"/>
      <c r="DWM33"/>
      <c r="DWN33"/>
      <c r="DWO33"/>
      <c r="DWP33"/>
      <c r="DWQ33"/>
      <c r="DWR33"/>
      <c r="DWS33"/>
      <c r="DWT33"/>
      <c r="DWU33"/>
      <c r="DWV33"/>
      <c r="DWW33"/>
      <c r="DWX33"/>
      <c r="DWY33"/>
      <c r="DWZ33"/>
      <c r="DXA33"/>
      <c r="DXB33"/>
      <c r="DXC33"/>
      <c r="DXD33"/>
      <c r="DXE33"/>
      <c r="DXF33"/>
      <c r="DXG33"/>
      <c r="DXH33"/>
      <c r="DXI33"/>
      <c r="DXJ33"/>
      <c r="DXK33"/>
      <c r="DXL33"/>
      <c r="DXM33"/>
      <c r="DXN33"/>
      <c r="DXO33"/>
      <c r="DXP33"/>
      <c r="DXQ33"/>
      <c r="DXR33"/>
      <c r="DXS33"/>
      <c r="DXT33"/>
      <c r="DXU33"/>
      <c r="DXV33"/>
      <c r="DXW33"/>
      <c r="DXX33"/>
      <c r="DXY33"/>
      <c r="DXZ33"/>
      <c r="DYA33"/>
      <c r="DYB33"/>
      <c r="DYC33"/>
      <c r="DYD33"/>
      <c r="DYE33"/>
      <c r="DYF33"/>
      <c r="DYG33"/>
      <c r="DYH33"/>
      <c r="DYI33"/>
      <c r="DYJ33"/>
      <c r="DYK33"/>
      <c r="DYL33"/>
      <c r="DYM33"/>
      <c r="DYN33"/>
      <c r="DYO33"/>
      <c r="DYP33"/>
      <c r="DYQ33"/>
      <c r="DYR33"/>
      <c r="DYS33"/>
      <c r="DYT33"/>
      <c r="DYU33"/>
      <c r="DYV33"/>
      <c r="DYW33"/>
      <c r="DYX33"/>
      <c r="DYY33"/>
      <c r="DYZ33"/>
      <c r="DZA33"/>
      <c r="DZB33"/>
      <c r="DZC33"/>
      <c r="DZD33"/>
      <c r="DZE33"/>
      <c r="DZF33"/>
      <c r="DZG33"/>
      <c r="DZH33"/>
      <c r="DZI33"/>
      <c r="DZJ33"/>
      <c r="DZK33"/>
      <c r="DZL33"/>
      <c r="DZM33"/>
      <c r="DZN33"/>
      <c r="DZO33"/>
      <c r="DZP33"/>
      <c r="DZQ33"/>
      <c r="DZR33"/>
      <c r="DZS33"/>
      <c r="DZT33"/>
      <c r="DZU33"/>
      <c r="DZV33"/>
      <c r="DZW33"/>
      <c r="DZX33"/>
      <c r="DZY33"/>
      <c r="DZZ33"/>
      <c r="EAA33"/>
      <c r="EAB33"/>
      <c r="EAC33"/>
      <c r="EAD33"/>
      <c r="EAE33"/>
      <c r="EAF33"/>
      <c r="EAG33"/>
      <c r="EAH33"/>
      <c r="EAI33"/>
      <c r="EAJ33"/>
      <c r="EAK33"/>
      <c r="EAL33"/>
      <c r="EAM33"/>
      <c r="EAN33"/>
      <c r="EAO33"/>
      <c r="EAP33"/>
      <c r="EAQ33"/>
      <c r="EAR33"/>
      <c r="EAS33"/>
      <c r="EAT33"/>
      <c r="EAU33"/>
      <c r="EAV33"/>
      <c r="EAW33"/>
      <c r="EAX33"/>
      <c r="EAY33"/>
      <c r="EAZ33"/>
      <c r="EBA33"/>
      <c r="EBB33"/>
      <c r="EBC33"/>
      <c r="EBD33"/>
      <c r="EBE33"/>
      <c r="EBF33"/>
      <c r="EBG33"/>
      <c r="EBH33"/>
      <c r="EBI33"/>
      <c r="EBJ33"/>
      <c r="EBK33"/>
      <c r="EBL33"/>
      <c r="EBM33"/>
      <c r="EBN33"/>
      <c r="EBO33"/>
      <c r="EBP33"/>
      <c r="EBQ33"/>
      <c r="EBR33"/>
      <c r="EBS33"/>
      <c r="EBT33"/>
      <c r="EBU33"/>
      <c r="EBV33"/>
      <c r="EBW33"/>
      <c r="EBX33"/>
      <c r="EBY33"/>
      <c r="EBZ33"/>
      <c r="ECA33"/>
      <c r="ECB33"/>
      <c r="ECC33"/>
      <c r="ECD33"/>
      <c r="ECE33"/>
      <c r="ECF33"/>
      <c r="ECG33"/>
      <c r="ECH33"/>
      <c r="ECI33"/>
      <c r="ECJ33"/>
      <c r="ECK33"/>
      <c r="ECL33"/>
      <c r="ECM33"/>
      <c r="ECN33"/>
      <c r="ECO33"/>
      <c r="ECP33"/>
      <c r="ECQ33"/>
      <c r="ECR33"/>
      <c r="ECS33"/>
      <c r="ECT33"/>
      <c r="ECU33"/>
      <c r="ECV33"/>
      <c r="ECW33"/>
      <c r="ECX33"/>
      <c r="ECY33"/>
      <c r="ECZ33"/>
      <c r="EDA33"/>
      <c r="EDB33"/>
      <c r="EDC33"/>
      <c r="EDD33"/>
      <c r="EDE33"/>
      <c r="EDF33"/>
      <c r="EDG33"/>
      <c r="EDH33"/>
      <c r="EDI33"/>
      <c r="EDJ33"/>
      <c r="EDK33"/>
      <c r="EDL33"/>
      <c r="EDM33"/>
      <c r="EDN33"/>
      <c r="EDO33"/>
      <c r="EDP33"/>
      <c r="EDQ33"/>
      <c r="EDR33"/>
      <c r="EDS33"/>
      <c r="EDT33"/>
      <c r="EDU33"/>
      <c r="EDV33"/>
      <c r="EDW33"/>
      <c r="EDX33"/>
      <c r="EDY33"/>
      <c r="EDZ33"/>
      <c r="EEA33"/>
      <c r="EEB33"/>
      <c r="EEC33"/>
      <c r="EED33"/>
      <c r="EEE33"/>
      <c r="EEF33"/>
      <c r="EEG33"/>
      <c r="EEH33"/>
      <c r="EEI33"/>
      <c r="EEJ33"/>
      <c r="EEK33"/>
      <c r="EEL33"/>
      <c r="EEM33"/>
      <c r="EEN33"/>
      <c r="EEO33"/>
      <c r="EEP33"/>
      <c r="EEQ33"/>
      <c r="EER33"/>
      <c r="EES33"/>
      <c r="EET33"/>
      <c r="EEU33"/>
      <c r="EEV33"/>
      <c r="EEW33"/>
      <c r="EEX33"/>
      <c r="EEY33"/>
      <c r="EEZ33"/>
      <c r="EFA33"/>
      <c r="EFB33"/>
      <c r="EFC33"/>
      <c r="EFD33"/>
      <c r="EFE33"/>
      <c r="EFF33"/>
      <c r="EFG33"/>
      <c r="EFH33"/>
      <c r="EFI33"/>
      <c r="EFJ33"/>
      <c r="EFK33"/>
      <c r="EFL33"/>
      <c r="EFM33"/>
      <c r="EFN33"/>
      <c r="EFO33"/>
      <c r="EFP33"/>
      <c r="EFQ33"/>
      <c r="EFR33"/>
      <c r="EFS33"/>
      <c r="EFT33"/>
      <c r="EFU33"/>
      <c r="EFV33"/>
      <c r="EFW33"/>
      <c r="EFX33"/>
      <c r="EFY33"/>
      <c r="EFZ33"/>
      <c r="EGA33"/>
      <c r="EGB33"/>
      <c r="EGC33"/>
      <c r="EGD33"/>
      <c r="EGE33"/>
      <c r="EGF33"/>
      <c r="EGG33"/>
      <c r="EGH33"/>
      <c r="EGI33"/>
      <c r="EGJ33"/>
      <c r="EGK33"/>
      <c r="EGL33"/>
      <c r="EGM33"/>
      <c r="EGN33"/>
      <c r="EGO33"/>
      <c r="EGP33"/>
      <c r="EGQ33"/>
      <c r="EGR33"/>
      <c r="EGS33"/>
      <c r="EGT33"/>
      <c r="EGU33"/>
      <c r="EGV33"/>
      <c r="EGW33"/>
      <c r="EGX33"/>
      <c r="EGY33"/>
      <c r="EGZ33"/>
      <c r="EHA33"/>
      <c r="EHB33"/>
      <c r="EHC33"/>
      <c r="EHD33"/>
      <c r="EHE33"/>
      <c r="EHF33"/>
      <c r="EHG33"/>
      <c r="EHH33"/>
      <c r="EHI33"/>
      <c r="EHJ33"/>
      <c r="EHK33"/>
      <c r="EHL33"/>
      <c r="EHM33"/>
      <c r="EHN33"/>
      <c r="EHO33"/>
      <c r="EHP33"/>
      <c r="EHQ33"/>
      <c r="EHR33"/>
      <c r="EHS33"/>
      <c r="EHT33"/>
      <c r="EHU33"/>
      <c r="EHV33"/>
      <c r="EHW33"/>
      <c r="EHX33"/>
      <c r="EHY33"/>
      <c r="EHZ33"/>
      <c r="EIA33"/>
      <c r="EIB33"/>
      <c r="EIC33"/>
      <c r="EID33"/>
      <c r="EIE33"/>
      <c r="EIF33"/>
      <c r="EIG33"/>
      <c r="EIH33"/>
      <c r="EII33"/>
      <c r="EIJ33"/>
      <c r="EIK33"/>
      <c r="EIL33"/>
      <c r="EIM33"/>
      <c r="EIN33"/>
      <c r="EIO33"/>
      <c r="EIP33"/>
      <c r="EIQ33"/>
      <c r="EIR33"/>
      <c r="EIS33"/>
      <c r="EIT33"/>
      <c r="EIU33"/>
      <c r="EIV33"/>
      <c r="EIW33"/>
      <c r="EIX33"/>
      <c r="EIY33"/>
      <c r="EIZ33"/>
      <c r="EJA33"/>
      <c r="EJB33"/>
      <c r="EJC33"/>
      <c r="EJD33"/>
      <c r="EJE33"/>
      <c r="EJF33"/>
      <c r="EJG33"/>
      <c r="EJH33"/>
      <c r="EJI33"/>
      <c r="EJJ33"/>
      <c r="EJK33"/>
      <c r="EJL33"/>
      <c r="EJM33"/>
      <c r="EJN33"/>
      <c r="EJO33"/>
      <c r="EJP33"/>
      <c r="EJQ33"/>
      <c r="EJR33"/>
      <c r="EJS33"/>
      <c r="EJT33"/>
      <c r="EJU33"/>
      <c r="EJV33"/>
      <c r="EJW33"/>
      <c r="EJX33"/>
      <c r="EJY33"/>
      <c r="EJZ33"/>
      <c r="EKA33"/>
      <c r="EKB33"/>
      <c r="EKC33"/>
      <c r="EKD33"/>
      <c r="EKE33"/>
      <c r="EKF33"/>
      <c r="EKG33"/>
      <c r="EKH33"/>
      <c r="EKI33"/>
      <c r="EKJ33"/>
      <c r="EKK33"/>
      <c r="EKL33"/>
      <c r="EKM33"/>
      <c r="EKN33"/>
      <c r="EKO33"/>
      <c r="EKP33"/>
      <c r="EKQ33"/>
      <c r="EKR33"/>
      <c r="EKS33"/>
      <c r="EKT33"/>
      <c r="EKU33"/>
      <c r="EKV33"/>
      <c r="EKW33"/>
      <c r="EKX33"/>
      <c r="EKY33"/>
      <c r="EKZ33"/>
      <c r="ELA33"/>
      <c r="ELB33"/>
      <c r="ELC33"/>
      <c r="ELD33"/>
      <c r="ELE33"/>
      <c r="ELF33"/>
      <c r="ELG33"/>
      <c r="ELH33"/>
      <c r="ELI33"/>
      <c r="ELJ33"/>
      <c r="ELK33"/>
      <c r="ELL33"/>
      <c r="ELM33"/>
      <c r="ELN33"/>
      <c r="ELO33"/>
      <c r="ELP33"/>
      <c r="ELQ33"/>
      <c r="ELR33"/>
      <c r="ELS33"/>
      <c r="ELT33"/>
      <c r="ELU33"/>
      <c r="ELV33"/>
      <c r="ELW33"/>
      <c r="ELX33"/>
      <c r="ELY33"/>
      <c r="ELZ33"/>
      <c r="EMA33"/>
      <c r="EMB33"/>
      <c r="EMC33"/>
      <c r="EMD33"/>
      <c r="EME33"/>
      <c r="EMF33"/>
      <c r="EMG33"/>
      <c r="EMH33"/>
      <c r="EMI33"/>
      <c r="EMJ33"/>
      <c r="EMK33"/>
      <c r="EML33"/>
      <c r="EMM33"/>
      <c r="EMN33"/>
      <c r="EMO33"/>
      <c r="EMP33"/>
      <c r="EMQ33"/>
      <c r="EMR33"/>
      <c r="EMS33"/>
      <c r="EMT33"/>
      <c r="EMU33"/>
      <c r="EMV33"/>
      <c r="EMW33"/>
      <c r="EMX33"/>
      <c r="EMY33"/>
      <c r="EMZ33"/>
      <c r="ENA33"/>
      <c r="ENB33"/>
      <c r="ENC33"/>
      <c r="END33"/>
      <c r="ENE33"/>
      <c r="ENF33"/>
      <c r="ENG33"/>
      <c r="ENH33"/>
      <c r="ENI33"/>
      <c r="ENJ33"/>
      <c r="ENK33"/>
      <c r="ENL33"/>
      <c r="ENM33"/>
      <c r="ENN33"/>
      <c r="ENO33"/>
      <c r="ENP33"/>
      <c r="ENQ33"/>
      <c r="ENR33"/>
      <c r="ENS33"/>
      <c r="ENT33"/>
      <c r="ENU33"/>
      <c r="ENV33"/>
      <c r="ENW33"/>
      <c r="ENX33"/>
      <c r="ENY33"/>
      <c r="ENZ33"/>
      <c r="EOA33"/>
      <c r="EOB33"/>
      <c r="EOC33"/>
      <c r="EOD33"/>
      <c r="EOE33"/>
      <c r="EOF33"/>
      <c r="EOG33"/>
      <c r="EOH33"/>
      <c r="EOI33"/>
      <c r="EOJ33"/>
      <c r="EOK33"/>
      <c r="EOL33"/>
      <c r="EOM33"/>
      <c r="EON33"/>
      <c r="EOO33"/>
      <c r="EOP33"/>
      <c r="EOQ33"/>
      <c r="EOR33"/>
      <c r="EOS33"/>
      <c r="EOT33"/>
      <c r="EOU33"/>
      <c r="EOV33"/>
      <c r="EOW33"/>
      <c r="EOX33"/>
      <c r="EOY33"/>
      <c r="EOZ33"/>
      <c r="EPA33"/>
      <c r="EPB33"/>
      <c r="EPC33"/>
      <c r="EPD33"/>
      <c r="EPE33"/>
      <c r="EPF33"/>
      <c r="EPG33"/>
      <c r="EPH33"/>
      <c r="EPI33"/>
      <c r="EPJ33"/>
      <c r="EPK33"/>
      <c r="EPL33"/>
      <c r="EPM33"/>
      <c r="EPN33"/>
      <c r="EPO33"/>
      <c r="EPP33"/>
      <c r="EPQ33"/>
      <c r="EPR33"/>
      <c r="EPS33"/>
      <c r="EPT33"/>
      <c r="EPU33"/>
      <c r="EPV33"/>
      <c r="EPW33"/>
      <c r="EPX33"/>
      <c r="EPY33"/>
      <c r="EPZ33"/>
      <c r="EQA33"/>
      <c r="EQB33"/>
      <c r="EQC33"/>
      <c r="EQD33"/>
      <c r="EQE33"/>
      <c r="EQF33"/>
      <c r="EQG33"/>
      <c r="EQH33"/>
      <c r="EQI33"/>
      <c r="EQJ33"/>
      <c r="EQK33"/>
      <c r="EQL33"/>
      <c r="EQM33"/>
      <c r="EQN33"/>
      <c r="EQO33"/>
      <c r="EQP33"/>
      <c r="EQQ33"/>
      <c r="EQR33"/>
      <c r="EQS33"/>
      <c r="EQT33"/>
      <c r="EQU33"/>
      <c r="EQV33"/>
      <c r="EQW33"/>
      <c r="EQX33"/>
      <c r="EQY33"/>
      <c r="EQZ33"/>
      <c r="ERA33"/>
      <c r="ERB33"/>
      <c r="ERC33"/>
      <c r="ERD33"/>
      <c r="ERE33"/>
      <c r="ERF33"/>
      <c r="ERG33"/>
      <c r="ERH33"/>
      <c r="ERI33"/>
      <c r="ERJ33"/>
      <c r="ERK33"/>
      <c r="ERL33"/>
      <c r="ERM33"/>
      <c r="ERN33"/>
      <c r="ERO33"/>
      <c r="ERP33"/>
      <c r="ERQ33"/>
      <c r="ERR33"/>
      <c r="ERS33"/>
      <c r="ERT33"/>
      <c r="ERU33"/>
      <c r="ERV33"/>
      <c r="ERW33"/>
      <c r="ERX33"/>
      <c r="ERY33"/>
      <c r="ERZ33"/>
      <c r="ESA33"/>
      <c r="ESB33"/>
      <c r="ESC33"/>
      <c r="ESD33"/>
      <c r="ESE33"/>
      <c r="ESF33"/>
      <c r="ESG33"/>
      <c r="ESH33"/>
      <c r="ESI33"/>
      <c r="ESJ33"/>
      <c r="ESK33"/>
      <c r="ESL33"/>
      <c r="ESM33"/>
      <c r="ESN33"/>
      <c r="ESO33"/>
      <c r="ESP33"/>
      <c r="ESQ33"/>
      <c r="ESR33"/>
      <c r="ESS33"/>
      <c r="EST33"/>
      <c r="ESU33"/>
      <c r="ESV33"/>
      <c r="ESW33"/>
      <c r="ESX33"/>
      <c r="ESY33"/>
      <c r="ESZ33"/>
      <c r="ETA33"/>
      <c r="ETB33"/>
      <c r="ETC33"/>
      <c r="ETD33"/>
      <c r="ETE33"/>
      <c r="ETF33"/>
      <c r="ETG33"/>
      <c r="ETH33"/>
      <c r="ETI33"/>
      <c r="ETJ33"/>
      <c r="ETK33"/>
      <c r="ETL33"/>
      <c r="ETM33"/>
      <c r="ETN33"/>
      <c r="ETO33"/>
      <c r="ETP33"/>
      <c r="ETQ33"/>
      <c r="ETR33"/>
      <c r="ETS33"/>
      <c r="ETT33"/>
      <c r="ETU33"/>
      <c r="ETV33"/>
      <c r="ETW33"/>
      <c r="ETX33"/>
      <c r="ETY33"/>
      <c r="ETZ33"/>
      <c r="EUA33"/>
      <c r="EUB33"/>
      <c r="EUC33"/>
      <c r="EUD33"/>
      <c r="EUE33"/>
      <c r="EUF33"/>
      <c r="EUG33"/>
      <c r="EUH33"/>
      <c r="EUI33"/>
      <c r="EUJ33"/>
      <c r="EUK33"/>
      <c r="EUL33"/>
      <c r="EUM33"/>
      <c r="EUN33"/>
      <c r="EUO33"/>
      <c r="EUP33"/>
      <c r="EUQ33"/>
      <c r="EUR33"/>
      <c r="EUS33"/>
      <c r="EUT33"/>
      <c r="EUU33"/>
      <c r="EUV33"/>
      <c r="EUW33"/>
      <c r="EUX33"/>
      <c r="EUY33"/>
      <c r="EUZ33"/>
      <c r="EVA33"/>
      <c r="EVB33"/>
      <c r="EVC33"/>
      <c r="EVD33"/>
      <c r="EVE33"/>
      <c r="EVF33"/>
      <c r="EVG33"/>
      <c r="EVH33"/>
      <c r="EVI33"/>
      <c r="EVJ33"/>
      <c r="EVK33"/>
      <c r="EVL33"/>
      <c r="EVM33"/>
      <c r="EVN33"/>
      <c r="EVO33"/>
      <c r="EVP33"/>
      <c r="EVQ33"/>
      <c r="EVR33"/>
      <c r="EVS33"/>
      <c r="EVT33"/>
      <c r="EVU33"/>
      <c r="EVV33"/>
      <c r="EVW33"/>
      <c r="EVX33"/>
      <c r="EVY33"/>
      <c r="EVZ33"/>
      <c r="EWA33"/>
      <c r="EWB33"/>
      <c r="EWC33"/>
      <c r="EWD33"/>
      <c r="EWE33"/>
      <c r="EWF33"/>
      <c r="EWG33"/>
      <c r="EWH33"/>
      <c r="EWI33"/>
      <c r="EWJ33"/>
      <c r="EWK33"/>
      <c r="EWL33"/>
      <c r="EWM33"/>
      <c r="EWN33"/>
      <c r="EWO33"/>
      <c r="EWP33"/>
      <c r="EWQ33"/>
      <c r="EWR33"/>
      <c r="EWS33"/>
      <c r="EWT33"/>
      <c r="EWU33"/>
      <c r="EWV33"/>
      <c r="EWW33"/>
      <c r="EWX33"/>
      <c r="EWY33"/>
      <c r="EWZ33"/>
      <c r="EXA33"/>
      <c r="EXB33"/>
      <c r="EXC33"/>
      <c r="EXD33"/>
      <c r="EXE33"/>
      <c r="EXF33"/>
      <c r="EXG33"/>
      <c r="EXH33"/>
      <c r="EXI33"/>
      <c r="EXJ33"/>
      <c r="EXK33"/>
      <c r="EXL33"/>
      <c r="EXM33"/>
      <c r="EXN33"/>
      <c r="EXO33"/>
      <c r="EXP33"/>
      <c r="EXQ33"/>
      <c r="EXR33"/>
      <c r="EXS33"/>
      <c r="EXT33"/>
      <c r="EXU33"/>
      <c r="EXV33"/>
      <c r="EXW33"/>
      <c r="EXX33"/>
      <c r="EXY33"/>
      <c r="EXZ33"/>
      <c r="EYA33"/>
      <c r="EYB33"/>
      <c r="EYC33"/>
      <c r="EYD33"/>
      <c r="EYE33"/>
      <c r="EYF33"/>
      <c r="EYG33"/>
      <c r="EYH33"/>
      <c r="EYI33"/>
      <c r="EYJ33"/>
      <c r="EYK33"/>
      <c r="EYL33"/>
      <c r="EYM33"/>
      <c r="EYN33"/>
      <c r="EYO33"/>
      <c r="EYP33"/>
      <c r="EYQ33"/>
      <c r="EYR33"/>
      <c r="EYS33"/>
      <c r="EYT33"/>
      <c r="EYU33"/>
      <c r="EYV33"/>
      <c r="EYW33"/>
      <c r="EYX33"/>
      <c r="EYY33"/>
      <c r="EYZ33"/>
      <c r="EZA33"/>
      <c r="EZB33"/>
      <c r="EZC33"/>
      <c r="EZD33"/>
      <c r="EZE33"/>
      <c r="EZF33"/>
      <c r="EZG33"/>
      <c r="EZH33"/>
      <c r="EZI33"/>
      <c r="EZJ33"/>
      <c r="EZK33"/>
      <c r="EZL33"/>
      <c r="EZM33"/>
      <c r="EZN33"/>
      <c r="EZO33"/>
      <c r="EZP33"/>
      <c r="EZQ33"/>
      <c r="EZR33"/>
      <c r="EZS33"/>
      <c r="EZT33"/>
      <c r="EZU33"/>
      <c r="EZV33"/>
      <c r="EZW33"/>
      <c r="EZX33"/>
      <c r="EZY33"/>
      <c r="EZZ33"/>
      <c r="FAA33"/>
      <c r="FAB33"/>
      <c r="FAC33"/>
      <c r="FAD33"/>
      <c r="FAE33"/>
      <c r="FAF33"/>
      <c r="FAG33"/>
      <c r="FAH33"/>
      <c r="FAI33"/>
      <c r="FAJ33"/>
      <c r="FAK33"/>
      <c r="FAL33"/>
      <c r="FAM33"/>
      <c r="FAN33"/>
      <c r="FAO33"/>
      <c r="FAP33"/>
      <c r="FAQ33"/>
      <c r="FAR33"/>
      <c r="FAS33"/>
      <c r="FAT33"/>
      <c r="FAU33"/>
      <c r="FAV33"/>
      <c r="FAW33"/>
      <c r="FAX33"/>
      <c r="FAY33"/>
      <c r="FAZ33"/>
      <c r="FBA33"/>
      <c r="FBB33"/>
      <c r="FBC33"/>
      <c r="FBD33"/>
      <c r="FBE33"/>
      <c r="FBF33"/>
      <c r="FBG33"/>
      <c r="FBH33"/>
      <c r="FBI33"/>
      <c r="FBJ33"/>
      <c r="FBK33"/>
      <c r="FBL33"/>
      <c r="FBM33"/>
      <c r="FBN33"/>
      <c r="FBO33"/>
      <c r="FBP33"/>
      <c r="FBQ33"/>
      <c r="FBR33"/>
      <c r="FBS33"/>
      <c r="FBT33"/>
      <c r="FBU33"/>
      <c r="FBV33"/>
      <c r="FBW33"/>
      <c r="FBX33"/>
      <c r="FBY33"/>
      <c r="FBZ33"/>
      <c r="FCA33"/>
      <c r="FCB33"/>
      <c r="FCC33"/>
      <c r="FCD33"/>
      <c r="FCE33"/>
      <c r="FCF33"/>
      <c r="FCG33"/>
      <c r="FCH33"/>
      <c r="FCI33"/>
      <c r="FCJ33"/>
      <c r="FCK33"/>
      <c r="FCL33"/>
      <c r="FCM33"/>
      <c r="FCN33"/>
      <c r="FCO33"/>
      <c r="FCP33"/>
      <c r="FCQ33"/>
      <c r="FCR33"/>
      <c r="FCS33"/>
      <c r="FCT33"/>
      <c r="FCU33"/>
      <c r="FCV33"/>
      <c r="FCW33"/>
      <c r="FCX33"/>
      <c r="FCY33"/>
      <c r="FCZ33"/>
      <c r="FDA33"/>
      <c r="FDB33"/>
      <c r="FDC33"/>
      <c r="FDD33"/>
      <c r="FDE33"/>
      <c r="FDF33"/>
      <c r="FDG33"/>
      <c r="FDH33"/>
      <c r="FDI33"/>
      <c r="FDJ33"/>
      <c r="FDK33"/>
      <c r="FDL33"/>
      <c r="FDM33"/>
      <c r="FDN33"/>
      <c r="FDO33"/>
      <c r="FDP33"/>
      <c r="FDQ33"/>
      <c r="FDR33"/>
      <c r="FDS33"/>
      <c r="FDT33"/>
      <c r="FDU33"/>
      <c r="FDV33"/>
      <c r="FDW33"/>
      <c r="FDX33"/>
      <c r="FDY33"/>
      <c r="FDZ33"/>
      <c r="FEA33"/>
      <c r="FEB33"/>
      <c r="FEC33"/>
      <c r="FED33"/>
      <c r="FEE33"/>
      <c r="FEF33"/>
      <c r="FEG33"/>
      <c r="FEH33"/>
      <c r="FEI33"/>
      <c r="FEJ33"/>
      <c r="FEK33"/>
      <c r="FEL33"/>
      <c r="FEM33"/>
      <c r="FEN33"/>
      <c r="FEO33"/>
      <c r="FEP33"/>
      <c r="FEQ33"/>
      <c r="FER33"/>
      <c r="FES33"/>
      <c r="FET33"/>
      <c r="FEU33"/>
      <c r="FEV33"/>
      <c r="FEW33"/>
      <c r="FEX33"/>
      <c r="FEY33"/>
      <c r="FEZ33"/>
      <c r="FFA33"/>
      <c r="FFB33"/>
      <c r="FFC33"/>
      <c r="FFD33"/>
      <c r="FFE33"/>
      <c r="FFF33"/>
      <c r="FFG33"/>
      <c r="FFH33"/>
      <c r="FFI33"/>
      <c r="FFJ33"/>
      <c r="FFK33"/>
      <c r="FFL33"/>
      <c r="FFM33"/>
      <c r="FFN33"/>
      <c r="FFO33"/>
      <c r="FFP33"/>
      <c r="FFQ33"/>
      <c r="FFR33"/>
      <c r="FFS33"/>
      <c r="FFT33"/>
      <c r="FFU33"/>
      <c r="FFV33"/>
      <c r="FFW33"/>
      <c r="FFX33"/>
      <c r="FFY33"/>
      <c r="FFZ33"/>
      <c r="FGA33"/>
      <c r="FGB33"/>
      <c r="FGC33"/>
      <c r="FGD33"/>
      <c r="FGE33"/>
      <c r="FGF33"/>
      <c r="FGG33"/>
      <c r="FGH33"/>
      <c r="FGI33"/>
      <c r="FGJ33"/>
      <c r="FGK33"/>
      <c r="FGL33"/>
      <c r="FGM33"/>
      <c r="FGN33"/>
      <c r="FGO33"/>
      <c r="FGP33"/>
      <c r="FGQ33"/>
      <c r="FGR33"/>
      <c r="FGS33"/>
      <c r="FGT33"/>
      <c r="FGU33"/>
      <c r="FGV33"/>
      <c r="FGW33"/>
      <c r="FGX33"/>
      <c r="FGY33"/>
      <c r="FGZ33"/>
      <c r="FHA33"/>
      <c r="FHB33"/>
      <c r="FHC33"/>
      <c r="FHD33"/>
      <c r="FHE33"/>
      <c r="FHF33"/>
      <c r="FHG33"/>
      <c r="FHH33"/>
      <c r="FHI33"/>
      <c r="FHJ33"/>
      <c r="FHK33"/>
      <c r="FHL33"/>
      <c r="FHM33"/>
      <c r="FHN33"/>
      <c r="FHO33"/>
      <c r="FHP33"/>
      <c r="FHQ33"/>
      <c r="FHR33"/>
      <c r="FHS33"/>
      <c r="FHT33"/>
      <c r="FHU33"/>
      <c r="FHV33"/>
      <c r="FHW33"/>
      <c r="FHX33"/>
      <c r="FHY33"/>
      <c r="FHZ33"/>
      <c r="FIA33"/>
      <c r="FIB33"/>
      <c r="FIC33"/>
      <c r="FID33"/>
      <c r="FIE33"/>
      <c r="FIF33"/>
      <c r="FIG33"/>
      <c r="FIH33"/>
      <c r="FII33"/>
      <c r="FIJ33"/>
      <c r="FIK33"/>
      <c r="FIL33"/>
      <c r="FIM33"/>
      <c r="FIN33"/>
      <c r="FIO33"/>
      <c r="FIP33"/>
      <c r="FIQ33"/>
      <c r="FIR33"/>
      <c r="FIS33"/>
      <c r="FIT33"/>
      <c r="FIU33"/>
      <c r="FIV33"/>
      <c r="FIW33"/>
      <c r="FIX33"/>
      <c r="FIY33"/>
      <c r="FIZ33"/>
      <c r="FJA33"/>
      <c r="FJB33"/>
      <c r="FJC33"/>
      <c r="FJD33"/>
      <c r="FJE33"/>
      <c r="FJF33"/>
      <c r="FJG33"/>
      <c r="FJH33"/>
      <c r="FJI33"/>
      <c r="FJJ33"/>
      <c r="FJK33"/>
      <c r="FJL33"/>
      <c r="FJM33"/>
      <c r="FJN33"/>
      <c r="FJO33"/>
      <c r="FJP33"/>
      <c r="FJQ33"/>
      <c r="FJR33"/>
      <c r="FJS33"/>
      <c r="FJT33"/>
      <c r="FJU33"/>
      <c r="FJV33"/>
      <c r="FJW33"/>
      <c r="FJX33"/>
      <c r="FJY33"/>
      <c r="FJZ33"/>
      <c r="FKA33"/>
      <c r="FKB33"/>
      <c r="FKC33"/>
      <c r="FKD33"/>
      <c r="FKE33"/>
      <c r="FKF33"/>
      <c r="FKG33"/>
      <c r="FKH33"/>
      <c r="FKI33"/>
      <c r="FKJ33"/>
      <c r="FKK33"/>
      <c r="FKL33"/>
      <c r="FKM33"/>
      <c r="FKN33"/>
      <c r="FKO33"/>
      <c r="FKP33"/>
      <c r="FKQ33"/>
      <c r="FKR33"/>
      <c r="FKS33"/>
      <c r="FKT33"/>
      <c r="FKU33"/>
      <c r="FKV33"/>
      <c r="FKW33"/>
      <c r="FKX33"/>
      <c r="FKY33"/>
      <c r="FKZ33"/>
      <c r="FLA33"/>
      <c r="FLB33"/>
      <c r="FLC33"/>
      <c r="FLD33"/>
      <c r="FLE33"/>
      <c r="FLF33"/>
      <c r="FLG33"/>
      <c r="FLH33"/>
      <c r="FLI33"/>
      <c r="FLJ33"/>
      <c r="FLK33"/>
      <c r="FLL33"/>
      <c r="FLM33"/>
      <c r="FLN33"/>
      <c r="FLO33"/>
      <c r="FLP33"/>
      <c r="FLQ33"/>
      <c r="FLR33"/>
      <c r="FLS33"/>
      <c r="FLT33"/>
      <c r="FLU33"/>
      <c r="FLV33"/>
      <c r="FLW33"/>
      <c r="FLX33"/>
      <c r="FLY33"/>
      <c r="FLZ33"/>
      <c r="FMA33"/>
      <c r="FMB33"/>
      <c r="FMC33"/>
      <c r="FMD33"/>
      <c r="FME33"/>
      <c r="FMF33"/>
      <c r="FMG33"/>
      <c r="FMH33"/>
      <c r="FMI33"/>
      <c r="FMJ33"/>
      <c r="FMK33"/>
      <c r="FML33"/>
      <c r="FMM33"/>
      <c r="FMN33"/>
      <c r="FMO33"/>
      <c r="FMP33"/>
      <c r="FMQ33"/>
      <c r="FMR33"/>
      <c r="FMS33"/>
      <c r="FMT33"/>
      <c r="FMU33"/>
      <c r="FMV33"/>
      <c r="FMW33"/>
      <c r="FMX33"/>
      <c r="FMY33"/>
      <c r="FMZ33"/>
      <c r="FNA33"/>
      <c r="FNB33"/>
      <c r="FNC33"/>
      <c r="FND33"/>
      <c r="FNE33"/>
      <c r="FNF33"/>
      <c r="FNG33"/>
      <c r="FNH33"/>
      <c r="FNI33"/>
      <c r="FNJ33"/>
      <c r="FNK33"/>
      <c r="FNL33"/>
      <c r="FNM33"/>
      <c r="FNN33"/>
      <c r="FNO33"/>
      <c r="FNP33"/>
      <c r="FNQ33"/>
      <c r="FNR33"/>
      <c r="FNS33"/>
      <c r="FNT33"/>
      <c r="FNU33"/>
      <c r="FNV33"/>
      <c r="FNW33"/>
      <c r="FNX33"/>
      <c r="FNY33"/>
      <c r="FNZ33"/>
      <c r="FOA33"/>
      <c r="FOB33"/>
      <c r="FOC33"/>
      <c r="FOD33"/>
      <c r="FOE33"/>
      <c r="FOF33"/>
      <c r="FOG33"/>
      <c r="FOH33"/>
      <c r="FOI33"/>
      <c r="FOJ33"/>
      <c r="FOK33"/>
      <c r="FOL33"/>
      <c r="FOM33"/>
      <c r="FON33"/>
      <c r="FOO33"/>
      <c r="FOP33"/>
      <c r="FOQ33"/>
      <c r="FOR33"/>
      <c r="FOS33"/>
      <c r="FOT33"/>
      <c r="FOU33"/>
      <c r="FOV33"/>
      <c r="FOW33"/>
      <c r="FOX33"/>
      <c r="FOY33"/>
      <c r="FOZ33"/>
      <c r="FPA33"/>
      <c r="FPB33"/>
      <c r="FPC33"/>
      <c r="FPD33"/>
      <c r="FPE33"/>
      <c r="FPF33"/>
      <c r="FPG33"/>
      <c r="FPH33"/>
      <c r="FPI33"/>
      <c r="FPJ33"/>
      <c r="FPK33"/>
      <c r="FPL33"/>
      <c r="FPM33"/>
      <c r="FPN33"/>
      <c r="FPO33"/>
      <c r="FPP33"/>
      <c r="FPQ33"/>
      <c r="FPR33"/>
      <c r="FPS33"/>
      <c r="FPT33"/>
      <c r="FPU33"/>
      <c r="FPV33"/>
      <c r="FPW33"/>
      <c r="FPX33"/>
      <c r="FPY33"/>
      <c r="FPZ33"/>
      <c r="FQA33"/>
      <c r="FQB33"/>
      <c r="FQC33"/>
      <c r="FQD33"/>
      <c r="FQE33"/>
      <c r="FQF33"/>
      <c r="FQG33"/>
      <c r="FQH33"/>
      <c r="FQI33"/>
      <c r="FQJ33"/>
      <c r="FQK33"/>
      <c r="FQL33"/>
      <c r="FQM33"/>
      <c r="FQN33"/>
      <c r="FQO33"/>
      <c r="FQP33"/>
      <c r="FQQ33"/>
      <c r="FQR33"/>
      <c r="FQS33"/>
      <c r="FQT33"/>
      <c r="FQU33"/>
      <c r="FQV33"/>
      <c r="FQW33"/>
      <c r="FQX33"/>
      <c r="FQY33"/>
      <c r="FQZ33"/>
      <c r="FRA33"/>
      <c r="FRB33"/>
      <c r="FRC33"/>
      <c r="FRD33"/>
      <c r="FRE33"/>
      <c r="FRF33"/>
      <c r="FRG33"/>
      <c r="FRH33"/>
      <c r="FRI33"/>
      <c r="FRJ33"/>
      <c r="FRK33"/>
      <c r="FRL33"/>
      <c r="FRM33"/>
      <c r="FRN33"/>
      <c r="FRO33"/>
      <c r="FRP33"/>
      <c r="FRQ33"/>
      <c r="FRR33"/>
      <c r="FRS33"/>
      <c r="FRT33"/>
      <c r="FRU33"/>
      <c r="FRV33"/>
      <c r="FRW33"/>
      <c r="FRX33"/>
      <c r="FRY33"/>
      <c r="FRZ33"/>
      <c r="FSA33"/>
      <c r="FSB33"/>
      <c r="FSC33"/>
      <c r="FSD33"/>
      <c r="FSE33"/>
      <c r="FSF33"/>
      <c r="FSG33"/>
      <c r="FSH33"/>
      <c r="FSI33"/>
      <c r="FSJ33"/>
      <c r="FSK33"/>
      <c r="FSL33"/>
      <c r="FSM33"/>
      <c r="FSN33"/>
      <c r="FSO33"/>
      <c r="FSP33"/>
      <c r="FSQ33"/>
      <c r="FSR33"/>
      <c r="FSS33"/>
      <c r="FST33"/>
      <c r="FSU33"/>
      <c r="FSV33"/>
      <c r="FSW33"/>
      <c r="FSX33"/>
      <c r="FSY33"/>
      <c r="FSZ33"/>
      <c r="FTA33"/>
      <c r="FTB33"/>
      <c r="FTC33"/>
      <c r="FTD33"/>
      <c r="FTE33"/>
      <c r="FTF33"/>
      <c r="FTG33"/>
      <c r="FTH33"/>
      <c r="FTI33"/>
      <c r="FTJ33"/>
      <c r="FTK33"/>
      <c r="FTL33"/>
      <c r="FTM33"/>
      <c r="FTN33"/>
      <c r="FTO33"/>
      <c r="FTP33"/>
      <c r="FTQ33"/>
      <c r="FTR33"/>
      <c r="FTS33"/>
      <c r="FTT33"/>
      <c r="FTU33"/>
      <c r="FTV33"/>
      <c r="FTW33"/>
      <c r="FTX33"/>
      <c r="FTY33"/>
      <c r="FTZ33"/>
      <c r="FUA33"/>
      <c r="FUB33"/>
      <c r="FUC33"/>
      <c r="FUD33"/>
      <c r="FUE33"/>
      <c r="FUF33"/>
      <c r="FUG33"/>
      <c r="FUH33"/>
      <c r="FUI33"/>
      <c r="FUJ33"/>
      <c r="FUK33"/>
      <c r="FUL33"/>
      <c r="FUM33"/>
      <c r="FUN33"/>
      <c r="FUO33"/>
      <c r="FUP33"/>
      <c r="FUQ33"/>
      <c r="FUR33"/>
      <c r="FUS33"/>
      <c r="FUT33"/>
      <c r="FUU33"/>
      <c r="FUV33"/>
      <c r="FUW33"/>
      <c r="FUX33"/>
      <c r="FUY33"/>
      <c r="FUZ33"/>
      <c r="FVA33"/>
      <c r="FVB33"/>
      <c r="FVC33"/>
      <c r="FVD33"/>
      <c r="FVE33"/>
      <c r="FVF33"/>
      <c r="FVG33"/>
      <c r="FVH33"/>
      <c r="FVI33"/>
      <c r="FVJ33"/>
      <c r="FVK33"/>
      <c r="FVL33"/>
      <c r="FVM33"/>
      <c r="FVN33"/>
      <c r="FVO33"/>
      <c r="FVP33"/>
      <c r="FVQ33"/>
      <c r="FVR33"/>
      <c r="FVS33"/>
      <c r="FVT33"/>
      <c r="FVU33"/>
      <c r="FVV33"/>
      <c r="FVW33"/>
      <c r="FVX33"/>
      <c r="FVY33"/>
      <c r="FVZ33"/>
      <c r="FWA33"/>
      <c r="FWB33"/>
      <c r="FWC33"/>
      <c r="FWD33"/>
      <c r="FWE33"/>
      <c r="FWF33"/>
      <c r="FWG33"/>
      <c r="FWH33"/>
      <c r="FWI33"/>
      <c r="FWJ33"/>
      <c r="FWK33"/>
      <c r="FWL33"/>
      <c r="FWM33"/>
      <c r="FWN33"/>
      <c r="FWO33"/>
      <c r="FWP33"/>
      <c r="FWQ33"/>
      <c r="FWR33"/>
      <c r="FWS33"/>
      <c r="FWT33"/>
      <c r="FWU33"/>
      <c r="FWV33"/>
      <c r="FWW33"/>
      <c r="FWX33"/>
      <c r="FWY33"/>
      <c r="FWZ33"/>
      <c r="FXA33"/>
      <c r="FXB33"/>
      <c r="FXC33"/>
      <c r="FXD33"/>
      <c r="FXE33"/>
      <c r="FXF33"/>
      <c r="FXG33"/>
      <c r="FXH33"/>
      <c r="FXI33"/>
      <c r="FXJ33"/>
      <c r="FXK33"/>
      <c r="FXL33"/>
      <c r="FXM33"/>
      <c r="FXN33"/>
      <c r="FXO33"/>
      <c r="FXP33"/>
      <c r="FXQ33"/>
      <c r="FXR33"/>
      <c r="FXS33"/>
      <c r="FXT33"/>
      <c r="FXU33"/>
      <c r="FXV33"/>
      <c r="FXW33"/>
      <c r="FXX33"/>
      <c r="FXY33"/>
      <c r="FXZ33"/>
      <c r="FYA33"/>
      <c r="FYB33"/>
      <c r="FYC33"/>
      <c r="FYD33"/>
      <c r="FYE33"/>
      <c r="FYF33"/>
      <c r="FYG33"/>
      <c r="FYH33"/>
      <c r="FYI33"/>
      <c r="FYJ33"/>
      <c r="FYK33"/>
      <c r="FYL33"/>
      <c r="FYM33"/>
      <c r="FYN33"/>
      <c r="FYO33"/>
      <c r="FYP33"/>
      <c r="FYQ33"/>
      <c r="FYR33"/>
      <c r="FYS33"/>
      <c r="FYT33"/>
      <c r="FYU33"/>
      <c r="FYV33"/>
      <c r="FYW33"/>
      <c r="FYX33"/>
      <c r="FYY33"/>
      <c r="FYZ33"/>
      <c r="FZA33"/>
      <c r="FZB33"/>
      <c r="FZC33"/>
      <c r="FZD33"/>
      <c r="FZE33"/>
      <c r="FZF33"/>
      <c r="FZG33"/>
      <c r="FZH33"/>
      <c r="FZI33"/>
      <c r="FZJ33"/>
      <c r="FZK33"/>
      <c r="FZL33"/>
      <c r="FZM33"/>
      <c r="FZN33"/>
      <c r="FZO33"/>
      <c r="FZP33"/>
      <c r="FZQ33"/>
      <c r="FZR33"/>
      <c r="FZS33"/>
      <c r="FZT33"/>
      <c r="FZU33"/>
      <c r="FZV33"/>
      <c r="FZW33"/>
      <c r="FZX33"/>
      <c r="FZY33"/>
      <c r="FZZ33"/>
      <c r="GAA33"/>
      <c r="GAB33"/>
      <c r="GAC33"/>
      <c r="GAD33"/>
      <c r="GAE33"/>
      <c r="GAF33"/>
      <c r="GAG33"/>
      <c r="GAH33"/>
      <c r="GAI33"/>
      <c r="GAJ33"/>
      <c r="GAK33"/>
      <c r="GAL33"/>
      <c r="GAM33"/>
      <c r="GAN33"/>
      <c r="GAO33"/>
      <c r="GAP33"/>
      <c r="GAQ33"/>
      <c r="GAR33"/>
      <c r="GAS33"/>
      <c r="GAT33"/>
      <c r="GAU33"/>
      <c r="GAV33"/>
      <c r="GAW33"/>
      <c r="GAX33"/>
      <c r="GAY33"/>
      <c r="GAZ33"/>
      <c r="GBA33"/>
      <c r="GBB33"/>
      <c r="GBC33"/>
      <c r="GBD33"/>
      <c r="GBE33"/>
      <c r="GBF33"/>
      <c r="GBG33"/>
      <c r="GBH33"/>
      <c r="GBI33"/>
      <c r="GBJ33"/>
      <c r="GBK33"/>
      <c r="GBL33"/>
      <c r="GBM33"/>
      <c r="GBN33"/>
      <c r="GBO33"/>
      <c r="GBP33"/>
      <c r="GBQ33"/>
      <c r="GBR33"/>
      <c r="GBS33"/>
      <c r="GBT33"/>
      <c r="GBU33"/>
      <c r="GBV33"/>
      <c r="GBW33"/>
      <c r="GBX33"/>
      <c r="GBY33"/>
      <c r="GBZ33"/>
      <c r="GCA33"/>
      <c r="GCB33"/>
      <c r="GCC33"/>
      <c r="GCD33"/>
      <c r="GCE33"/>
      <c r="GCF33"/>
      <c r="GCG33"/>
      <c r="GCH33"/>
      <c r="GCI33"/>
      <c r="GCJ33"/>
      <c r="GCK33"/>
      <c r="GCL33"/>
      <c r="GCM33"/>
      <c r="GCN33"/>
      <c r="GCO33"/>
      <c r="GCP33"/>
      <c r="GCQ33"/>
      <c r="GCR33"/>
      <c r="GCS33"/>
      <c r="GCT33"/>
      <c r="GCU33"/>
      <c r="GCV33"/>
      <c r="GCW33"/>
      <c r="GCX33"/>
      <c r="GCY33"/>
      <c r="GCZ33"/>
      <c r="GDA33"/>
      <c r="GDB33"/>
      <c r="GDC33"/>
      <c r="GDD33"/>
      <c r="GDE33"/>
      <c r="GDF33"/>
      <c r="GDG33"/>
      <c r="GDH33"/>
      <c r="GDI33"/>
      <c r="GDJ33"/>
      <c r="GDK33"/>
      <c r="GDL33"/>
      <c r="GDM33"/>
      <c r="GDN33"/>
      <c r="GDO33"/>
      <c r="GDP33"/>
      <c r="GDQ33"/>
      <c r="GDR33"/>
      <c r="GDS33"/>
      <c r="GDT33"/>
      <c r="GDU33"/>
      <c r="GDV33"/>
      <c r="GDW33"/>
      <c r="GDX33"/>
      <c r="GDY33"/>
      <c r="GDZ33"/>
      <c r="GEA33"/>
      <c r="GEB33"/>
      <c r="GEC33"/>
      <c r="GED33"/>
      <c r="GEE33"/>
      <c r="GEF33"/>
      <c r="GEG33"/>
      <c r="GEH33"/>
      <c r="GEI33"/>
      <c r="GEJ33"/>
      <c r="GEK33"/>
      <c r="GEL33"/>
      <c r="GEM33"/>
      <c r="GEN33"/>
      <c r="GEO33"/>
      <c r="GEP33"/>
      <c r="GEQ33"/>
      <c r="GER33"/>
      <c r="GES33"/>
      <c r="GET33"/>
      <c r="GEU33"/>
      <c r="GEV33"/>
      <c r="GEW33"/>
      <c r="GEX33"/>
      <c r="GEY33"/>
      <c r="GEZ33"/>
      <c r="GFA33"/>
      <c r="GFB33"/>
      <c r="GFC33"/>
      <c r="GFD33"/>
      <c r="GFE33"/>
      <c r="GFF33"/>
      <c r="GFG33"/>
      <c r="GFH33"/>
      <c r="GFI33"/>
      <c r="GFJ33"/>
      <c r="GFK33"/>
      <c r="GFL33"/>
      <c r="GFM33"/>
      <c r="GFN33"/>
      <c r="GFO33"/>
      <c r="GFP33"/>
      <c r="GFQ33"/>
      <c r="GFR33"/>
      <c r="GFS33"/>
      <c r="GFT33"/>
      <c r="GFU33"/>
      <c r="GFV33"/>
      <c r="GFW33"/>
      <c r="GFX33"/>
      <c r="GFY33"/>
      <c r="GFZ33"/>
      <c r="GGA33"/>
      <c r="GGB33"/>
      <c r="GGC33"/>
      <c r="GGD33"/>
      <c r="GGE33"/>
      <c r="GGF33"/>
      <c r="GGG33"/>
      <c r="GGH33"/>
      <c r="GGI33"/>
      <c r="GGJ33"/>
      <c r="GGK33"/>
      <c r="GGL33"/>
      <c r="GGM33"/>
      <c r="GGN33"/>
      <c r="GGO33"/>
      <c r="GGP33"/>
      <c r="GGQ33"/>
      <c r="GGR33"/>
      <c r="GGS33"/>
      <c r="GGT33"/>
      <c r="GGU33"/>
      <c r="GGV33"/>
      <c r="GGW33"/>
      <c r="GGX33"/>
      <c r="GGY33"/>
      <c r="GGZ33"/>
      <c r="GHA33"/>
      <c r="GHB33"/>
      <c r="GHC33"/>
      <c r="GHD33"/>
      <c r="GHE33"/>
      <c r="GHF33"/>
      <c r="GHG33"/>
      <c r="GHH33"/>
      <c r="GHI33"/>
      <c r="GHJ33"/>
      <c r="GHK33"/>
      <c r="GHL33"/>
      <c r="GHM33"/>
      <c r="GHN33"/>
      <c r="GHO33"/>
      <c r="GHP33"/>
      <c r="GHQ33"/>
      <c r="GHR33"/>
      <c r="GHS33"/>
      <c r="GHT33"/>
      <c r="GHU33"/>
      <c r="GHV33"/>
      <c r="GHW33"/>
      <c r="GHX33"/>
      <c r="GHY33"/>
      <c r="GHZ33"/>
      <c r="GIA33"/>
      <c r="GIB33"/>
      <c r="GIC33"/>
      <c r="GID33"/>
      <c r="GIE33"/>
      <c r="GIF33"/>
      <c r="GIG33"/>
      <c r="GIH33"/>
      <c r="GII33"/>
      <c r="GIJ33"/>
      <c r="GIK33"/>
      <c r="GIL33"/>
      <c r="GIM33"/>
      <c r="GIN33"/>
      <c r="GIO33"/>
      <c r="GIP33"/>
      <c r="GIQ33"/>
      <c r="GIR33"/>
      <c r="GIS33"/>
      <c r="GIT33"/>
      <c r="GIU33"/>
      <c r="GIV33"/>
      <c r="GIW33"/>
      <c r="GIX33"/>
      <c r="GIY33"/>
      <c r="GIZ33"/>
      <c r="GJA33"/>
      <c r="GJB33"/>
      <c r="GJC33"/>
      <c r="GJD33"/>
      <c r="GJE33"/>
      <c r="GJF33"/>
      <c r="GJG33"/>
      <c r="GJH33"/>
      <c r="GJI33"/>
      <c r="GJJ33"/>
      <c r="GJK33"/>
      <c r="GJL33"/>
      <c r="GJM33"/>
      <c r="GJN33"/>
      <c r="GJO33"/>
      <c r="GJP33"/>
      <c r="GJQ33"/>
      <c r="GJR33"/>
      <c r="GJS33"/>
      <c r="GJT33"/>
      <c r="GJU33"/>
      <c r="GJV33"/>
      <c r="GJW33"/>
      <c r="GJX33"/>
      <c r="GJY33"/>
      <c r="GJZ33"/>
      <c r="GKA33"/>
      <c r="GKB33"/>
      <c r="GKC33"/>
      <c r="GKD33"/>
      <c r="GKE33"/>
      <c r="GKF33"/>
      <c r="GKG33"/>
      <c r="GKH33"/>
      <c r="GKI33"/>
      <c r="GKJ33"/>
      <c r="GKK33"/>
      <c r="GKL33"/>
      <c r="GKM33"/>
      <c r="GKN33"/>
      <c r="GKO33"/>
      <c r="GKP33"/>
      <c r="GKQ33"/>
      <c r="GKR33"/>
      <c r="GKS33"/>
      <c r="GKT33"/>
      <c r="GKU33"/>
      <c r="GKV33"/>
      <c r="GKW33"/>
      <c r="GKX33"/>
      <c r="GKY33"/>
      <c r="GKZ33"/>
      <c r="GLA33"/>
      <c r="GLB33"/>
      <c r="GLC33"/>
      <c r="GLD33"/>
      <c r="GLE33"/>
      <c r="GLF33"/>
      <c r="GLG33"/>
      <c r="GLH33"/>
      <c r="GLI33"/>
      <c r="GLJ33"/>
      <c r="GLK33"/>
      <c r="GLL33"/>
      <c r="GLM33"/>
      <c r="GLN33"/>
      <c r="GLO33"/>
      <c r="GLP33"/>
      <c r="GLQ33"/>
      <c r="GLR33"/>
      <c r="GLS33"/>
      <c r="GLT33"/>
      <c r="GLU33"/>
      <c r="GLV33"/>
      <c r="GLW33"/>
      <c r="GLX33"/>
      <c r="GLY33"/>
      <c r="GLZ33"/>
      <c r="GMA33"/>
      <c r="GMB33"/>
      <c r="GMC33"/>
      <c r="GMD33"/>
      <c r="GME33"/>
      <c r="GMF33"/>
      <c r="GMG33"/>
      <c r="GMH33"/>
      <c r="GMI33"/>
      <c r="GMJ33"/>
      <c r="GMK33"/>
      <c r="GML33"/>
      <c r="GMM33"/>
      <c r="GMN33"/>
      <c r="GMO33"/>
      <c r="GMP33"/>
      <c r="GMQ33"/>
      <c r="GMR33"/>
      <c r="GMS33"/>
      <c r="GMT33"/>
      <c r="GMU33"/>
      <c r="GMV33"/>
      <c r="GMW33"/>
      <c r="GMX33"/>
      <c r="GMY33"/>
      <c r="GMZ33"/>
      <c r="GNA33"/>
      <c r="GNB33"/>
      <c r="GNC33"/>
      <c r="GND33"/>
      <c r="GNE33"/>
      <c r="GNF33"/>
      <c r="GNG33"/>
      <c r="GNH33"/>
      <c r="GNI33"/>
      <c r="GNJ33"/>
      <c r="GNK33"/>
      <c r="GNL33"/>
      <c r="GNM33"/>
      <c r="GNN33"/>
      <c r="GNO33"/>
      <c r="GNP33"/>
      <c r="GNQ33"/>
      <c r="GNR33"/>
      <c r="GNS33"/>
      <c r="GNT33"/>
      <c r="GNU33"/>
      <c r="GNV33"/>
      <c r="GNW33"/>
      <c r="GNX33"/>
      <c r="GNY33"/>
      <c r="GNZ33"/>
      <c r="GOA33"/>
      <c r="GOB33"/>
      <c r="GOC33"/>
      <c r="GOD33"/>
      <c r="GOE33"/>
      <c r="GOF33"/>
      <c r="GOG33"/>
      <c r="GOH33"/>
      <c r="GOI33"/>
      <c r="GOJ33"/>
      <c r="GOK33"/>
      <c r="GOL33"/>
      <c r="GOM33"/>
      <c r="GON33"/>
      <c r="GOO33"/>
      <c r="GOP33"/>
      <c r="GOQ33"/>
      <c r="GOR33"/>
      <c r="GOS33"/>
      <c r="GOT33"/>
      <c r="GOU33"/>
      <c r="GOV33"/>
      <c r="GOW33"/>
      <c r="GOX33"/>
      <c r="GOY33"/>
      <c r="GOZ33"/>
      <c r="GPA33"/>
      <c r="GPB33"/>
      <c r="GPC33"/>
      <c r="GPD33"/>
      <c r="GPE33"/>
      <c r="GPF33"/>
      <c r="GPG33"/>
      <c r="GPH33"/>
      <c r="GPI33"/>
      <c r="GPJ33"/>
      <c r="GPK33"/>
      <c r="GPL33"/>
      <c r="GPM33"/>
      <c r="GPN33"/>
      <c r="GPO33"/>
      <c r="GPP33"/>
      <c r="GPQ33"/>
      <c r="GPR33"/>
      <c r="GPS33"/>
      <c r="GPT33"/>
      <c r="GPU33"/>
      <c r="GPV33"/>
      <c r="GPW33"/>
      <c r="GPX33"/>
      <c r="GPY33"/>
      <c r="GPZ33"/>
      <c r="GQA33"/>
      <c r="GQB33"/>
      <c r="GQC33"/>
      <c r="GQD33"/>
      <c r="GQE33"/>
      <c r="GQF33"/>
      <c r="GQG33"/>
      <c r="GQH33"/>
      <c r="GQI33"/>
      <c r="GQJ33"/>
      <c r="GQK33"/>
      <c r="GQL33"/>
      <c r="GQM33"/>
      <c r="GQN33"/>
      <c r="GQO33"/>
      <c r="GQP33"/>
      <c r="GQQ33"/>
      <c r="GQR33"/>
      <c r="GQS33"/>
      <c r="GQT33"/>
      <c r="GQU33"/>
      <c r="GQV33"/>
      <c r="GQW33"/>
      <c r="GQX33"/>
      <c r="GQY33"/>
      <c r="GQZ33"/>
      <c r="GRA33"/>
      <c r="GRB33"/>
      <c r="GRC33"/>
      <c r="GRD33"/>
      <c r="GRE33"/>
      <c r="GRF33"/>
      <c r="GRG33"/>
      <c r="GRH33"/>
      <c r="GRI33"/>
      <c r="GRJ33"/>
      <c r="GRK33"/>
      <c r="GRL33"/>
      <c r="GRM33"/>
      <c r="GRN33"/>
      <c r="GRO33"/>
      <c r="GRP33"/>
      <c r="GRQ33"/>
      <c r="GRR33"/>
      <c r="GRS33"/>
      <c r="GRT33"/>
      <c r="GRU33"/>
      <c r="GRV33"/>
      <c r="GRW33"/>
      <c r="GRX33"/>
      <c r="GRY33"/>
      <c r="GRZ33"/>
      <c r="GSA33"/>
      <c r="GSB33"/>
      <c r="GSC33"/>
      <c r="GSD33"/>
      <c r="GSE33"/>
      <c r="GSF33"/>
      <c r="GSG33"/>
      <c r="GSH33"/>
      <c r="GSI33"/>
      <c r="GSJ33"/>
      <c r="GSK33"/>
      <c r="GSL33"/>
      <c r="GSM33"/>
      <c r="GSN33"/>
      <c r="GSO33"/>
      <c r="GSP33"/>
      <c r="GSQ33"/>
      <c r="GSR33"/>
      <c r="GSS33"/>
      <c r="GST33"/>
      <c r="GSU33"/>
      <c r="GSV33"/>
      <c r="GSW33"/>
      <c r="GSX33"/>
      <c r="GSY33"/>
      <c r="GSZ33"/>
      <c r="GTA33"/>
      <c r="GTB33"/>
      <c r="GTC33"/>
      <c r="GTD33"/>
      <c r="GTE33"/>
      <c r="GTF33"/>
      <c r="GTG33"/>
      <c r="GTH33"/>
      <c r="GTI33"/>
      <c r="GTJ33"/>
      <c r="GTK33"/>
      <c r="GTL33"/>
      <c r="GTM33"/>
      <c r="GTN33"/>
      <c r="GTO33"/>
      <c r="GTP33"/>
      <c r="GTQ33"/>
      <c r="GTR33"/>
      <c r="GTS33"/>
      <c r="GTT33"/>
      <c r="GTU33"/>
      <c r="GTV33"/>
      <c r="GTW33"/>
      <c r="GTX33"/>
      <c r="GTY33"/>
      <c r="GTZ33"/>
      <c r="GUA33"/>
      <c r="GUB33"/>
      <c r="GUC33"/>
      <c r="GUD33"/>
      <c r="GUE33"/>
      <c r="GUF33"/>
      <c r="GUG33"/>
      <c r="GUH33"/>
      <c r="GUI33"/>
      <c r="GUJ33"/>
      <c r="GUK33"/>
      <c r="GUL33"/>
      <c r="GUM33"/>
      <c r="GUN33"/>
      <c r="GUO33"/>
      <c r="GUP33"/>
      <c r="GUQ33"/>
      <c r="GUR33"/>
      <c r="GUS33"/>
      <c r="GUT33"/>
      <c r="GUU33"/>
      <c r="GUV33"/>
      <c r="GUW33"/>
      <c r="GUX33"/>
      <c r="GUY33"/>
      <c r="GUZ33"/>
      <c r="GVA33"/>
      <c r="GVB33"/>
      <c r="GVC33"/>
      <c r="GVD33"/>
      <c r="GVE33"/>
      <c r="GVF33"/>
      <c r="GVG33"/>
      <c r="GVH33"/>
      <c r="GVI33"/>
      <c r="GVJ33"/>
      <c r="GVK33"/>
      <c r="GVL33"/>
      <c r="GVM33"/>
      <c r="GVN33"/>
      <c r="GVO33"/>
      <c r="GVP33"/>
      <c r="GVQ33"/>
      <c r="GVR33"/>
      <c r="GVS33"/>
      <c r="GVT33"/>
      <c r="GVU33"/>
      <c r="GVV33"/>
      <c r="GVW33"/>
      <c r="GVX33"/>
      <c r="GVY33"/>
      <c r="GVZ33"/>
      <c r="GWA33"/>
      <c r="GWB33"/>
      <c r="GWC33"/>
      <c r="GWD33"/>
      <c r="GWE33"/>
      <c r="GWF33"/>
      <c r="GWG33"/>
      <c r="GWH33"/>
      <c r="GWI33"/>
      <c r="GWJ33"/>
      <c r="GWK33"/>
      <c r="GWL33"/>
      <c r="GWM33"/>
      <c r="GWN33"/>
      <c r="GWO33"/>
      <c r="GWP33"/>
      <c r="GWQ33"/>
      <c r="GWR33"/>
      <c r="GWS33"/>
      <c r="GWT33"/>
      <c r="GWU33"/>
      <c r="GWV33"/>
      <c r="GWW33"/>
      <c r="GWX33"/>
      <c r="GWY33"/>
      <c r="GWZ33"/>
      <c r="GXA33"/>
      <c r="GXB33"/>
      <c r="GXC33"/>
      <c r="GXD33"/>
      <c r="GXE33"/>
      <c r="GXF33"/>
      <c r="GXG33"/>
      <c r="GXH33"/>
      <c r="GXI33"/>
      <c r="GXJ33"/>
      <c r="GXK33"/>
      <c r="GXL33"/>
      <c r="GXM33"/>
      <c r="GXN33"/>
      <c r="GXO33"/>
      <c r="GXP33"/>
      <c r="GXQ33"/>
      <c r="GXR33"/>
      <c r="GXS33"/>
      <c r="GXT33"/>
      <c r="GXU33"/>
      <c r="GXV33"/>
      <c r="GXW33"/>
      <c r="GXX33"/>
      <c r="GXY33"/>
      <c r="GXZ33"/>
      <c r="GYA33"/>
      <c r="GYB33"/>
      <c r="GYC33"/>
      <c r="GYD33"/>
      <c r="GYE33"/>
      <c r="GYF33"/>
      <c r="GYG33"/>
      <c r="GYH33"/>
      <c r="GYI33"/>
      <c r="GYJ33"/>
      <c r="GYK33"/>
      <c r="GYL33"/>
      <c r="GYM33"/>
      <c r="GYN33"/>
      <c r="GYO33"/>
      <c r="GYP33"/>
      <c r="GYQ33"/>
      <c r="GYR33"/>
      <c r="GYS33"/>
      <c r="GYT33"/>
      <c r="GYU33"/>
      <c r="GYV33"/>
      <c r="GYW33"/>
      <c r="GYX33"/>
      <c r="GYY33"/>
      <c r="GYZ33"/>
      <c r="GZA33"/>
      <c r="GZB33"/>
      <c r="GZC33"/>
      <c r="GZD33"/>
      <c r="GZE33"/>
      <c r="GZF33"/>
      <c r="GZG33"/>
      <c r="GZH33"/>
      <c r="GZI33"/>
      <c r="GZJ33"/>
      <c r="GZK33"/>
      <c r="GZL33"/>
      <c r="GZM33"/>
      <c r="GZN33"/>
      <c r="GZO33"/>
      <c r="GZP33"/>
      <c r="GZQ33"/>
      <c r="GZR33"/>
      <c r="GZS33"/>
      <c r="GZT33"/>
      <c r="GZU33"/>
      <c r="GZV33"/>
      <c r="GZW33"/>
      <c r="GZX33"/>
      <c r="GZY33"/>
      <c r="GZZ33"/>
      <c r="HAA33"/>
      <c r="HAB33"/>
      <c r="HAC33"/>
      <c r="HAD33"/>
      <c r="HAE33"/>
      <c r="HAF33"/>
      <c r="HAG33"/>
      <c r="HAH33"/>
      <c r="HAI33"/>
      <c r="HAJ33"/>
      <c r="HAK33"/>
      <c r="HAL33"/>
      <c r="HAM33"/>
      <c r="HAN33"/>
      <c r="HAO33"/>
      <c r="HAP33"/>
      <c r="HAQ33"/>
      <c r="HAR33"/>
      <c r="HAS33"/>
      <c r="HAT33"/>
      <c r="HAU33"/>
      <c r="HAV33"/>
      <c r="HAW33"/>
      <c r="HAX33"/>
      <c r="HAY33"/>
      <c r="HAZ33"/>
      <c r="HBA33"/>
      <c r="HBB33"/>
      <c r="HBC33"/>
      <c r="HBD33"/>
      <c r="HBE33"/>
      <c r="HBF33"/>
      <c r="HBG33"/>
      <c r="HBH33"/>
      <c r="HBI33"/>
      <c r="HBJ33"/>
      <c r="HBK33"/>
      <c r="HBL33"/>
      <c r="HBM33"/>
      <c r="HBN33"/>
      <c r="HBO33"/>
      <c r="HBP33"/>
      <c r="HBQ33"/>
      <c r="HBR33"/>
      <c r="HBS33"/>
      <c r="HBT33"/>
      <c r="HBU33"/>
      <c r="HBV33"/>
      <c r="HBW33"/>
      <c r="HBX33"/>
      <c r="HBY33"/>
      <c r="HBZ33"/>
      <c r="HCA33"/>
      <c r="HCB33"/>
      <c r="HCC33"/>
      <c r="HCD33"/>
      <c r="HCE33"/>
      <c r="HCF33"/>
      <c r="HCG33"/>
      <c r="HCH33"/>
      <c r="HCI33"/>
      <c r="HCJ33"/>
      <c r="HCK33"/>
      <c r="HCL33"/>
      <c r="HCM33"/>
      <c r="HCN33"/>
      <c r="HCO33"/>
      <c r="HCP33"/>
      <c r="HCQ33"/>
      <c r="HCR33"/>
      <c r="HCS33"/>
      <c r="HCT33"/>
      <c r="HCU33"/>
      <c r="HCV33"/>
      <c r="HCW33"/>
      <c r="HCX33"/>
      <c r="HCY33"/>
      <c r="HCZ33"/>
      <c r="HDA33"/>
      <c r="HDB33"/>
      <c r="HDC33"/>
      <c r="HDD33"/>
      <c r="HDE33"/>
      <c r="HDF33"/>
      <c r="HDG33"/>
      <c r="HDH33"/>
      <c r="HDI33"/>
      <c r="HDJ33"/>
      <c r="HDK33"/>
      <c r="HDL33"/>
      <c r="HDM33"/>
      <c r="HDN33"/>
      <c r="HDO33"/>
      <c r="HDP33"/>
      <c r="HDQ33"/>
      <c r="HDR33"/>
      <c r="HDS33"/>
      <c r="HDT33"/>
      <c r="HDU33"/>
      <c r="HDV33"/>
      <c r="HDW33"/>
      <c r="HDX33"/>
      <c r="HDY33"/>
      <c r="HDZ33"/>
      <c r="HEA33"/>
      <c r="HEB33"/>
      <c r="HEC33"/>
      <c r="HED33"/>
      <c r="HEE33"/>
      <c r="HEF33"/>
      <c r="HEG33"/>
      <c r="HEH33"/>
      <c r="HEI33"/>
      <c r="HEJ33"/>
      <c r="HEK33"/>
      <c r="HEL33"/>
      <c r="HEM33"/>
      <c r="HEN33"/>
      <c r="HEO33"/>
      <c r="HEP33"/>
      <c r="HEQ33"/>
      <c r="HER33"/>
      <c r="HES33"/>
      <c r="HET33"/>
      <c r="HEU33"/>
      <c r="HEV33"/>
      <c r="HEW33"/>
      <c r="HEX33"/>
      <c r="HEY33"/>
      <c r="HEZ33"/>
      <c r="HFA33"/>
      <c r="HFB33"/>
      <c r="HFC33"/>
      <c r="HFD33"/>
      <c r="HFE33"/>
      <c r="HFF33"/>
      <c r="HFG33"/>
      <c r="HFH33"/>
      <c r="HFI33"/>
      <c r="HFJ33"/>
      <c r="HFK33"/>
      <c r="HFL33"/>
      <c r="HFM33"/>
      <c r="HFN33"/>
      <c r="HFO33"/>
      <c r="HFP33"/>
      <c r="HFQ33"/>
      <c r="HFR33"/>
      <c r="HFS33"/>
      <c r="HFT33"/>
      <c r="HFU33"/>
      <c r="HFV33"/>
      <c r="HFW33"/>
      <c r="HFX33"/>
      <c r="HFY33"/>
      <c r="HFZ33"/>
      <c r="HGA33"/>
      <c r="HGB33"/>
      <c r="HGC33"/>
      <c r="HGD33"/>
      <c r="HGE33"/>
      <c r="HGF33"/>
      <c r="HGG33"/>
      <c r="HGH33"/>
      <c r="HGI33"/>
      <c r="HGJ33"/>
      <c r="HGK33"/>
      <c r="HGL33"/>
      <c r="HGM33"/>
      <c r="HGN33"/>
      <c r="HGO33"/>
      <c r="HGP33"/>
      <c r="HGQ33"/>
      <c r="HGR33"/>
      <c r="HGS33"/>
      <c r="HGT33"/>
      <c r="HGU33"/>
      <c r="HGV33"/>
      <c r="HGW33"/>
      <c r="HGX33"/>
      <c r="HGY33"/>
      <c r="HGZ33"/>
      <c r="HHA33"/>
      <c r="HHB33"/>
      <c r="HHC33"/>
      <c r="HHD33"/>
      <c r="HHE33"/>
      <c r="HHF33"/>
      <c r="HHG33"/>
      <c r="HHH33"/>
      <c r="HHI33"/>
      <c r="HHJ33"/>
      <c r="HHK33"/>
      <c r="HHL33"/>
      <c r="HHM33"/>
      <c r="HHN33"/>
      <c r="HHO33"/>
      <c r="HHP33"/>
      <c r="HHQ33"/>
      <c r="HHR33"/>
      <c r="HHS33"/>
      <c r="HHT33"/>
      <c r="HHU33"/>
      <c r="HHV33"/>
      <c r="HHW33"/>
      <c r="HHX33"/>
      <c r="HHY33"/>
      <c r="HHZ33"/>
      <c r="HIA33"/>
      <c r="HIB33"/>
      <c r="HIC33"/>
      <c r="HID33"/>
      <c r="HIE33"/>
      <c r="HIF33"/>
      <c r="HIG33"/>
      <c r="HIH33"/>
      <c r="HII33"/>
      <c r="HIJ33"/>
      <c r="HIK33"/>
      <c r="HIL33"/>
      <c r="HIM33"/>
      <c r="HIN33"/>
      <c r="HIO33"/>
      <c r="HIP33"/>
      <c r="HIQ33"/>
      <c r="HIR33"/>
      <c r="HIS33"/>
      <c r="HIT33"/>
      <c r="HIU33"/>
      <c r="HIV33"/>
      <c r="HIW33"/>
      <c r="HIX33"/>
      <c r="HIY33"/>
      <c r="HIZ33"/>
      <c r="HJA33"/>
      <c r="HJB33"/>
      <c r="HJC33"/>
      <c r="HJD33"/>
      <c r="HJE33"/>
      <c r="HJF33"/>
      <c r="HJG33"/>
      <c r="HJH33"/>
      <c r="HJI33"/>
      <c r="HJJ33"/>
      <c r="HJK33"/>
      <c r="HJL33"/>
      <c r="HJM33"/>
      <c r="HJN33"/>
      <c r="HJO33"/>
      <c r="HJP33"/>
      <c r="HJQ33"/>
      <c r="HJR33"/>
      <c r="HJS33"/>
      <c r="HJT33"/>
      <c r="HJU33"/>
      <c r="HJV33"/>
      <c r="HJW33"/>
      <c r="HJX33"/>
      <c r="HJY33"/>
      <c r="HJZ33"/>
      <c r="HKA33"/>
      <c r="HKB33"/>
      <c r="HKC33"/>
      <c r="HKD33"/>
      <c r="HKE33"/>
      <c r="HKF33"/>
      <c r="HKG33"/>
      <c r="HKH33"/>
      <c r="HKI33"/>
      <c r="HKJ33"/>
      <c r="HKK33"/>
      <c r="HKL33"/>
      <c r="HKM33"/>
      <c r="HKN33"/>
      <c r="HKO33"/>
      <c r="HKP33"/>
      <c r="HKQ33"/>
      <c r="HKR33"/>
      <c r="HKS33"/>
      <c r="HKT33"/>
      <c r="HKU33"/>
      <c r="HKV33"/>
      <c r="HKW33"/>
      <c r="HKX33"/>
      <c r="HKY33"/>
      <c r="HKZ33"/>
      <c r="HLA33"/>
      <c r="HLB33"/>
      <c r="HLC33"/>
      <c r="HLD33"/>
      <c r="HLE33"/>
      <c r="HLF33"/>
      <c r="HLG33"/>
      <c r="HLH33"/>
      <c r="HLI33"/>
      <c r="HLJ33"/>
      <c r="HLK33"/>
      <c r="HLL33"/>
      <c r="HLM33"/>
      <c r="HLN33"/>
      <c r="HLO33"/>
      <c r="HLP33"/>
      <c r="HLQ33"/>
      <c r="HLR33"/>
      <c r="HLS33"/>
      <c r="HLT33"/>
      <c r="HLU33"/>
      <c r="HLV33"/>
      <c r="HLW33"/>
      <c r="HLX33"/>
      <c r="HLY33"/>
      <c r="HLZ33"/>
      <c r="HMA33"/>
      <c r="HMB33"/>
      <c r="HMC33"/>
      <c r="HMD33"/>
      <c r="HME33"/>
      <c r="HMF33"/>
      <c r="HMG33"/>
      <c r="HMH33"/>
      <c r="HMI33"/>
      <c r="HMJ33"/>
      <c r="HMK33"/>
      <c r="HML33"/>
      <c r="HMM33"/>
      <c r="HMN33"/>
      <c r="HMO33"/>
      <c r="HMP33"/>
      <c r="HMQ33"/>
      <c r="HMR33"/>
      <c r="HMS33"/>
      <c r="HMT33"/>
      <c r="HMU33"/>
      <c r="HMV33"/>
      <c r="HMW33"/>
      <c r="HMX33"/>
      <c r="HMY33"/>
      <c r="HMZ33"/>
      <c r="HNA33"/>
      <c r="HNB33"/>
      <c r="HNC33"/>
      <c r="HND33"/>
      <c r="HNE33"/>
      <c r="HNF33"/>
      <c r="HNG33"/>
      <c r="HNH33"/>
      <c r="HNI33"/>
      <c r="HNJ33"/>
      <c r="HNK33"/>
      <c r="HNL33"/>
      <c r="HNM33"/>
      <c r="HNN33"/>
      <c r="HNO33"/>
      <c r="HNP33"/>
      <c r="HNQ33"/>
      <c r="HNR33"/>
      <c r="HNS33"/>
      <c r="HNT33"/>
      <c r="HNU33"/>
      <c r="HNV33"/>
      <c r="HNW33"/>
      <c r="HNX33"/>
      <c r="HNY33"/>
      <c r="HNZ33"/>
      <c r="HOA33"/>
      <c r="HOB33"/>
      <c r="HOC33"/>
      <c r="HOD33"/>
      <c r="HOE33"/>
      <c r="HOF33"/>
      <c r="HOG33"/>
      <c r="HOH33"/>
      <c r="HOI33"/>
      <c r="HOJ33"/>
      <c r="HOK33"/>
      <c r="HOL33"/>
      <c r="HOM33"/>
      <c r="HON33"/>
      <c r="HOO33"/>
      <c r="HOP33"/>
      <c r="HOQ33"/>
      <c r="HOR33"/>
      <c r="HOS33"/>
      <c r="HOT33"/>
      <c r="HOU33"/>
      <c r="HOV33"/>
      <c r="HOW33"/>
      <c r="HOX33"/>
      <c r="HOY33"/>
      <c r="HOZ33"/>
      <c r="HPA33"/>
      <c r="HPB33"/>
      <c r="HPC33"/>
      <c r="HPD33"/>
      <c r="HPE33"/>
      <c r="HPF33"/>
      <c r="HPG33"/>
      <c r="HPH33"/>
      <c r="HPI33"/>
      <c r="HPJ33"/>
      <c r="HPK33"/>
      <c r="HPL33"/>
      <c r="HPM33"/>
      <c r="HPN33"/>
      <c r="HPO33"/>
      <c r="HPP33"/>
      <c r="HPQ33"/>
      <c r="HPR33"/>
      <c r="HPS33"/>
      <c r="HPT33"/>
      <c r="HPU33"/>
      <c r="HPV33"/>
      <c r="HPW33"/>
      <c r="HPX33"/>
      <c r="HPY33"/>
      <c r="HPZ33"/>
      <c r="HQA33"/>
      <c r="HQB33"/>
      <c r="HQC33"/>
      <c r="HQD33"/>
      <c r="HQE33"/>
      <c r="HQF33"/>
      <c r="HQG33"/>
      <c r="HQH33"/>
      <c r="HQI33"/>
      <c r="HQJ33"/>
      <c r="HQK33"/>
      <c r="HQL33"/>
      <c r="HQM33"/>
      <c r="HQN33"/>
      <c r="HQO33"/>
      <c r="HQP33"/>
      <c r="HQQ33"/>
      <c r="HQR33"/>
      <c r="HQS33"/>
      <c r="HQT33"/>
      <c r="HQU33"/>
      <c r="HQV33"/>
      <c r="HQW33"/>
      <c r="HQX33"/>
      <c r="HQY33"/>
      <c r="HQZ33"/>
      <c r="HRA33"/>
      <c r="HRB33"/>
      <c r="HRC33"/>
      <c r="HRD33"/>
      <c r="HRE33"/>
      <c r="HRF33"/>
      <c r="HRG33"/>
      <c r="HRH33"/>
      <c r="HRI33"/>
      <c r="HRJ33"/>
      <c r="HRK33"/>
      <c r="HRL33"/>
      <c r="HRM33"/>
      <c r="HRN33"/>
      <c r="HRO33"/>
      <c r="HRP33"/>
      <c r="HRQ33"/>
      <c r="HRR33"/>
      <c r="HRS33"/>
      <c r="HRT33"/>
      <c r="HRU33"/>
      <c r="HRV33"/>
      <c r="HRW33"/>
      <c r="HRX33"/>
      <c r="HRY33"/>
      <c r="HRZ33"/>
      <c r="HSA33"/>
      <c r="HSB33"/>
      <c r="HSC33"/>
      <c r="HSD33"/>
      <c r="HSE33"/>
      <c r="HSF33"/>
      <c r="HSG33"/>
      <c r="HSH33"/>
      <c r="HSI33"/>
      <c r="HSJ33"/>
      <c r="HSK33"/>
      <c r="HSL33"/>
      <c r="HSM33"/>
      <c r="HSN33"/>
      <c r="HSO33"/>
      <c r="HSP33"/>
      <c r="HSQ33"/>
      <c r="HSR33"/>
      <c r="HSS33"/>
      <c r="HST33"/>
      <c r="HSU33"/>
      <c r="HSV33"/>
      <c r="HSW33"/>
      <c r="HSX33"/>
      <c r="HSY33"/>
      <c r="HSZ33"/>
      <c r="HTA33"/>
      <c r="HTB33"/>
      <c r="HTC33"/>
      <c r="HTD33"/>
      <c r="HTE33"/>
      <c r="HTF33"/>
      <c r="HTG33"/>
      <c r="HTH33"/>
      <c r="HTI33"/>
      <c r="HTJ33"/>
      <c r="HTK33"/>
      <c r="HTL33"/>
      <c r="HTM33"/>
      <c r="HTN33"/>
      <c r="HTO33"/>
      <c r="HTP33"/>
      <c r="HTQ33"/>
      <c r="HTR33"/>
      <c r="HTS33"/>
      <c r="HTT33"/>
      <c r="HTU33"/>
      <c r="HTV33"/>
      <c r="HTW33"/>
      <c r="HTX33"/>
      <c r="HTY33"/>
      <c r="HTZ33"/>
      <c r="HUA33"/>
      <c r="HUB33"/>
      <c r="HUC33"/>
      <c r="HUD33"/>
      <c r="HUE33"/>
      <c r="HUF33"/>
      <c r="HUG33"/>
      <c r="HUH33"/>
      <c r="HUI33"/>
      <c r="HUJ33"/>
      <c r="HUK33"/>
      <c r="HUL33"/>
      <c r="HUM33"/>
      <c r="HUN33"/>
      <c r="HUO33"/>
      <c r="HUP33"/>
      <c r="HUQ33"/>
      <c r="HUR33"/>
      <c r="HUS33"/>
      <c r="HUT33"/>
      <c r="HUU33"/>
      <c r="HUV33"/>
      <c r="HUW33"/>
      <c r="HUX33"/>
      <c r="HUY33"/>
      <c r="HUZ33"/>
      <c r="HVA33"/>
      <c r="HVB33"/>
      <c r="HVC33"/>
      <c r="HVD33"/>
      <c r="HVE33"/>
      <c r="HVF33"/>
      <c r="HVG33"/>
      <c r="HVH33"/>
      <c r="HVI33"/>
      <c r="HVJ33"/>
      <c r="HVK33"/>
      <c r="HVL33"/>
      <c r="HVM33"/>
      <c r="HVN33"/>
      <c r="HVO33"/>
      <c r="HVP33"/>
      <c r="HVQ33"/>
      <c r="HVR33"/>
      <c r="HVS33"/>
      <c r="HVT33"/>
      <c r="HVU33"/>
      <c r="HVV33"/>
      <c r="HVW33"/>
      <c r="HVX33"/>
      <c r="HVY33"/>
      <c r="HVZ33"/>
      <c r="HWA33"/>
      <c r="HWB33"/>
      <c r="HWC33"/>
      <c r="HWD33"/>
      <c r="HWE33"/>
      <c r="HWF33"/>
      <c r="HWG33"/>
      <c r="HWH33"/>
      <c r="HWI33"/>
      <c r="HWJ33"/>
      <c r="HWK33"/>
      <c r="HWL33"/>
      <c r="HWM33"/>
      <c r="HWN33"/>
      <c r="HWO33"/>
      <c r="HWP33"/>
      <c r="HWQ33"/>
      <c r="HWR33"/>
      <c r="HWS33"/>
      <c r="HWT33"/>
      <c r="HWU33"/>
      <c r="HWV33"/>
      <c r="HWW33"/>
      <c r="HWX33"/>
      <c r="HWY33"/>
      <c r="HWZ33"/>
      <c r="HXA33"/>
      <c r="HXB33"/>
      <c r="HXC33"/>
      <c r="HXD33"/>
      <c r="HXE33"/>
      <c r="HXF33"/>
      <c r="HXG33"/>
      <c r="HXH33"/>
      <c r="HXI33"/>
      <c r="HXJ33"/>
      <c r="HXK33"/>
      <c r="HXL33"/>
      <c r="HXM33"/>
      <c r="HXN33"/>
      <c r="HXO33"/>
      <c r="HXP33"/>
      <c r="HXQ33"/>
      <c r="HXR33"/>
      <c r="HXS33"/>
      <c r="HXT33"/>
      <c r="HXU33"/>
      <c r="HXV33"/>
      <c r="HXW33"/>
      <c r="HXX33"/>
      <c r="HXY33"/>
      <c r="HXZ33"/>
      <c r="HYA33"/>
      <c r="HYB33"/>
      <c r="HYC33"/>
      <c r="HYD33"/>
      <c r="HYE33"/>
      <c r="HYF33"/>
      <c r="HYG33"/>
      <c r="HYH33"/>
      <c r="HYI33"/>
      <c r="HYJ33"/>
      <c r="HYK33"/>
      <c r="HYL33"/>
      <c r="HYM33"/>
      <c r="HYN33"/>
      <c r="HYO33"/>
      <c r="HYP33"/>
      <c r="HYQ33"/>
      <c r="HYR33"/>
      <c r="HYS33"/>
      <c r="HYT33"/>
      <c r="HYU33"/>
      <c r="HYV33"/>
      <c r="HYW33"/>
      <c r="HYX33"/>
      <c r="HYY33"/>
      <c r="HYZ33"/>
      <c r="HZA33"/>
      <c r="HZB33"/>
      <c r="HZC33"/>
      <c r="HZD33"/>
      <c r="HZE33"/>
      <c r="HZF33"/>
      <c r="HZG33"/>
      <c r="HZH33"/>
      <c r="HZI33"/>
      <c r="HZJ33"/>
      <c r="HZK33"/>
      <c r="HZL33"/>
      <c r="HZM33"/>
      <c r="HZN33"/>
      <c r="HZO33"/>
      <c r="HZP33"/>
      <c r="HZQ33"/>
      <c r="HZR33"/>
      <c r="HZS33"/>
      <c r="HZT33"/>
      <c r="HZU33"/>
      <c r="HZV33"/>
      <c r="HZW33"/>
      <c r="HZX33"/>
      <c r="HZY33"/>
      <c r="HZZ33"/>
      <c r="IAA33"/>
      <c r="IAB33"/>
      <c r="IAC33"/>
      <c r="IAD33"/>
      <c r="IAE33"/>
      <c r="IAF33"/>
      <c r="IAG33"/>
      <c r="IAH33"/>
      <c r="IAI33"/>
      <c r="IAJ33"/>
      <c r="IAK33"/>
      <c r="IAL33"/>
      <c r="IAM33"/>
      <c r="IAN33"/>
      <c r="IAO33"/>
      <c r="IAP33"/>
      <c r="IAQ33"/>
      <c r="IAR33"/>
      <c r="IAS33"/>
      <c r="IAT33"/>
      <c r="IAU33"/>
      <c r="IAV33"/>
      <c r="IAW33"/>
      <c r="IAX33"/>
      <c r="IAY33"/>
      <c r="IAZ33"/>
      <c r="IBA33"/>
      <c r="IBB33"/>
      <c r="IBC33"/>
      <c r="IBD33"/>
      <c r="IBE33"/>
      <c r="IBF33"/>
      <c r="IBG33"/>
      <c r="IBH33"/>
      <c r="IBI33"/>
      <c r="IBJ33"/>
      <c r="IBK33"/>
      <c r="IBL33"/>
      <c r="IBM33"/>
      <c r="IBN33"/>
      <c r="IBO33"/>
      <c r="IBP33"/>
      <c r="IBQ33"/>
      <c r="IBR33"/>
      <c r="IBS33"/>
      <c r="IBT33"/>
      <c r="IBU33"/>
      <c r="IBV33"/>
      <c r="IBW33"/>
      <c r="IBX33"/>
      <c r="IBY33"/>
      <c r="IBZ33"/>
      <c r="ICA33"/>
      <c r="ICB33"/>
      <c r="ICC33"/>
      <c r="ICD33"/>
      <c r="ICE33"/>
      <c r="ICF33"/>
      <c r="ICG33"/>
      <c r="ICH33"/>
      <c r="ICI33"/>
      <c r="ICJ33"/>
      <c r="ICK33"/>
      <c r="ICL33"/>
      <c r="ICM33"/>
      <c r="ICN33"/>
      <c r="ICO33"/>
      <c r="ICP33"/>
      <c r="ICQ33"/>
      <c r="ICR33"/>
      <c r="ICS33"/>
      <c r="ICT33"/>
      <c r="ICU33"/>
      <c r="ICV33"/>
      <c r="ICW33"/>
      <c r="ICX33"/>
      <c r="ICY33"/>
      <c r="ICZ33"/>
      <c r="IDA33"/>
      <c r="IDB33"/>
      <c r="IDC33"/>
      <c r="IDD33"/>
      <c r="IDE33"/>
      <c r="IDF33"/>
      <c r="IDG33"/>
      <c r="IDH33"/>
      <c r="IDI33"/>
      <c r="IDJ33"/>
      <c r="IDK33"/>
      <c r="IDL33"/>
      <c r="IDM33"/>
      <c r="IDN33"/>
      <c r="IDO33"/>
      <c r="IDP33"/>
      <c r="IDQ33"/>
      <c r="IDR33"/>
      <c r="IDS33"/>
      <c r="IDT33"/>
      <c r="IDU33"/>
      <c r="IDV33"/>
      <c r="IDW33"/>
      <c r="IDX33"/>
      <c r="IDY33"/>
      <c r="IDZ33"/>
      <c r="IEA33"/>
      <c r="IEB33"/>
      <c r="IEC33"/>
      <c r="IED33"/>
      <c r="IEE33"/>
      <c r="IEF33"/>
      <c r="IEG33"/>
      <c r="IEH33"/>
      <c r="IEI33"/>
      <c r="IEJ33"/>
      <c r="IEK33"/>
      <c r="IEL33"/>
      <c r="IEM33"/>
      <c r="IEN33"/>
      <c r="IEO33"/>
      <c r="IEP33"/>
      <c r="IEQ33"/>
      <c r="IER33"/>
      <c r="IES33"/>
      <c r="IET33"/>
      <c r="IEU33"/>
      <c r="IEV33"/>
      <c r="IEW33"/>
      <c r="IEX33"/>
      <c r="IEY33"/>
      <c r="IEZ33"/>
      <c r="IFA33"/>
      <c r="IFB33"/>
      <c r="IFC33"/>
      <c r="IFD33"/>
      <c r="IFE33"/>
      <c r="IFF33"/>
      <c r="IFG33"/>
      <c r="IFH33"/>
      <c r="IFI33"/>
      <c r="IFJ33"/>
      <c r="IFK33"/>
      <c r="IFL33"/>
      <c r="IFM33"/>
      <c r="IFN33"/>
      <c r="IFO33"/>
      <c r="IFP33"/>
      <c r="IFQ33"/>
      <c r="IFR33"/>
      <c r="IFS33"/>
      <c r="IFT33"/>
      <c r="IFU33"/>
      <c r="IFV33"/>
      <c r="IFW33"/>
      <c r="IFX33"/>
      <c r="IFY33"/>
      <c r="IFZ33"/>
      <c r="IGA33"/>
      <c r="IGB33"/>
      <c r="IGC33"/>
      <c r="IGD33"/>
      <c r="IGE33"/>
      <c r="IGF33"/>
      <c r="IGG33"/>
      <c r="IGH33"/>
      <c r="IGI33"/>
      <c r="IGJ33"/>
      <c r="IGK33"/>
      <c r="IGL33"/>
      <c r="IGM33"/>
      <c r="IGN33"/>
      <c r="IGO33"/>
      <c r="IGP33"/>
      <c r="IGQ33"/>
      <c r="IGR33"/>
      <c r="IGS33"/>
      <c r="IGT33"/>
      <c r="IGU33"/>
      <c r="IGV33"/>
      <c r="IGW33"/>
      <c r="IGX33"/>
      <c r="IGY33"/>
      <c r="IGZ33"/>
      <c r="IHA33"/>
      <c r="IHB33"/>
      <c r="IHC33"/>
      <c r="IHD33"/>
      <c r="IHE33"/>
      <c r="IHF33"/>
      <c r="IHG33"/>
      <c r="IHH33"/>
      <c r="IHI33"/>
      <c r="IHJ33"/>
      <c r="IHK33"/>
      <c r="IHL33"/>
      <c r="IHM33"/>
      <c r="IHN33"/>
      <c r="IHO33"/>
      <c r="IHP33"/>
      <c r="IHQ33"/>
      <c r="IHR33"/>
      <c r="IHS33"/>
      <c r="IHT33"/>
      <c r="IHU33"/>
      <c r="IHV33"/>
      <c r="IHW33"/>
      <c r="IHX33"/>
      <c r="IHY33"/>
      <c r="IHZ33"/>
      <c r="IIA33"/>
      <c r="IIB33"/>
      <c r="IIC33"/>
      <c r="IID33"/>
      <c r="IIE33"/>
      <c r="IIF33"/>
      <c r="IIG33"/>
      <c r="IIH33"/>
      <c r="III33"/>
      <c r="IIJ33"/>
      <c r="IIK33"/>
      <c r="IIL33"/>
      <c r="IIM33"/>
      <c r="IIN33"/>
      <c r="IIO33"/>
      <c r="IIP33"/>
      <c r="IIQ33"/>
      <c r="IIR33"/>
      <c r="IIS33"/>
      <c r="IIT33"/>
      <c r="IIU33"/>
      <c r="IIV33"/>
      <c r="IIW33"/>
      <c r="IIX33"/>
      <c r="IIY33"/>
      <c r="IIZ33"/>
      <c r="IJA33"/>
      <c r="IJB33"/>
      <c r="IJC33"/>
      <c r="IJD33"/>
      <c r="IJE33"/>
      <c r="IJF33"/>
      <c r="IJG33"/>
      <c r="IJH33"/>
      <c r="IJI33"/>
      <c r="IJJ33"/>
      <c r="IJK33"/>
      <c r="IJL33"/>
      <c r="IJM33"/>
      <c r="IJN33"/>
      <c r="IJO33"/>
      <c r="IJP33"/>
      <c r="IJQ33"/>
      <c r="IJR33"/>
      <c r="IJS33"/>
      <c r="IJT33"/>
      <c r="IJU33"/>
      <c r="IJV33"/>
      <c r="IJW33"/>
      <c r="IJX33"/>
      <c r="IJY33"/>
      <c r="IJZ33"/>
      <c r="IKA33"/>
      <c r="IKB33"/>
      <c r="IKC33"/>
      <c r="IKD33"/>
      <c r="IKE33"/>
      <c r="IKF33"/>
      <c r="IKG33"/>
      <c r="IKH33"/>
      <c r="IKI33"/>
      <c r="IKJ33"/>
      <c r="IKK33"/>
      <c r="IKL33"/>
      <c r="IKM33"/>
      <c r="IKN33"/>
      <c r="IKO33"/>
      <c r="IKP33"/>
      <c r="IKQ33"/>
      <c r="IKR33"/>
      <c r="IKS33"/>
      <c r="IKT33"/>
      <c r="IKU33"/>
      <c r="IKV33"/>
      <c r="IKW33"/>
      <c r="IKX33"/>
      <c r="IKY33"/>
      <c r="IKZ33"/>
      <c r="ILA33"/>
      <c r="ILB33"/>
      <c r="ILC33"/>
      <c r="ILD33"/>
      <c r="ILE33"/>
      <c r="ILF33"/>
      <c r="ILG33"/>
      <c r="ILH33"/>
      <c r="ILI33"/>
      <c r="ILJ33"/>
      <c r="ILK33"/>
      <c r="ILL33"/>
      <c r="ILM33"/>
      <c r="ILN33"/>
      <c r="ILO33"/>
      <c r="ILP33"/>
      <c r="ILQ33"/>
      <c r="ILR33"/>
      <c r="ILS33"/>
      <c r="ILT33"/>
      <c r="ILU33"/>
      <c r="ILV33"/>
      <c r="ILW33"/>
      <c r="ILX33"/>
      <c r="ILY33"/>
      <c r="ILZ33"/>
      <c r="IMA33"/>
      <c r="IMB33"/>
      <c r="IMC33"/>
      <c r="IMD33"/>
      <c r="IME33"/>
      <c r="IMF33"/>
      <c r="IMG33"/>
      <c r="IMH33"/>
      <c r="IMI33"/>
      <c r="IMJ33"/>
      <c r="IMK33"/>
      <c r="IML33"/>
      <c r="IMM33"/>
      <c r="IMN33"/>
      <c r="IMO33"/>
      <c r="IMP33"/>
      <c r="IMQ33"/>
      <c r="IMR33"/>
      <c r="IMS33"/>
      <c r="IMT33"/>
      <c r="IMU33"/>
      <c r="IMV33"/>
      <c r="IMW33"/>
      <c r="IMX33"/>
      <c r="IMY33"/>
      <c r="IMZ33"/>
      <c r="INA33"/>
      <c r="INB33"/>
      <c r="INC33"/>
      <c r="IND33"/>
      <c r="INE33"/>
      <c r="INF33"/>
      <c r="ING33"/>
      <c r="INH33"/>
      <c r="INI33"/>
      <c r="INJ33"/>
      <c r="INK33"/>
      <c r="INL33"/>
      <c r="INM33"/>
      <c r="INN33"/>
      <c r="INO33"/>
      <c r="INP33"/>
      <c r="INQ33"/>
      <c r="INR33"/>
      <c r="INS33"/>
      <c r="INT33"/>
      <c r="INU33"/>
      <c r="INV33"/>
      <c r="INW33"/>
      <c r="INX33"/>
      <c r="INY33"/>
      <c r="INZ33"/>
      <c r="IOA33"/>
      <c r="IOB33"/>
      <c r="IOC33"/>
      <c r="IOD33"/>
      <c r="IOE33"/>
      <c r="IOF33"/>
      <c r="IOG33"/>
      <c r="IOH33"/>
      <c r="IOI33"/>
      <c r="IOJ33"/>
      <c r="IOK33"/>
      <c r="IOL33"/>
      <c r="IOM33"/>
      <c r="ION33"/>
      <c r="IOO33"/>
      <c r="IOP33"/>
      <c r="IOQ33"/>
      <c r="IOR33"/>
      <c r="IOS33"/>
      <c r="IOT33"/>
      <c r="IOU33"/>
      <c r="IOV33"/>
      <c r="IOW33"/>
      <c r="IOX33"/>
      <c r="IOY33"/>
      <c r="IOZ33"/>
      <c r="IPA33"/>
      <c r="IPB33"/>
      <c r="IPC33"/>
      <c r="IPD33"/>
      <c r="IPE33"/>
      <c r="IPF33"/>
      <c r="IPG33"/>
      <c r="IPH33"/>
      <c r="IPI33"/>
      <c r="IPJ33"/>
      <c r="IPK33"/>
      <c r="IPL33"/>
      <c r="IPM33"/>
      <c r="IPN33"/>
      <c r="IPO33"/>
      <c r="IPP33"/>
      <c r="IPQ33"/>
      <c r="IPR33"/>
      <c r="IPS33"/>
      <c r="IPT33"/>
      <c r="IPU33"/>
      <c r="IPV33"/>
      <c r="IPW33"/>
      <c r="IPX33"/>
      <c r="IPY33"/>
      <c r="IPZ33"/>
      <c r="IQA33"/>
      <c r="IQB33"/>
      <c r="IQC33"/>
      <c r="IQD33"/>
      <c r="IQE33"/>
      <c r="IQF33"/>
      <c r="IQG33"/>
      <c r="IQH33"/>
      <c r="IQI33"/>
      <c r="IQJ33"/>
      <c r="IQK33"/>
      <c r="IQL33"/>
      <c r="IQM33"/>
      <c r="IQN33"/>
      <c r="IQO33"/>
      <c r="IQP33"/>
      <c r="IQQ33"/>
      <c r="IQR33"/>
      <c r="IQS33"/>
      <c r="IQT33"/>
      <c r="IQU33"/>
      <c r="IQV33"/>
      <c r="IQW33"/>
      <c r="IQX33"/>
      <c r="IQY33"/>
      <c r="IQZ33"/>
      <c r="IRA33"/>
      <c r="IRB33"/>
      <c r="IRC33"/>
      <c r="IRD33"/>
      <c r="IRE33"/>
      <c r="IRF33"/>
      <c r="IRG33"/>
      <c r="IRH33"/>
      <c r="IRI33"/>
      <c r="IRJ33"/>
      <c r="IRK33"/>
      <c r="IRL33"/>
      <c r="IRM33"/>
      <c r="IRN33"/>
      <c r="IRO33"/>
      <c r="IRP33"/>
      <c r="IRQ33"/>
      <c r="IRR33"/>
      <c r="IRS33"/>
      <c r="IRT33"/>
      <c r="IRU33"/>
      <c r="IRV33"/>
      <c r="IRW33"/>
      <c r="IRX33"/>
      <c r="IRY33"/>
      <c r="IRZ33"/>
      <c r="ISA33"/>
      <c r="ISB33"/>
      <c r="ISC33"/>
      <c r="ISD33"/>
      <c r="ISE33"/>
      <c r="ISF33"/>
      <c r="ISG33"/>
      <c r="ISH33"/>
      <c r="ISI33"/>
      <c r="ISJ33"/>
      <c r="ISK33"/>
      <c r="ISL33"/>
      <c r="ISM33"/>
      <c r="ISN33"/>
      <c r="ISO33"/>
      <c r="ISP33"/>
      <c r="ISQ33"/>
      <c r="ISR33"/>
      <c r="ISS33"/>
      <c r="IST33"/>
      <c r="ISU33"/>
      <c r="ISV33"/>
      <c r="ISW33"/>
      <c r="ISX33"/>
      <c r="ISY33"/>
      <c r="ISZ33"/>
      <c r="ITA33"/>
      <c r="ITB33"/>
      <c r="ITC33"/>
      <c r="ITD33"/>
      <c r="ITE33"/>
      <c r="ITF33"/>
      <c r="ITG33"/>
      <c r="ITH33"/>
      <c r="ITI33"/>
      <c r="ITJ33"/>
      <c r="ITK33"/>
      <c r="ITL33"/>
      <c r="ITM33"/>
      <c r="ITN33"/>
      <c r="ITO33"/>
      <c r="ITP33"/>
      <c r="ITQ33"/>
      <c r="ITR33"/>
      <c r="ITS33"/>
      <c r="ITT33"/>
      <c r="ITU33"/>
      <c r="ITV33"/>
      <c r="ITW33"/>
      <c r="ITX33"/>
      <c r="ITY33"/>
      <c r="ITZ33"/>
      <c r="IUA33"/>
      <c r="IUB33"/>
      <c r="IUC33"/>
      <c r="IUD33"/>
      <c r="IUE33"/>
      <c r="IUF33"/>
      <c r="IUG33"/>
      <c r="IUH33"/>
      <c r="IUI33"/>
      <c r="IUJ33"/>
      <c r="IUK33"/>
      <c r="IUL33"/>
      <c r="IUM33"/>
      <c r="IUN33"/>
      <c r="IUO33"/>
      <c r="IUP33"/>
      <c r="IUQ33"/>
      <c r="IUR33"/>
      <c r="IUS33"/>
      <c r="IUT33"/>
      <c r="IUU33"/>
      <c r="IUV33"/>
      <c r="IUW33"/>
      <c r="IUX33"/>
      <c r="IUY33"/>
      <c r="IUZ33"/>
      <c r="IVA33"/>
      <c r="IVB33"/>
      <c r="IVC33"/>
      <c r="IVD33"/>
      <c r="IVE33"/>
      <c r="IVF33"/>
      <c r="IVG33"/>
      <c r="IVH33"/>
      <c r="IVI33"/>
      <c r="IVJ33"/>
      <c r="IVK33"/>
      <c r="IVL33"/>
      <c r="IVM33"/>
      <c r="IVN33"/>
      <c r="IVO33"/>
      <c r="IVP33"/>
      <c r="IVQ33"/>
      <c r="IVR33"/>
      <c r="IVS33"/>
      <c r="IVT33"/>
      <c r="IVU33"/>
      <c r="IVV33"/>
      <c r="IVW33"/>
      <c r="IVX33"/>
      <c r="IVY33"/>
      <c r="IVZ33"/>
      <c r="IWA33"/>
      <c r="IWB33"/>
      <c r="IWC33"/>
      <c r="IWD33"/>
      <c r="IWE33"/>
      <c r="IWF33"/>
      <c r="IWG33"/>
      <c r="IWH33"/>
      <c r="IWI33"/>
      <c r="IWJ33"/>
      <c r="IWK33"/>
      <c r="IWL33"/>
      <c r="IWM33"/>
      <c r="IWN33"/>
      <c r="IWO33"/>
      <c r="IWP33"/>
      <c r="IWQ33"/>
      <c r="IWR33"/>
      <c r="IWS33"/>
      <c r="IWT33"/>
      <c r="IWU33"/>
      <c r="IWV33"/>
      <c r="IWW33"/>
      <c r="IWX33"/>
      <c r="IWY33"/>
      <c r="IWZ33"/>
      <c r="IXA33"/>
      <c r="IXB33"/>
      <c r="IXC33"/>
      <c r="IXD33"/>
      <c r="IXE33"/>
      <c r="IXF33"/>
      <c r="IXG33"/>
      <c r="IXH33"/>
      <c r="IXI33"/>
      <c r="IXJ33"/>
      <c r="IXK33"/>
      <c r="IXL33"/>
      <c r="IXM33"/>
      <c r="IXN33"/>
      <c r="IXO33"/>
      <c r="IXP33"/>
      <c r="IXQ33"/>
      <c r="IXR33"/>
      <c r="IXS33"/>
      <c r="IXT33"/>
      <c r="IXU33"/>
      <c r="IXV33"/>
      <c r="IXW33"/>
      <c r="IXX33"/>
      <c r="IXY33"/>
      <c r="IXZ33"/>
      <c r="IYA33"/>
      <c r="IYB33"/>
      <c r="IYC33"/>
      <c r="IYD33"/>
      <c r="IYE33"/>
      <c r="IYF33"/>
      <c r="IYG33"/>
      <c r="IYH33"/>
      <c r="IYI33"/>
      <c r="IYJ33"/>
      <c r="IYK33"/>
      <c r="IYL33"/>
      <c r="IYM33"/>
      <c r="IYN33"/>
      <c r="IYO33"/>
      <c r="IYP33"/>
      <c r="IYQ33"/>
      <c r="IYR33"/>
      <c r="IYS33"/>
      <c r="IYT33"/>
      <c r="IYU33"/>
      <c r="IYV33"/>
      <c r="IYW33"/>
      <c r="IYX33"/>
      <c r="IYY33"/>
      <c r="IYZ33"/>
      <c r="IZA33"/>
      <c r="IZB33"/>
      <c r="IZC33"/>
      <c r="IZD33"/>
      <c r="IZE33"/>
      <c r="IZF33"/>
      <c r="IZG33"/>
      <c r="IZH33"/>
      <c r="IZI33"/>
      <c r="IZJ33"/>
      <c r="IZK33"/>
      <c r="IZL33"/>
      <c r="IZM33"/>
      <c r="IZN33"/>
      <c r="IZO33"/>
      <c r="IZP33"/>
      <c r="IZQ33"/>
      <c r="IZR33"/>
      <c r="IZS33"/>
      <c r="IZT33"/>
      <c r="IZU33"/>
      <c r="IZV33"/>
      <c r="IZW33"/>
      <c r="IZX33"/>
      <c r="IZY33"/>
      <c r="IZZ33"/>
      <c r="JAA33"/>
      <c r="JAB33"/>
      <c r="JAC33"/>
      <c r="JAD33"/>
      <c r="JAE33"/>
      <c r="JAF33"/>
      <c r="JAG33"/>
      <c r="JAH33"/>
      <c r="JAI33"/>
      <c r="JAJ33"/>
      <c r="JAK33"/>
      <c r="JAL33"/>
      <c r="JAM33"/>
      <c r="JAN33"/>
      <c r="JAO33"/>
      <c r="JAP33"/>
      <c r="JAQ33"/>
      <c r="JAR33"/>
      <c r="JAS33"/>
      <c r="JAT33"/>
      <c r="JAU33"/>
      <c r="JAV33"/>
      <c r="JAW33"/>
      <c r="JAX33"/>
      <c r="JAY33"/>
      <c r="JAZ33"/>
      <c r="JBA33"/>
      <c r="JBB33"/>
      <c r="JBC33"/>
      <c r="JBD33"/>
      <c r="JBE33"/>
      <c r="JBF33"/>
      <c r="JBG33"/>
      <c r="JBH33"/>
      <c r="JBI33"/>
      <c r="JBJ33"/>
      <c r="JBK33"/>
      <c r="JBL33"/>
      <c r="JBM33"/>
      <c r="JBN33"/>
      <c r="JBO33"/>
      <c r="JBP33"/>
      <c r="JBQ33"/>
      <c r="JBR33"/>
      <c r="JBS33"/>
      <c r="JBT33"/>
      <c r="JBU33"/>
      <c r="JBV33"/>
      <c r="JBW33"/>
      <c r="JBX33"/>
      <c r="JBY33"/>
      <c r="JBZ33"/>
      <c r="JCA33"/>
      <c r="JCB33"/>
      <c r="JCC33"/>
      <c r="JCD33"/>
      <c r="JCE33"/>
      <c r="JCF33"/>
      <c r="JCG33"/>
      <c r="JCH33"/>
      <c r="JCI33"/>
      <c r="JCJ33"/>
      <c r="JCK33"/>
      <c r="JCL33"/>
      <c r="JCM33"/>
      <c r="JCN33"/>
      <c r="JCO33"/>
      <c r="JCP33"/>
      <c r="JCQ33"/>
      <c r="JCR33"/>
      <c r="JCS33"/>
      <c r="JCT33"/>
      <c r="JCU33"/>
      <c r="JCV33"/>
      <c r="JCW33"/>
      <c r="JCX33"/>
      <c r="JCY33"/>
      <c r="JCZ33"/>
      <c r="JDA33"/>
      <c r="JDB33"/>
      <c r="JDC33"/>
      <c r="JDD33"/>
      <c r="JDE33"/>
      <c r="JDF33"/>
      <c r="JDG33"/>
      <c r="JDH33"/>
      <c r="JDI33"/>
      <c r="JDJ33"/>
      <c r="JDK33"/>
      <c r="JDL33"/>
      <c r="JDM33"/>
      <c r="JDN33"/>
      <c r="JDO33"/>
      <c r="JDP33"/>
      <c r="JDQ33"/>
      <c r="JDR33"/>
      <c r="JDS33"/>
      <c r="JDT33"/>
      <c r="JDU33"/>
      <c r="JDV33"/>
      <c r="JDW33"/>
      <c r="JDX33"/>
      <c r="JDY33"/>
      <c r="JDZ33"/>
      <c r="JEA33"/>
      <c r="JEB33"/>
      <c r="JEC33"/>
      <c r="JED33"/>
      <c r="JEE33"/>
      <c r="JEF33"/>
      <c r="JEG33"/>
      <c r="JEH33"/>
      <c r="JEI33"/>
      <c r="JEJ33"/>
      <c r="JEK33"/>
      <c r="JEL33"/>
      <c r="JEM33"/>
      <c r="JEN33"/>
      <c r="JEO33"/>
      <c r="JEP33"/>
      <c r="JEQ33"/>
      <c r="JER33"/>
      <c r="JES33"/>
      <c r="JET33"/>
      <c r="JEU33"/>
      <c r="JEV33"/>
      <c r="JEW33"/>
      <c r="JEX33"/>
      <c r="JEY33"/>
      <c r="JEZ33"/>
      <c r="JFA33"/>
      <c r="JFB33"/>
      <c r="JFC33"/>
      <c r="JFD33"/>
      <c r="JFE33"/>
      <c r="JFF33"/>
      <c r="JFG33"/>
      <c r="JFH33"/>
      <c r="JFI33"/>
      <c r="JFJ33"/>
      <c r="JFK33"/>
      <c r="JFL33"/>
      <c r="JFM33"/>
      <c r="JFN33"/>
      <c r="JFO33"/>
      <c r="JFP33"/>
      <c r="JFQ33"/>
      <c r="JFR33"/>
      <c r="JFS33"/>
      <c r="JFT33"/>
      <c r="JFU33"/>
      <c r="JFV33"/>
      <c r="JFW33"/>
      <c r="JFX33"/>
      <c r="JFY33"/>
      <c r="JFZ33"/>
      <c r="JGA33"/>
      <c r="JGB33"/>
      <c r="JGC33"/>
      <c r="JGD33"/>
      <c r="JGE33"/>
      <c r="JGF33"/>
      <c r="JGG33"/>
      <c r="JGH33"/>
      <c r="JGI33"/>
      <c r="JGJ33"/>
      <c r="JGK33"/>
      <c r="JGL33"/>
      <c r="JGM33"/>
      <c r="JGN33"/>
      <c r="JGO33"/>
      <c r="JGP33"/>
      <c r="JGQ33"/>
      <c r="JGR33"/>
      <c r="JGS33"/>
      <c r="JGT33"/>
      <c r="JGU33"/>
      <c r="JGV33"/>
      <c r="JGW33"/>
      <c r="JGX33"/>
      <c r="JGY33"/>
      <c r="JGZ33"/>
      <c r="JHA33"/>
      <c r="JHB33"/>
      <c r="JHC33"/>
      <c r="JHD33"/>
      <c r="JHE33"/>
      <c r="JHF33"/>
      <c r="JHG33"/>
      <c r="JHH33"/>
      <c r="JHI33"/>
      <c r="JHJ33"/>
      <c r="JHK33"/>
      <c r="JHL33"/>
      <c r="JHM33"/>
      <c r="JHN33"/>
      <c r="JHO33"/>
      <c r="JHP33"/>
      <c r="JHQ33"/>
      <c r="JHR33"/>
      <c r="JHS33"/>
      <c r="JHT33"/>
      <c r="JHU33"/>
      <c r="JHV33"/>
      <c r="JHW33"/>
      <c r="JHX33"/>
      <c r="JHY33"/>
      <c r="JHZ33"/>
      <c r="JIA33"/>
      <c r="JIB33"/>
      <c r="JIC33"/>
      <c r="JID33"/>
      <c r="JIE33"/>
      <c r="JIF33"/>
      <c r="JIG33"/>
      <c r="JIH33"/>
      <c r="JII33"/>
      <c r="JIJ33"/>
      <c r="JIK33"/>
      <c r="JIL33"/>
      <c r="JIM33"/>
      <c r="JIN33"/>
      <c r="JIO33"/>
      <c r="JIP33"/>
      <c r="JIQ33"/>
      <c r="JIR33"/>
      <c r="JIS33"/>
      <c r="JIT33"/>
      <c r="JIU33"/>
      <c r="JIV33"/>
      <c r="JIW33"/>
      <c r="JIX33"/>
      <c r="JIY33"/>
      <c r="JIZ33"/>
      <c r="JJA33"/>
      <c r="JJB33"/>
      <c r="JJC33"/>
      <c r="JJD33"/>
      <c r="JJE33"/>
      <c r="JJF33"/>
      <c r="JJG33"/>
      <c r="JJH33"/>
      <c r="JJI33"/>
      <c r="JJJ33"/>
      <c r="JJK33"/>
      <c r="JJL33"/>
      <c r="JJM33"/>
      <c r="JJN33"/>
      <c r="JJO33"/>
      <c r="JJP33"/>
      <c r="JJQ33"/>
      <c r="JJR33"/>
      <c r="JJS33"/>
      <c r="JJT33"/>
      <c r="JJU33"/>
      <c r="JJV33"/>
      <c r="JJW33"/>
      <c r="JJX33"/>
      <c r="JJY33"/>
      <c r="JJZ33"/>
      <c r="JKA33"/>
      <c r="JKB33"/>
      <c r="JKC33"/>
      <c r="JKD33"/>
      <c r="JKE33"/>
      <c r="JKF33"/>
      <c r="JKG33"/>
      <c r="JKH33"/>
      <c r="JKI33"/>
      <c r="JKJ33"/>
      <c r="JKK33"/>
      <c r="JKL33"/>
      <c r="JKM33"/>
      <c r="JKN33"/>
      <c r="JKO33"/>
      <c r="JKP33"/>
      <c r="JKQ33"/>
      <c r="JKR33"/>
      <c r="JKS33"/>
      <c r="JKT33"/>
      <c r="JKU33"/>
      <c r="JKV33"/>
      <c r="JKW33"/>
      <c r="JKX33"/>
      <c r="JKY33"/>
      <c r="JKZ33"/>
      <c r="JLA33"/>
      <c r="JLB33"/>
      <c r="JLC33"/>
      <c r="JLD33"/>
      <c r="JLE33"/>
      <c r="JLF33"/>
      <c r="JLG33"/>
      <c r="JLH33"/>
      <c r="JLI33"/>
      <c r="JLJ33"/>
      <c r="JLK33"/>
      <c r="JLL33"/>
      <c r="JLM33"/>
      <c r="JLN33"/>
      <c r="JLO33"/>
      <c r="JLP33"/>
      <c r="JLQ33"/>
      <c r="JLR33"/>
      <c r="JLS33"/>
      <c r="JLT33"/>
      <c r="JLU33"/>
      <c r="JLV33"/>
      <c r="JLW33"/>
      <c r="JLX33"/>
      <c r="JLY33"/>
      <c r="JLZ33"/>
      <c r="JMA33"/>
      <c r="JMB33"/>
      <c r="JMC33"/>
      <c r="JMD33"/>
      <c r="JME33"/>
      <c r="JMF33"/>
      <c r="JMG33"/>
      <c r="JMH33"/>
      <c r="JMI33"/>
      <c r="JMJ33"/>
      <c r="JMK33"/>
      <c r="JML33"/>
      <c r="JMM33"/>
      <c r="JMN33"/>
      <c r="JMO33"/>
      <c r="JMP33"/>
      <c r="JMQ33"/>
      <c r="JMR33"/>
      <c r="JMS33"/>
      <c r="JMT33"/>
      <c r="JMU33"/>
      <c r="JMV33"/>
      <c r="JMW33"/>
      <c r="JMX33"/>
      <c r="JMY33"/>
      <c r="JMZ33"/>
      <c r="JNA33"/>
      <c r="JNB33"/>
      <c r="JNC33"/>
      <c r="JND33"/>
      <c r="JNE33"/>
      <c r="JNF33"/>
      <c r="JNG33"/>
      <c r="JNH33"/>
      <c r="JNI33"/>
      <c r="JNJ33"/>
      <c r="JNK33"/>
      <c r="JNL33"/>
      <c r="JNM33"/>
      <c r="JNN33"/>
      <c r="JNO33"/>
      <c r="JNP33"/>
      <c r="JNQ33"/>
      <c r="JNR33"/>
      <c r="JNS33"/>
      <c r="JNT33"/>
      <c r="JNU33"/>
      <c r="JNV33"/>
      <c r="JNW33"/>
      <c r="JNX33"/>
      <c r="JNY33"/>
      <c r="JNZ33"/>
      <c r="JOA33"/>
      <c r="JOB33"/>
      <c r="JOC33"/>
      <c r="JOD33"/>
      <c r="JOE33"/>
      <c r="JOF33"/>
      <c r="JOG33"/>
      <c r="JOH33"/>
      <c r="JOI33"/>
      <c r="JOJ33"/>
      <c r="JOK33"/>
      <c r="JOL33"/>
      <c r="JOM33"/>
      <c r="JON33"/>
      <c r="JOO33"/>
      <c r="JOP33"/>
      <c r="JOQ33"/>
      <c r="JOR33"/>
      <c r="JOS33"/>
      <c r="JOT33"/>
      <c r="JOU33"/>
      <c r="JOV33"/>
      <c r="JOW33"/>
      <c r="JOX33"/>
      <c r="JOY33"/>
      <c r="JOZ33"/>
      <c r="JPA33"/>
      <c r="JPB33"/>
      <c r="JPC33"/>
      <c r="JPD33"/>
      <c r="JPE33"/>
      <c r="JPF33"/>
      <c r="JPG33"/>
      <c r="JPH33"/>
      <c r="JPI33"/>
      <c r="JPJ33"/>
      <c r="JPK33"/>
      <c r="JPL33"/>
      <c r="JPM33"/>
      <c r="JPN33"/>
      <c r="JPO33"/>
      <c r="JPP33"/>
      <c r="JPQ33"/>
      <c r="JPR33"/>
      <c r="JPS33"/>
      <c r="JPT33"/>
      <c r="JPU33"/>
      <c r="JPV33"/>
      <c r="JPW33"/>
      <c r="JPX33"/>
      <c r="JPY33"/>
      <c r="JPZ33"/>
      <c r="JQA33"/>
      <c r="JQB33"/>
      <c r="JQC33"/>
      <c r="JQD33"/>
      <c r="JQE33"/>
      <c r="JQF33"/>
      <c r="JQG33"/>
      <c r="JQH33"/>
      <c r="JQI33"/>
      <c r="JQJ33"/>
      <c r="JQK33"/>
      <c r="JQL33"/>
      <c r="JQM33"/>
      <c r="JQN33"/>
      <c r="JQO33"/>
      <c r="JQP33"/>
      <c r="JQQ33"/>
      <c r="JQR33"/>
      <c r="JQS33"/>
      <c r="JQT33"/>
      <c r="JQU33"/>
      <c r="JQV33"/>
      <c r="JQW33"/>
      <c r="JQX33"/>
      <c r="JQY33"/>
      <c r="JQZ33"/>
      <c r="JRA33"/>
      <c r="JRB33"/>
      <c r="JRC33"/>
      <c r="JRD33"/>
      <c r="JRE33"/>
      <c r="JRF33"/>
      <c r="JRG33"/>
      <c r="JRH33"/>
      <c r="JRI33"/>
      <c r="JRJ33"/>
      <c r="JRK33"/>
      <c r="JRL33"/>
      <c r="JRM33"/>
      <c r="JRN33"/>
      <c r="JRO33"/>
      <c r="JRP33"/>
      <c r="JRQ33"/>
      <c r="JRR33"/>
      <c r="JRS33"/>
      <c r="JRT33"/>
      <c r="JRU33"/>
      <c r="JRV33"/>
      <c r="JRW33"/>
      <c r="JRX33"/>
      <c r="JRY33"/>
      <c r="JRZ33"/>
      <c r="JSA33"/>
      <c r="JSB33"/>
      <c r="JSC33"/>
      <c r="JSD33"/>
      <c r="JSE33"/>
      <c r="JSF33"/>
      <c r="JSG33"/>
      <c r="JSH33"/>
      <c r="JSI33"/>
      <c r="JSJ33"/>
      <c r="JSK33"/>
      <c r="JSL33"/>
      <c r="JSM33"/>
      <c r="JSN33"/>
      <c r="JSO33"/>
      <c r="JSP33"/>
      <c r="JSQ33"/>
      <c r="JSR33"/>
      <c r="JSS33"/>
      <c r="JST33"/>
      <c r="JSU33"/>
      <c r="JSV33"/>
      <c r="JSW33"/>
      <c r="JSX33"/>
      <c r="JSY33"/>
      <c r="JSZ33"/>
      <c r="JTA33"/>
      <c r="JTB33"/>
      <c r="JTC33"/>
      <c r="JTD33"/>
      <c r="JTE33"/>
      <c r="JTF33"/>
      <c r="JTG33"/>
      <c r="JTH33"/>
      <c r="JTI33"/>
      <c r="JTJ33"/>
      <c r="JTK33"/>
      <c r="JTL33"/>
      <c r="JTM33"/>
      <c r="JTN33"/>
      <c r="JTO33"/>
      <c r="JTP33"/>
      <c r="JTQ33"/>
      <c r="JTR33"/>
      <c r="JTS33"/>
      <c r="JTT33"/>
      <c r="JTU33"/>
      <c r="JTV33"/>
      <c r="JTW33"/>
      <c r="JTX33"/>
      <c r="JTY33"/>
      <c r="JTZ33"/>
      <c r="JUA33"/>
      <c r="JUB33"/>
      <c r="JUC33"/>
      <c r="JUD33"/>
      <c r="JUE33"/>
      <c r="JUF33"/>
      <c r="JUG33"/>
      <c r="JUH33"/>
      <c r="JUI33"/>
      <c r="JUJ33"/>
      <c r="JUK33"/>
      <c r="JUL33"/>
      <c r="JUM33"/>
      <c r="JUN33"/>
      <c r="JUO33"/>
      <c r="JUP33"/>
      <c r="JUQ33"/>
      <c r="JUR33"/>
      <c r="JUS33"/>
      <c r="JUT33"/>
      <c r="JUU33"/>
      <c r="JUV33"/>
      <c r="JUW33"/>
      <c r="JUX33"/>
      <c r="JUY33"/>
      <c r="JUZ33"/>
      <c r="JVA33"/>
      <c r="JVB33"/>
      <c r="JVC33"/>
      <c r="JVD33"/>
      <c r="JVE33"/>
      <c r="JVF33"/>
      <c r="JVG33"/>
      <c r="JVH33"/>
      <c r="JVI33"/>
      <c r="JVJ33"/>
      <c r="JVK33"/>
      <c r="JVL33"/>
      <c r="JVM33"/>
      <c r="JVN33"/>
      <c r="JVO33"/>
      <c r="JVP33"/>
      <c r="JVQ33"/>
      <c r="JVR33"/>
      <c r="JVS33"/>
      <c r="JVT33"/>
      <c r="JVU33"/>
      <c r="JVV33"/>
      <c r="JVW33"/>
      <c r="JVX33"/>
      <c r="JVY33"/>
      <c r="JVZ33"/>
      <c r="JWA33"/>
      <c r="JWB33"/>
      <c r="JWC33"/>
      <c r="JWD33"/>
      <c r="JWE33"/>
      <c r="JWF33"/>
      <c r="JWG33"/>
      <c r="JWH33"/>
      <c r="JWI33"/>
      <c r="JWJ33"/>
      <c r="JWK33"/>
      <c r="JWL33"/>
      <c r="JWM33"/>
      <c r="JWN33"/>
      <c r="JWO33"/>
      <c r="JWP33"/>
      <c r="JWQ33"/>
      <c r="JWR33"/>
      <c r="JWS33"/>
      <c r="JWT33"/>
      <c r="JWU33"/>
      <c r="JWV33"/>
      <c r="JWW33"/>
      <c r="JWX33"/>
      <c r="JWY33"/>
      <c r="JWZ33"/>
      <c r="JXA33"/>
      <c r="JXB33"/>
      <c r="JXC33"/>
      <c r="JXD33"/>
      <c r="JXE33"/>
      <c r="JXF33"/>
      <c r="JXG33"/>
      <c r="JXH33"/>
      <c r="JXI33"/>
      <c r="JXJ33"/>
      <c r="JXK33"/>
      <c r="JXL33"/>
      <c r="JXM33"/>
      <c r="JXN33"/>
      <c r="JXO33"/>
      <c r="JXP33"/>
      <c r="JXQ33"/>
      <c r="JXR33"/>
      <c r="JXS33"/>
      <c r="JXT33"/>
      <c r="JXU33"/>
      <c r="JXV33"/>
      <c r="JXW33"/>
      <c r="JXX33"/>
      <c r="JXY33"/>
      <c r="JXZ33"/>
      <c r="JYA33"/>
      <c r="JYB33"/>
      <c r="JYC33"/>
      <c r="JYD33"/>
      <c r="JYE33"/>
      <c r="JYF33"/>
      <c r="JYG33"/>
      <c r="JYH33"/>
      <c r="JYI33"/>
      <c r="JYJ33"/>
      <c r="JYK33"/>
      <c r="JYL33"/>
      <c r="JYM33"/>
      <c r="JYN33"/>
      <c r="JYO33"/>
      <c r="JYP33"/>
      <c r="JYQ33"/>
      <c r="JYR33"/>
      <c r="JYS33"/>
      <c r="JYT33"/>
      <c r="JYU33"/>
      <c r="JYV33"/>
      <c r="JYW33"/>
      <c r="JYX33"/>
      <c r="JYY33"/>
      <c r="JYZ33"/>
      <c r="JZA33"/>
      <c r="JZB33"/>
      <c r="JZC33"/>
      <c r="JZD33"/>
      <c r="JZE33"/>
      <c r="JZF33"/>
      <c r="JZG33"/>
      <c r="JZH33"/>
      <c r="JZI33"/>
      <c r="JZJ33"/>
      <c r="JZK33"/>
      <c r="JZL33"/>
      <c r="JZM33"/>
      <c r="JZN33"/>
      <c r="JZO33"/>
      <c r="JZP33"/>
      <c r="JZQ33"/>
      <c r="JZR33"/>
      <c r="JZS33"/>
      <c r="JZT33"/>
      <c r="JZU33"/>
      <c r="JZV33"/>
      <c r="JZW33"/>
      <c r="JZX33"/>
      <c r="JZY33"/>
      <c r="JZZ33"/>
      <c r="KAA33"/>
      <c r="KAB33"/>
      <c r="KAC33"/>
      <c r="KAD33"/>
      <c r="KAE33"/>
      <c r="KAF33"/>
      <c r="KAG33"/>
      <c r="KAH33"/>
      <c r="KAI33"/>
      <c r="KAJ33"/>
      <c r="KAK33"/>
      <c r="KAL33"/>
      <c r="KAM33"/>
      <c r="KAN33"/>
      <c r="KAO33"/>
      <c r="KAP33"/>
      <c r="KAQ33"/>
      <c r="KAR33"/>
      <c r="KAS33"/>
      <c r="KAT33"/>
      <c r="KAU33"/>
      <c r="KAV33"/>
      <c r="KAW33"/>
      <c r="KAX33"/>
      <c r="KAY33"/>
      <c r="KAZ33"/>
      <c r="KBA33"/>
      <c r="KBB33"/>
      <c r="KBC33"/>
      <c r="KBD33"/>
      <c r="KBE33"/>
      <c r="KBF33"/>
      <c r="KBG33"/>
      <c r="KBH33"/>
      <c r="KBI33"/>
      <c r="KBJ33"/>
      <c r="KBK33"/>
      <c r="KBL33"/>
      <c r="KBM33"/>
      <c r="KBN33"/>
      <c r="KBO33"/>
      <c r="KBP33"/>
      <c r="KBQ33"/>
      <c r="KBR33"/>
      <c r="KBS33"/>
      <c r="KBT33"/>
      <c r="KBU33"/>
      <c r="KBV33"/>
      <c r="KBW33"/>
      <c r="KBX33"/>
      <c r="KBY33"/>
      <c r="KBZ33"/>
      <c r="KCA33"/>
      <c r="KCB33"/>
      <c r="KCC33"/>
      <c r="KCD33"/>
      <c r="KCE33"/>
      <c r="KCF33"/>
      <c r="KCG33"/>
      <c r="KCH33"/>
      <c r="KCI33"/>
      <c r="KCJ33"/>
      <c r="KCK33"/>
      <c r="KCL33"/>
      <c r="KCM33"/>
      <c r="KCN33"/>
      <c r="KCO33"/>
      <c r="KCP33"/>
      <c r="KCQ33"/>
      <c r="KCR33"/>
      <c r="KCS33"/>
      <c r="KCT33"/>
      <c r="KCU33"/>
      <c r="KCV33"/>
      <c r="KCW33"/>
      <c r="KCX33"/>
      <c r="KCY33"/>
      <c r="KCZ33"/>
      <c r="KDA33"/>
      <c r="KDB33"/>
      <c r="KDC33"/>
      <c r="KDD33"/>
      <c r="KDE33"/>
      <c r="KDF33"/>
      <c r="KDG33"/>
      <c r="KDH33"/>
      <c r="KDI33"/>
      <c r="KDJ33"/>
      <c r="KDK33"/>
      <c r="KDL33"/>
      <c r="KDM33"/>
      <c r="KDN33"/>
      <c r="KDO33"/>
      <c r="KDP33"/>
      <c r="KDQ33"/>
      <c r="KDR33"/>
      <c r="KDS33"/>
      <c r="KDT33"/>
      <c r="KDU33"/>
      <c r="KDV33"/>
      <c r="KDW33"/>
      <c r="KDX33"/>
      <c r="KDY33"/>
      <c r="KDZ33"/>
      <c r="KEA33"/>
      <c r="KEB33"/>
      <c r="KEC33"/>
      <c r="KED33"/>
      <c r="KEE33"/>
      <c r="KEF33"/>
      <c r="KEG33"/>
      <c r="KEH33"/>
      <c r="KEI33"/>
      <c r="KEJ33"/>
      <c r="KEK33"/>
      <c r="KEL33"/>
      <c r="KEM33"/>
      <c r="KEN33"/>
      <c r="KEO33"/>
      <c r="KEP33"/>
      <c r="KEQ33"/>
      <c r="KER33"/>
      <c r="KES33"/>
      <c r="KET33"/>
      <c r="KEU33"/>
      <c r="KEV33"/>
      <c r="KEW33"/>
      <c r="KEX33"/>
      <c r="KEY33"/>
      <c r="KEZ33"/>
      <c r="KFA33"/>
      <c r="KFB33"/>
      <c r="KFC33"/>
      <c r="KFD33"/>
      <c r="KFE33"/>
      <c r="KFF33"/>
      <c r="KFG33"/>
      <c r="KFH33"/>
      <c r="KFI33"/>
      <c r="KFJ33"/>
      <c r="KFK33"/>
      <c r="KFL33"/>
      <c r="KFM33"/>
      <c r="KFN33"/>
      <c r="KFO33"/>
      <c r="KFP33"/>
      <c r="KFQ33"/>
      <c r="KFR33"/>
      <c r="KFS33"/>
      <c r="KFT33"/>
      <c r="KFU33"/>
      <c r="KFV33"/>
      <c r="KFW33"/>
      <c r="KFX33"/>
      <c r="KFY33"/>
      <c r="KFZ33"/>
      <c r="KGA33"/>
      <c r="KGB33"/>
      <c r="KGC33"/>
      <c r="KGD33"/>
      <c r="KGE33"/>
      <c r="KGF33"/>
      <c r="KGG33"/>
      <c r="KGH33"/>
      <c r="KGI33"/>
      <c r="KGJ33"/>
      <c r="KGK33"/>
      <c r="KGL33"/>
      <c r="KGM33"/>
      <c r="KGN33"/>
      <c r="KGO33"/>
      <c r="KGP33"/>
      <c r="KGQ33"/>
      <c r="KGR33"/>
      <c r="KGS33"/>
      <c r="KGT33"/>
      <c r="KGU33"/>
      <c r="KGV33"/>
      <c r="KGW33"/>
      <c r="KGX33"/>
      <c r="KGY33"/>
      <c r="KGZ33"/>
      <c r="KHA33"/>
      <c r="KHB33"/>
      <c r="KHC33"/>
      <c r="KHD33"/>
      <c r="KHE33"/>
      <c r="KHF33"/>
      <c r="KHG33"/>
      <c r="KHH33"/>
      <c r="KHI33"/>
      <c r="KHJ33"/>
      <c r="KHK33"/>
      <c r="KHL33"/>
      <c r="KHM33"/>
      <c r="KHN33"/>
      <c r="KHO33"/>
      <c r="KHP33"/>
      <c r="KHQ33"/>
      <c r="KHR33"/>
      <c r="KHS33"/>
      <c r="KHT33"/>
      <c r="KHU33"/>
      <c r="KHV33"/>
      <c r="KHW33"/>
      <c r="KHX33"/>
      <c r="KHY33"/>
      <c r="KHZ33"/>
      <c r="KIA33"/>
      <c r="KIB33"/>
      <c r="KIC33"/>
      <c r="KID33"/>
      <c r="KIE33"/>
      <c r="KIF33"/>
      <c r="KIG33"/>
      <c r="KIH33"/>
      <c r="KII33"/>
      <c r="KIJ33"/>
      <c r="KIK33"/>
      <c r="KIL33"/>
      <c r="KIM33"/>
      <c r="KIN33"/>
      <c r="KIO33"/>
      <c r="KIP33"/>
      <c r="KIQ33"/>
      <c r="KIR33"/>
      <c r="KIS33"/>
      <c r="KIT33"/>
      <c r="KIU33"/>
      <c r="KIV33"/>
      <c r="KIW33"/>
      <c r="KIX33"/>
      <c r="KIY33"/>
      <c r="KIZ33"/>
      <c r="KJA33"/>
      <c r="KJB33"/>
      <c r="KJC33"/>
      <c r="KJD33"/>
      <c r="KJE33"/>
      <c r="KJF33"/>
      <c r="KJG33"/>
      <c r="KJH33"/>
      <c r="KJI33"/>
      <c r="KJJ33"/>
      <c r="KJK33"/>
      <c r="KJL33"/>
      <c r="KJM33"/>
      <c r="KJN33"/>
      <c r="KJO33"/>
      <c r="KJP33"/>
      <c r="KJQ33"/>
      <c r="KJR33"/>
      <c r="KJS33"/>
      <c r="KJT33"/>
      <c r="KJU33"/>
      <c r="KJV33"/>
      <c r="KJW33"/>
      <c r="KJX33"/>
      <c r="KJY33"/>
      <c r="KJZ33"/>
      <c r="KKA33"/>
      <c r="KKB33"/>
      <c r="KKC33"/>
      <c r="KKD33"/>
      <c r="KKE33"/>
      <c r="KKF33"/>
      <c r="KKG33"/>
      <c r="KKH33"/>
      <c r="KKI33"/>
      <c r="KKJ33"/>
      <c r="KKK33"/>
      <c r="KKL33"/>
      <c r="KKM33"/>
      <c r="KKN33"/>
      <c r="KKO33"/>
      <c r="KKP33"/>
      <c r="KKQ33"/>
      <c r="KKR33"/>
      <c r="KKS33"/>
      <c r="KKT33"/>
      <c r="KKU33"/>
      <c r="KKV33"/>
      <c r="KKW33"/>
      <c r="KKX33"/>
      <c r="KKY33"/>
      <c r="KKZ33"/>
      <c r="KLA33"/>
      <c r="KLB33"/>
      <c r="KLC33"/>
      <c r="KLD33"/>
      <c r="KLE33"/>
      <c r="KLF33"/>
      <c r="KLG33"/>
      <c r="KLH33"/>
      <c r="KLI33"/>
      <c r="KLJ33"/>
      <c r="KLK33"/>
      <c r="KLL33"/>
      <c r="KLM33"/>
      <c r="KLN33"/>
      <c r="KLO33"/>
      <c r="KLP33"/>
      <c r="KLQ33"/>
      <c r="KLR33"/>
      <c r="KLS33"/>
      <c r="KLT33"/>
      <c r="KLU33"/>
      <c r="KLV33"/>
      <c r="KLW33"/>
      <c r="KLX33"/>
      <c r="KLY33"/>
      <c r="KLZ33"/>
      <c r="KMA33"/>
      <c r="KMB33"/>
      <c r="KMC33"/>
      <c r="KMD33"/>
      <c r="KME33"/>
      <c r="KMF33"/>
      <c r="KMG33"/>
      <c r="KMH33"/>
      <c r="KMI33"/>
      <c r="KMJ33"/>
      <c r="KMK33"/>
      <c r="KML33"/>
      <c r="KMM33"/>
      <c r="KMN33"/>
      <c r="KMO33"/>
      <c r="KMP33"/>
      <c r="KMQ33"/>
      <c r="KMR33"/>
      <c r="KMS33"/>
      <c r="KMT33"/>
      <c r="KMU33"/>
      <c r="KMV33"/>
      <c r="KMW33"/>
      <c r="KMX33"/>
      <c r="KMY33"/>
      <c r="KMZ33"/>
      <c r="KNA33"/>
      <c r="KNB33"/>
      <c r="KNC33"/>
      <c r="KND33"/>
      <c r="KNE33"/>
      <c r="KNF33"/>
      <c r="KNG33"/>
      <c r="KNH33"/>
      <c r="KNI33"/>
      <c r="KNJ33"/>
      <c r="KNK33"/>
      <c r="KNL33"/>
      <c r="KNM33"/>
      <c r="KNN33"/>
      <c r="KNO33"/>
      <c r="KNP33"/>
      <c r="KNQ33"/>
      <c r="KNR33"/>
      <c r="KNS33"/>
      <c r="KNT33"/>
      <c r="KNU33"/>
      <c r="KNV33"/>
      <c r="KNW33"/>
      <c r="KNX33"/>
      <c r="KNY33"/>
      <c r="KNZ33"/>
      <c r="KOA33"/>
      <c r="KOB33"/>
      <c r="KOC33"/>
      <c r="KOD33"/>
      <c r="KOE33"/>
      <c r="KOF33"/>
      <c r="KOG33"/>
      <c r="KOH33"/>
      <c r="KOI33"/>
      <c r="KOJ33"/>
      <c r="KOK33"/>
      <c r="KOL33"/>
      <c r="KOM33"/>
      <c r="KON33"/>
      <c r="KOO33"/>
      <c r="KOP33"/>
      <c r="KOQ33"/>
      <c r="KOR33"/>
      <c r="KOS33"/>
      <c r="KOT33"/>
      <c r="KOU33"/>
      <c r="KOV33"/>
      <c r="KOW33"/>
      <c r="KOX33"/>
      <c r="KOY33"/>
      <c r="KOZ33"/>
      <c r="KPA33"/>
      <c r="KPB33"/>
      <c r="KPC33"/>
      <c r="KPD33"/>
      <c r="KPE33"/>
      <c r="KPF33"/>
      <c r="KPG33"/>
      <c r="KPH33"/>
      <c r="KPI33"/>
      <c r="KPJ33"/>
      <c r="KPK33"/>
      <c r="KPL33"/>
      <c r="KPM33"/>
      <c r="KPN33"/>
      <c r="KPO33"/>
      <c r="KPP33"/>
      <c r="KPQ33"/>
      <c r="KPR33"/>
      <c r="KPS33"/>
      <c r="KPT33"/>
      <c r="KPU33"/>
      <c r="KPV33"/>
      <c r="KPW33"/>
      <c r="KPX33"/>
      <c r="KPY33"/>
      <c r="KPZ33"/>
      <c r="KQA33"/>
      <c r="KQB33"/>
      <c r="KQC33"/>
      <c r="KQD33"/>
      <c r="KQE33"/>
      <c r="KQF33"/>
      <c r="KQG33"/>
      <c r="KQH33"/>
      <c r="KQI33"/>
      <c r="KQJ33"/>
      <c r="KQK33"/>
      <c r="KQL33"/>
      <c r="KQM33"/>
      <c r="KQN33"/>
      <c r="KQO33"/>
      <c r="KQP33"/>
      <c r="KQQ33"/>
      <c r="KQR33"/>
      <c r="KQS33"/>
      <c r="KQT33"/>
      <c r="KQU33"/>
      <c r="KQV33"/>
      <c r="KQW33"/>
      <c r="KQX33"/>
      <c r="KQY33"/>
      <c r="KQZ33"/>
      <c r="KRA33"/>
      <c r="KRB33"/>
      <c r="KRC33"/>
      <c r="KRD33"/>
      <c r="KRE33"/>
      <c r="KRF33"/>
      <c r="KRG33"/>
      <c r="KRH33"/>
      <c r="KRI33"/>
      <c r="KRJ33"/>
      <c r="KRK33"/>
      <c r="KRL33"/>
      <c r="KRM33"/>
      <c r="KRN33"/>
      <c r="KRO33"/>
      <c r="KRP33"/>
      <c r="KRQ33"/>
      <c r="KRR33"/>
      <c r="KRS33"/>
      <c r="KRT33"/>
      <c r="KRU33"/>
      <c r="KRV33"/>
      <c r="KRW33"/>
      <c r="KRX33"/>
      <c r="KRY33"/>
      <c r="KRZ33"/>
      <c r="KSA33"/>
      <c r="KSB33"/>
      <c r="KSC33"/>
      <c r="KSD33"/>
      <c r="KSE33"/>
      <c r="KSF33"/>
      <c r="KSG33"/>
      <c r="KSH33"/>
      <c r="KSI33"/>
      <c r="KSJ33"/>
      <c r="KSK33"/>
      <c r="KSL33"/>
      <c r="KSM33"/>
      <c r="KSN33"/>
      <c r="KSO33"/>
      <c r="KSP33"/>
      <c r="KSQ33"/>
      <c r="KSR33"/>
      <c r="KSS33"/>
      <c r="KST33"/>
      <c r="KSU33"/>
      <c r="KSV33"/>
      <c r="KSW33"/>
      <c r="KSX33"/>
      <c r="KSY33"/>
      <c r="KSZ33"/>
      <c r="KTA33"/>
      <c r="KTB33"/>
      <c r="KTC33"/>
      <c r="KTD33"/>
      <c r="KTE33"/>
      <c r="KTF33"/>
      <c r="KTG33"/>
      <c r="KTH33"/>
      <c r="KTI33"/>
      <c r="KTJ33"/>
      <c r="KTK33"/>
      <c r="KTL33"/>
      <c r="KTM33"/>
      <c r="KTN33"/>
      <c r="KTO33"/>
      <c r="KTP33"/>
      <c r="KTQ33"/>
      <c r="KTR33"/>
      <c r="KTS33"/>
      <c r="KTT33"/>
      <c r="KTU33"/>
      <c r="KTV33"/>
      <c r="KTW33"/>
      <c r="KTX33"/>
      <c r="KTY33"/>
      <c r="KTZ33"/>
      <c r="KUA33"/>
      <c r="KUB33"/>
      <c r="KUC33"/>
      <c r="KUD33"/>
      <c r="KUE33"/>
      <c r="KUF33"/>
      <c r="KUG33"/>
      <c r="KUH33"/>
      <c r="KUI33"/>
      <c r="KUJ33"/>
      <c r="KUK33"/>
      <c r="KUL33"/>
      <c r="KUM33"/>
      <c r="KUN33"/>
      <c r="KUO33"/>
      <c r="KUP33"/>
      <c r="KUQ33"/>
      <c r="KUR33"/>
      <c r="KUS33"/>
      <c r="KUT33"/>
      <c r="KUU33"/>
      <c r="KUV33"/>
      <c r="KUW33"/>
      <c r="KUX33"/>
      <c r="KUY33"/>
      <c r="KUZ33"/>
      <c r="KVA33"/>
      <c r="KVB33"/>
      <c r="KVC33"/>
      <c r="KVD33"/>
      <c r="KVE33"/>
      <c r="KVF33"/>
      <c r="KVG33"/>
      <c r="KVH33"/>
      <c r="KVI33"/>
      <c r="KVJ33"/>
      <c r="KVK33"/>
      <c r="KVL33"/>
      <c r="KVM33"/>
      <c r="KVN33"/>
      <c r="KVO33"/>
      <c r="KVP33"/>
      <c r="KVQ33"/>
      <c r="KVR33"/>
      <c r="KVS33"/>
      <c r="KVT33"/>
      <c r="KVU33"/>
      <c r="KVV33"/>
      <c r="KVW33"/>
      <c r="KVX33"/>
      <c r="KVY33"/>
      <c r="KVZ33"/>
      <c r="KWA33"/>
      <c r="KWB33"/>
      <c r="KWC33"/>
      <c r="KWD33"/>
      <c r="KWE33"/>
      <c r="KWF33"/>
      <c r="KWG33"/>
      <c r="KWH33"/>
      <c r="KWI33"/>
      <c r="KWJ33"/>
      <c r="KWK33"/>
      <c r="KWL33"/>
      <c r="KWM33"/>
      <c r="KWN33"/>
      <c r="KWO33"/>
      <c r="KWP33"/>
      <c r="KWQ33"/>
      <c r="KWR33"/>
      <c r="KWS33"/>
      <c r="KWT33"/>
      <c r="KWU33"/>
      <c r="KWV33"/>
      <c r="KWW33"/>
      <c r="KWX33"/>
      <c r="KWY33"/>
      <c r="KWZ33"/>
      <c r="KXA33"/>
      <c r="KXB33"/>
      <c r="KXC33"/>
      <c r="KXD33"/>
      <c r="KXE33"/>
      <c r="KXF33"/>
      <c r="KXG33"/>
      <c r="KXH33"/>
      <c r="KXI33"/>
      <c r="KXJ33"/>
      <c r="KXK33"/>
      <c r="KXL33"/>
      <c r="KXM33"/>
      <c r="KXN33"/>
      <c r="KXO33"/>
      <c r="KXP33"/>
      <c r="KXQ33"/>
      <c r="KXR33"/>
      <c r="KXS33"/>
      <c r="KXT33"/>
      <c r="KXU33"/>
      <c r="KXV33"/>
      <c r="KXW33"/>
      <c r="KXX33"/>
      <c r="KXY33"/>
      <c r="KXZ33"/>
      <c r="KYA33"/>
      <c r="KYB33"/>
      <c r="KYC33"/>
      <c r="KYD33"/>
      <c r="KYE33"/>
      <c r="KYF33"/>
      <c r="KYG33"/>
      <c r="KYH33"/>
      <c r="KYI33"/>
      <c r="KYJ33"/>
      <c r="KYK33"/>
      <c r="KYL33"/>
      <c r="KYM33"/>
      <c r="KYN33"/>
      <c r="KYO33"/>
      <c r="KYP33"/>
      <c r="KYQ33"/>
      <c r="KYR33"/>
      <c r="KYS33"/>
      <c r="KYT33"/>
      <c r="KYU33"/>
      <c r="KYV33"/>
      <c r="KYW33"/>
      <c r="KYX33"/>
      <c r="KYY33"/>
      <c r="KYZ33"/>
      <c r="KZA33"/>
      <c r="KZB33"/>
      <c r="KZC33"/>
      <c r="KZD33"/>
      <c r="KZE33"/>
      <c r="KZF33"/>
      <c r="KZG33"/>
      <c r="KZH33"/>
      <c r="KZI33"/>
      <c r="KZJ33"/>
      <c r="KZK33"/>
      <c r="KZL33"/>
      <c r="KZM33"/>
      <c r="KZN33"/>
      <c r="KZO33"/>
      <c r="KZP33"/>
      <c r="KZQ33"/>
      <c r="KZR33"/>
      <c r="KZS33"/>
      <c r="KZT33"/>
      <c r="KZU33"/>
      <c r="KZV33"/>
      <c r="KZW33"/>
      <c r="KZX33"/>
      <c r="KZY33"/>
      <c r="KZZ33"/>
      <c r="LAA33"/>
      <c r="LAB33"/>
      <c r="LAC33"/>
      <c r="LAD33"/>
      <c r="LAE33"/>
      <c r="LAF33"/>
      <c r="LAG33"/>
      <c r="LAH33"/>
      <c r="LAI33"/>
      <c r="LAJ33"/>
      <c r="LAK33"/>
      <c r="LAL33"/>
      <c r="LAM33"/>
      <c r="LAN33"/>
      <c r="LAO33"/>
      <c r="LAP33"/>
      <c r="LAQ33"/>
      <c r="LAR33"/>
      <c r="LAS33"/>
      <c r="LAT33"/>
      <c r="LAU33"/>
      <c r="LAV33"/>
      <c r="LAW33"/>
      <c r="LAX33"/>
      <c r="LAY33"/>
      <c r="LAZ33"/>
      <c r="LBA33"/>
      <c r="LBB33"/>
      <c r="LBC33"/>
      <c r="LBD33"/>
      <c r="LBE33"/>
      <c r="LBF33"/>
      <c r="LBG33"/>
      <c r="LBH33"/>
      <c r="LBI33"/>
      <c r="LBJ33"/>
      <c r="LBK33"/>
      <c r="LBL33"/>
      <c r="LBM33"/>
      <c r="LBN33"/>
      <c r="LBO33"/>
      <c r="LBP33"/>
      <c r="LBQ33"/>
      <c r="LBR33"/>
      <c r="LBS33"/>
      <c r="LBT33"/>
      <c r="LBU33"/>
      <c r="LBV33"/>
      <c r="LBW33"/>
      <c r="LBX33"/>
      <c r="LBY33"/>
      <c r="LBZ33"/>
      <c r="LCA33"/>
      <c r="LCB33"/>
      <c r="LCC33"/>
      <c r="LCD33"/>
      <c r="LCE33"/>
      <c r="LCF33"/>
      <c r="LCG33"/>
      <c r="LCH33"/>
      <c r="LCI33"/>
      <c r="LCJ33"/>
      <c r="LCK33"/>
      <c r="LCL33"/>
      <c r="LCM33"/>
      <c r="LCN33"/>
      <c r="LCO33"/>
      <c r="LCP33"/>
      <c r="LCQ33"/>
      <c r="LCR33"/>
      <c r="LCS33"/>
      <c r="LCT33"/>
      <c r="LCU33"/>
      <c r="LCV33"/>
      <c r="LCW33"/>
      <c r="LCX33"/>
      <c r="LCY33"/>
      <c r="LCZ33"/>
      <c r="LDA33"/>
      <c r="LDB33"/>
      <c r="LDC33"/>
      <c r="LDD33"/>
      <c r="LDE33"/>
      <c r="LDF33"/>
      <c r="LDG33"/>
      <c r="LDH33"/>
      <c r="LDI33"/>
      <c r="LDJ33"/>
      <c r="LDK33"/>
      <c r="LDL33"/>
      <c r="LDM33"/>
      <c r="LDN33"/>
      <c r="LDO33"/>
      <c r="LDP33"/>
      <c r="LDQ33"/>
      <c r="LDR33"/>
      <c r="LDS33"/>
      <c r="LDT33"/>
      <c r="LDU33"/>
      <c r="LDV33"/>
      <c r="LDW33"/>
      <c r="LDX33"/>
      <c r="LDY33"/>
      <c r="LDZ33"/>
      <c r="LEA33"/>
      <c r="LEB33"/>
      <c r="LEC33"/>
      <c r="LED33"/>
      <c r="LEE33"/>
      <c r="LEF33"/>
      <c r="LEG33"/>
      <c r="LEH33"/>
      <c r="LEI33"/>
      <c r="LEJ33"/>
      <c r="LEK33"/>
      <c r="LEL33"/>
      <c r="LEM33"/>
      <c r="LEN33"/>
      <c r="LEO33"/>
      <c r="LEP33"/>
      <c r="LEQ33"/>
      <c r="LER33"/>
      <c r="LES33"/>
      <c r="LET33"/>
      <c r="LEU33"/>
      <c r="LEV33"/>
      <c r="LEW33"/>
      <c r="LEX33"/>
      <c r="LEY33"/>
      <c r="LEZ33"/>
      <c r="LFA33"/>
      <c r="LFB33"/>
      <c r="LFC33"/>
      <c r="LFD33"/>
      <c r="LFE33"/>
      <c r="LFF33"/>
      <c r="LFG33"/>
      <c r="LFH33"/>
      <c r="LFI33"/>
      <c r="LFJ33"/>
      <c r="LFK33"/>
      <c r="LFL33"/>
      <c r="LFM33"/>
      <c r="LFN33"/>
      <c r="LFO33"/>
      <c r="LFP33"/>
      <c r="LFQ33"/>
      <c r="LFR33"/>
      <c r="LFS33"/>
      <c r="LFT33"/>
      <c r="LFU33"/>
      <c r="LFV33"/>
      <c r="LFW33"/>
      <c r="LFX33"/>
      <c r="LFY33"/>
      <c r="LFZ33"/>
      <c r="LGA33"/>
      <c r="LGB33"/>
      <c r="LGC33"/>
      <c r="LGD33"/>
      <c r="LGE33"/>
      <c r="LGF33"/>
      <c r="LGG33"/>
      <c r="LGH33"/>
      <c r="LGI33"/>
      <c r="LGJ33"/>
      <c r="LGK33"/>
      <c r="LGL33"/>
      <c r="LGM33"/>
      <c r="LGN33"/>
      <c r="LGO33"/>
      <c r="LGP33"/>
      <c r="LGQ33"/>
      <c r="LGR33"/>
      <c r="LGS33"/>
      <c r="LGT33"/>
      <c r="LGU33"/>
      <c r="LGV33"/>
      <c r="LGW33"/>
      <c r="LGX33"/>
      <c r="LGY33"/>
      <c r="LGZ33"/>
      <c r="LHA33"/>
      <c r="LHB33"/>
      <c r="LHC33"/>
      <c r="LHD33"/>
      <c r="LHE33"/>
      <c r="LHF33"/>
      <c r="LHG33"/>
      <c r="LHH33"/>
      <c r="LHI33"/>
      <c r="LHJ33"/>
      <c r="LHK33"/>
      <c r="LHL33"/>
      <c r="LHM33"/>
      <c r="LHN33"/>
      <c r="LHO33"/>
      <c r="LHP33"/>
      <c r="LHQ33"/>
      <c r="LHR33"/>
      <c r="LHS33"/>
      <c r="LHT33"/>
      <c r="LHU33"/>
      <c r="LHV33"/>
      <c r="LHW33"/>
      <c r="LHX33"/>
      <c r="LHY33"/>
      <c r="LHZ33"/>
      <c r="LIA33"/>
      <c r="LIB33"/>
      <c r="LIC33"/>
      <c r="LID33"/>
      <c r="LIE33"/>
      <c r="LIF33"/>
      <c r="LIG33"/>
      <c r="LIH33"/>
      <c r="LII33"/>
      <c r="LIJ33"/>
      <c r="LIK33"/>
      <c r="LIL33"/>
      <c r="LIM33"/>
      <c r="LIN33"/>
      <c r="LIO33"/>
      <c r="LIP33"/>
      <c r="LIQ33"/>
      <c r="LIR33"/>
      <c r="LIS33"/>
      <c r="LIT33"/>
      <c r="LIU33"/>
      <c r="LIV33"/>
      <c r="LIW33"/>
      <c r="LIX33"/>
      <c r="LIY33"/>
      <c r="LIZ33"/>
      <c r="LJA33"/>
      <c r="LJB33"/>
      <c r="LJC33"/>
      <c r="LJD33"/>
      <c r="LJE33"/>
      <c r="LJF33"/>
      <c r="LJG33"/>
      <c r="LJH33"/>
      <c r="LJI33"/>
      <c r="LJJ33"/>
      <c r="LJK33"/>
      <c r="LJL33"/>
      <c r="LJM33"/>
      <c r="LJN33"/>
      <c r="LJO33"/>
      <c r="LJP33"/>
      <c r="LJQ33"/>
      <c r="LJR33"/>
      <c r="LJS33"/>
      <c r="LJT33"/>
      <c r="LJU33"/>
      <c r="LJV33"/>
      <c r="LJW33"/>
      <c r="LJX33"/>
      <c r="LJY33"/>
      <c r="LJZ33"/>
      <c r="LKA33"/>
      <c r="LKB33"/>
      <c r="LKC33"/>
      <c r="LKD33"/>
      <c r="LKE33"/>
      <c r="LKF33"/>
      <c r="LKG33"/>
      <c r="LKH33"/>
      <c r="LKI33"/>
      <c r="LKJ33"/>
      <c r="LKK33"/>
      <c r="LKL33"/>
      <c r="LKM33"/>
      <c r="LKN33"/>
      <c r="LKO33"/>
      <c r="LKP33"/>
      <c r="LKQ33"/>
      <c r="LKR33"/>
      <c r="LKS33"/>
      <c r="LKT33"/>
      <c r="LKU33"/>
      <c r="LKV33"/>
      <c r="LKW33"/>
      <c r="LKX33"/>
      <c r="LKY33"/>
      <c r="LKZ33"/>
      <c r="LLA33"/>
      <c r="LLB33"/>
      <c r="LLC33"/>
      <c r="LLD33"/>
      <c r="LLE33"/>
      <c r="LLF33"/>
      <c r="LLG33"/>
      <c r="LLH33"/>
      <c r="LLI33"/>
      <c r="LLJ33"/>
      <c r="LLK33"/>
      <c r="LLL33"/>
      <c r="LLM33"/>
      <c r="LLN33"/>
      <c r="LLO33"/>
      <c r="LLP33"/>
      <c r="LLQ33"/>
      <c r="LLR33"/>
      <c r="LLS33"/>
      <c r="LLT33"/>
      <c r="LLU33"/>
      <c r="LLV33"/>
      <c r="LLW33"/>
      <c r="LLX33"/>
      <c r="LLY33"/>
      <c r="LLZ33"/>
      <c r="LMA33"/>
      <c r="LMB33"/>
      <c r="LMC33"/>
      <c r="LMD33"/>
      <c r="LME33"/>
      <c r="LMF33"/>
      <c r="LMG33"/>
      <c r="LMH33"/>
      <c r="LMI33"/>
      <c r="LMJ33"/>
      <c r="LMK33"/>
      <c r="LML33"/>
      <c r="LMM33"/>
      <c r="LMN33"/>
      <c r="LMO33"/>
      <c r="LMP33"/>
      <c r="LMQ33"/>
      <c r="LMR33"/>
      <c r="LMS33"/>
      <c r="LMT33"/>
      <c r="LMU33"/>
      <c r="LMV33"/>
      <c r="LMW33"/>
      <c r="LMX33"/>
      <c r="LMY33"/>
      <c r="LMZ33"/>
      <c r="LNA33"/>
      <c r="LNB33"/>
      <c r="LNC33"/>
      <c r="LND33"/>
      <c r="LNE33"/>
      <c r="LNF33"/>
      <c r="LNG33"/>
      <c r="LNH33"/>
      <c r="LNI33"/>
      <c r="LNJ33"/>
      <c r="LNK33"/>
      <c r="LNL33"/>
      <c r="LNM33"/>
      <c r="LNN33"/>
      <c r="LNO33"/>
      <c r="LNP33"/>
      <c r="LNQ33"/>
      <c r="LNR33"/>
      <c r="LNS33"/>
      <c r="LNT33"/>
      <c r="LNU33"/>
      <c r="LNV33"/>
      <c r="LNW33"/>
      <c r="LNX33"/>
      <c r="LNY33"/>
      <c r="LNZ33"/>
      <c r="LOA33"/>
      <c r="LOB33"/>
      <c r="LOC33"/>
      <c r="LOD33"/>
      <c r="LOE33"/>
      <c r="LOF33"/>
      <c r="LOG33"/>
      <c r="LOH33"/>
      <c r="LOI33"/>
      <c r="LOJ33"/>
      <c r="LOK33"/>
      <c r="LOL33"/>
      <c r="LOM33"/>
      <c r="LON33"/>
      <c r="LOO33"/>
      <c r="LOP33"/>
      <c r="LOQ33"/>
      <c r="LOR33"/>
      <c r="LOS33"/>
      <c r="LOT33"/>
      <c r="LOU33"/>
      <c r="LOV33"/>
      <c r="LOW33"/>
      <c r="LOX33"/>
      <c r="LOY33"/>
      <c r="LOZ33"/>
      <c r="LPA33"/>
      <c r="LPB33"/>
      <c r="LPC33"/>
      <c r="LPD33"/>
      <c r="LPE33"/>
      <c r="LPF33"/>
      <c r="LPG33"/>
      <c r="LPH33"/>
      <c r="LPI33"/>
      <c r="LPJ33"/>
      <c r="LPK33"/>
      <c r="LPL33"/>
      <c r="LPM33"/>
      <c r="LPN33"/>
      <c r="LPO33"/>
      <c r="LPP33"/>
      <c r="LPQ33"/>
      <c r="LPR33"/>
      <c r="LPS33"/>
      <c r="LPT33"/>
      <c r="LPU33"/>
      <c r="LPV33"/>
      <c r="LPW33"/>
      <c r="LPX33"/>
      <c r="LPY33"/>
      <c r="LPZ33"/>
      <c r="LQA33"/>
      <c r="LQB33"/>
      <c r="LQC33"/>
      <c r="LQD33"/>
      <c r="LQE33"/>
      <c r="LQF33"/>
      <c r="LQG33"/>
      <c r="LQH33"/>
      <c r="LQI33"/>
      <c r="LQJ33"/>
      <c r="LQK33"/>
      <c r="LQL33"/>
      <c r="LQM33"/>
      <c r="LQN33"/>
      <c r="LQO33"/>
      <c r="LQP33"/>
      <c r="LQQ33"/>
      <c r="LQR33"/>
      <c r="LQS33"/>
      <c r="LQT33"/>
      <c r="LQU33"/>
      <c r="LQV33"/>
      <c r="LQW33"/>
      <c r="LQX33"/>
      <c r="LQY33"/>
      <c r="LQZ33"/>
      <c r="LRA33"/>
      <c r="LRB33"/>
      <c r="LRC33"/>
      <c r="LRD33"/>
      <c r="LRE33"/>
      <c r="LRF33"/>
      <c r="LRG33"/>
      <c r="LRH33"/>
      <c r="LRI33"/>
      <c r="LRJ33"/>
      <c r="LRK33"/>
      <c r="LRL33"/>
      <c r="LRM33"/>
      <c r="LRN33"/>
      <c r="LRO33"/>
      <c r="LRP33"/>
      <c r="LRQ33"/>
      <c r="LRR33"/>
      <c r="LRS33"/>
      <c r="LRT33"/>
      <c r="LRU33"/>
      <c r="LRV33"/>
      <c r="LRW33"/>
      <c r="LRX33"/>
      <c r="LRY33"/>
      <c r="LRZ33"/>
      <c r="LSA33"/>
      <c r="LSB33"/>
      <c r="LSC33"/>
      <c r="LSD33"/>
      <c r="LSE33"/>
      <c r="LSF33"/>
      <c r="LSG33"/>
      <c r="LSH33"/>
      <c r="LSI33"/>
      <c r="LSJ33"/>
      <c r="LSK33"/>
      <c r="LSL33"/>
      <c r="LSM33"/>
      <c r="LSN33"/>
      <c r="LSO33"/>
      <c r="LSP33"/>
      <c r="LSQ33"/>
      <c r="LSR33"/>
      <c r="LSS33"/>
      <c r="LST33"/>
      <c r="LSU33"/>
      <c r="LSV33"/>
      <c r="LSW33"/>
      <c r="LSX33"/>
      <c r="LSY33"/>
      <c r="LSZ33"/>
      <c r="LTA33"/>
      <c r="LTB33"/>
      <c r="LTC33"/>
      <c r="LTD33"/>
      <c r="LTE33"/>
      <c r="LTF33"/>
      <c r="LTG33"/>
      <c r="LTH33"/>
      <c r="LTI33"/>
      <c r="LTJ33"/>
      <c r="LTK33"/>
      <c r="LTL33"/>
      <c r="LTM33"/>
      <c r="LTN33"/>
      <c r="LTO33"/>
      <c r="LTP33"/>
      <c r="LTQ33"/>
      <c r="LTR33"/>
      <c r="LTS33"/>
      <c r="LTT33"/>
      <c r="LTU33"/>
      <c r="LTV33"/>
      <c r="LTW33"/>
      <c r="LTX33"/>
      <c r="LTY33"/>
      <c r="LTZ33"/>
      <c r="LUA33"/>
      <c r="LUB33"/>
      <c r="LUC33"/>
      <c r="LUD33"/>
      <c r="LUE33"/>
      <c r="LUF33"/>
      <c r="LUG33"/>
      <c r="LUH33"/>
      <c r="LUI33"/>
      <c r="LUJ33"/>
      <c r="LUK33"/>
      <c r="LUL33"/>
      <c r="LUM33"/>
      <c r="LUN33"/>
      <c r="LUO33"/>
      <c r="LUP33"/>
      <c r="LUQ33"/>
      <c r="LUR33"/>
      <c r="LUS33"/>
      <c r="LUT33"/>
      <c r="LUU33"/>
      <c r="LUV33"/>
      <c r="LUW33"/>
      <c r="LUX33"/>
      <c r="LUY33"/>
      <c r="LUZ33"/>
      <c r="LVA33"/>
      <c r="LVB33"/>
      <c r="LVC33"/>
      <c r="LVD33"/>
      <c r="LVE33"/>
      <c r="LVF33"/>
      <c r="LVG33"/>
      <c r="LVH33"/>
      <c r="LVI33"/>
      <c r="LVJ33"/>
      <c r="LVK33"/>
      <c r="LVL33"/>
      <c r="LVM33"/>
      <c r="LVN33"/>
      <c r="LVO33"/>
      <c r="LVP33"/>
      <c r="LVQ33"/>
      <c r="LVR33"/>
      <c r="LVS33"/>
      <c r="LVT33"/>
      <c r="LVU33"/>
      <c r="LVV33"/>
      <c r="LVW33"/>
      <c r="LVX33"/>
      <c r="LVY33"/>
      <c r="LVZ33"/>
      <c r="LWA33"/>
      <c r="LWB33"/>
      <c r="LWC33"/>
      <c r="LWD33"/>
      <c r="LWE33"/>
      <c r="LWF33"/>
      <c r="LWG33"/>
      <c r="LWH33"/>
      <c r="LWI33"/>
      <c r="LWJ33"/>
      <c r="LWK33"/>
      <c r="LWL33"/>
      <c r="LWM33"/>
      <c r="LWN33"/>
      <c r="LWO33"/>
      <c r="LWP33"/>
      <c r="LWQ33"/>
      <c r="LWR33"/>
      <c r="LWS33"/>
      <c r="LWT33"/>
      <c r="LWU33"/>
      <c r="LWV33"/>
      <c r="LWW33"/>
      <c r="LWX33"/>
      <c r="LWY33"/>
      <c r="LWZ33"/>
      <c r="LXA33"/>
      <c r="LXB33"/>
      <c r="LXC33"/>
      <c r="LXD33"/>
      <c r="LXE33"/>
      <c r="LXF33"/>
      <c r="LXG33"/>
      <c r="LXH33"/>
      <c r="LXI33"/>
      <c r="LXJ33"/>
      <c r="LXK33"/>
      <c r="LXL33"/>
      <c r="LXM33"/>
      <c r="LXN33"/>
      <c r="LXO33"/>
      <c r="LXP33"/>
      <c r="LXQ33"/>
      <c r="LXR33"/>
      <c r="LXS33"/>
      <c r="LXT33"/>
      <c r="LXU33"/>
      <c r="LXV33"/>
      <c r="LXW33"/>
      <c r="LXX33"/>
      <c r="LXY33"/>
      <c r="LXZ33"/>
      <c r="LYA33"/>
      <c r="LYB33"/>
      <c r="LYC33"/>
      <c r="LYD33"/>
      <c r="LYE33"/>
      <c r="LYF33"/>
      <c r="LYG33"/>
      <c r="LYH33"/>
      <c r="LYI33"/>
      <c r="LYJ33"/>
      <c r="LYK33"/>
      <c r="LYL33"/>
      <c r="LYM33"/>
      <c r="LYN33"/>
      <c r="LYO33"/>
      <c r="LYP33"/>
      <c r="LYQ33"/>
      <c r="LYR33"/>
      <c r="LYS33"/>
      <c r="LYT33"/>
      <c r="LYU33"/>
      <c r="LYV33"/>
      <c r="LYW33"/>
      <c r="LYX33"/>
      <c r="LYY33"/>
      <c r="LYZ33"/>
      <c r="LZA33"/>
      <c r="LZB33"/>
      <c r="LZC33"/>
      <c r="LZD33"/>
      <c r="LZE33"/>
      <c r="LZF33"/>
      <c r="LZG33"/>
      <c r="LZH33"/>
      <c r="LZI33"/>
      <c r="LZJ33"/>
      <c r="LZK33"/>
      <c r="LZL33"/>
      <c r="LZM33"/>
      <c r="LZN33"/>
      <c r="LZO33"/>
      <c r="LZP33"/>
      <c r="LZQ33"/>
      <c r="LZR33"/>
      <c r="LZS33"/>
      <c r="LZT33"/>
      <c r="LZU33"/>
      <c r="LZV33"/>
      <c r="LZW33"/>
      <c r="LZX33"/>
      <c r="LZY33"/>
      <c r="LZZ33"/>
      <c r="MAA33"/>
      <c r="MAB33"/>
      <c r="MAC33"/>
      <c r="MAD33"/>
      <c r="MAE33"/>
      <c r="MAF33"/>
      <c r="MAG33"/>
      <c r="MAH33"/>
      <c r="MAI33"/>
      <c r="MAJ33"/>
      <c r="MAK33"/>
      <c r="MAL33"/>
      <c r="MAM33"/>
      <c r="MAN33"/>
      <c r="MAO33"/>
      <c r="MAP33"/>
      <c r="MAQ33"/>
      <c r="MAR33"/>
      <c r="MAS33"/>
      <c r="MAT33"/>
      <c r="MAU33"/>
      <c r="MAV33"/>
      <c r="MAW33"/>
      <c r="MAX33"/>
      <c r="MAY33"/>
      <c r="MAZ33"/>
      <c r="MBA33"/>
      <c r="MBB33"/>
      <c r="MBC33"/>
      <c r="MBD33"/>
      <c r="MBE33"/>
      <c r="MBF33"/>
      <c r="MBG33"/>
      <c r="MBH33"/>
      <c r="MBI33"/>
      <c r="MBJ33"/>
      <c r="MBK33"/>
      <c r="MBL33"/>
      <c r="MBM33"/>
      <c r="MBN33"/>
      <c r="MBO33"/>
      <c r="MBP33"/>
      <c r="MBQ33"/>
      <c r="MBR33"/>
      <c r="MBS33"/>
      <c r="MBT33"/>
      <c r="MBU33"/>
      <c r="MBV33"/>
      <c r="MBW33"/>
      <c r="MBX33"/>
      <c r="MBY33"/>
      <c r="MBZ33"/>
      <c r="MCA33"/>
      <c r="MCB33"/>
      <c r="MCC33"/>
      <c r="MCD33"/>
      <c r="MCE33"/>
      <c r="MCF33"/>
      <c r="MCG33"/>
      <c r="MCH33"/>
      <c r="MCI33"/>
      <c r="MCJ33"/>
      <c r="MCK33"/>
      <c r="MCL33"/>
      <c r="MCM33"/>
      <c r="MCN33"/>
      <c r="MCO33"/>
      <c r="MCP33"/>
      <c r="MCQ33"/>
      <c r="MCR33"/>
      <c r="MCS33"/>
      <c r="MCT33"/>
      <c r="MCU33"/>
      <c r="MCV33"/>
      <c r="MCW33"/>
      <c r="MCX33"/>
      <c r="MCY33"/>
      <c r="MCZ33"/>
      <c r="MDA33"/>
      <c r="MDB33"/>
      <c r="MDC33"/>
      <c r="MDD33"/>
      <c r="MDE33"/>
      <c r="MDF33"/>
      <c r="MDG33"/>
      <c r="MDH33"/>
      <c r="MDI33"/>
      <c r="MDJ33"/>
      <c r="MDK33"/>
      <c r="MDL33"/>
      <c r="MDM33"/>
      <c r="MDN33"/>
      <c r="MDO33"/>
      <c r="MDP33"/>
      <c r="MDQ33"/>
      <c r="MDR33"/>
      <c r="MDS33"/>
      <c r="MDT33"/>
      <c r="MDU33"/>
      <c r="MDV33"/>
      <c r="MDW33"/>
      <c r="MDX33"/>
      <c r="MDY33"/>
      <c r="MDZ33"/>
      <c r="MEA33"/>
      <c r="MEB33"/>
      <c r="MEC33"/>
      <c r="MED33"/>
      <c r="MEE33"/>
      <c r="MEF33"/>
      <c r="MEG33"/>
      <c r="MEH33"/>
      <c r="MEI33"/>
      <c r="MEJ33"/>
      <c r="MEK33"/>
      <c r="MEL33"/>
      <c r="MEM33"/>
      <c r="MEN33"/>
      <c r="MEO33"/>
      <c r="MEP33"/>
      <c r="MEQ33"/>
      <c r="MER33"/>
      <c r="MES33"/>
      <c r="MET33"/>
      <c r="MEU33"/>
      <c r="MEV33"/>
      <c r="MEW33"/>
      <c r="MEX33"/>
      <c r="MEY33"/>
      <c r="MEZ33"/>
      <c r="MFA33"/>
      <c r="MFB33"/>
      <c r="MFC33"/>
      <c r="MFD33"/>
      <c r="MFE33"/>
      <c r="MFF33"/>
      <c r="MFG33"/>
      <c r="MFH33"/>
      <c r="MFI33"/>
      <c r="MFJ33"/>
      <c r="MFK33"/>
      <c r="MFL33"/>
      <c r="MFM33"/>
      <c r="MFN33"/>
      <c r="MFO33"/>
      <c r="MFP33"/>
      <c r="MFQ33"/>
      <c r="MFR33"/>
      <c r="MFS33"/>
      <c r="MFT33"/>
      <c r="MFU33"/>
      <c r="MFV33"/>
      <c r="MFW33"/>
      <c r="MFX33"/>
      <c r="MFY33"/>
      <c r="MFZ33"/>
      <c r="MGA33"/>
      <c r="MGB33"/>
      <c r="MGC33"/>
      <c r="MGD33"/>
      <c r="MGE33"/>
      <c r="MGF33"/>
      <c r="MGG33"/>
      <c r="MGH33"/>
      <c r="MGI33"/>
      <c r="MGJ33"/>
      <c r="MGK33"/>
      <c r="MGL33"/>
      <c r="MGM33"/>
      <c r="MGN33"/>
      <c r="MGO33"/>
      <c r="MGP33"/>
      <c r="MGQ33"/>
      <c r="MGR33"/>
      <c r="MGS33"/>
      <c r="MGT33"/>
      <c r="MGU33"/>
      <c r="MGV33"/>
      <c r="MGW33"/>
      <c r="MGX33"/>
      <c r="MGY33"/>
      <c r="MGZ33"/>
      <c r="MHA33"/>
      <c r="MHB33"/>
      <c r="MHC33"/>
      <c r="MHD33"/>
      <c r="MHE33"/>
      <c r="MHF33"/>
      <c r="MHG33"/>
      <c r="MHH33"/>
      <c r="MHI33"/>
      <c r="MHJ33"/>
      <c r="MHK33"/>
      <c r="MHL33"/>
      <c r="MHM33"/>
      <c r="MHN33"/>
      <c r="MHO33"/>
      <c r="MHP33"/>
      <c r="MHQ33"/>
      <c r="MHR33"/>
      <c r="MHS33"/>
      <c r="MHT33"/>
      <c r="MHU33"/>
      <c r="MHV33"/>
      <c r="MHW33"/>
      <c r="MHX33"/>
      <c r="MHY33"/>
      <c r="MHZ33"/>
      <c r="MIA33"/>
      <c r="MIB33"/>
      <c r="MIC33"/>
      <c r="MID33"/>
      <c r="MIE33"/>
      <c r="MIF33"/>
      <c r="MIG33"/>
      <c r="MIH33"/>
      <c r="MII33"/>
      <c r="MIJ33"/>
      <c r="MIK33"/>
      <c r="MIL33"/>
      <c r="MIM33"/>
      <c r="MIN33"/>
      <c r="MIO33"/>
      <c r="MIP33"/>
      <c r="MIQ33"/>
      <c r="MIR33"/>
      <c r="MIS33"/>
      <c r="MIT33"/>
      <c r="MIU33"/>
      <c r="MIV33"/>
      <c r="MIW33"/>
      <c r="MIX33"/>
      <c r="MIY33"/>
      <c r="MIZ33"/>
      <c r="MJA33"/>
      <c r="MJB33"/>
      <c r="MJC33"/>
      <c r="MJD33"/>
      <c r="MJE33"/>
      <c r="MJF33"/>
      <c r="MJG33"/>
      <c r="MJH33"/>
      <c r="MJI33"/>
      <c r="MJJ33"/>
      <c r="MJK33"/>
      <c r="MJL33"/>
      <c r="MJM33"/>
      <c r="MJN33"/>
      <c r="MJO33"/>
      <c r="MJP33"/>
      <c r="MJQ33"/>
      <c r="MJR33"/>
      <c r="MJS33"/>
      <c r="MJT33"/>
      <c r="MJU33"/>
      <c r="MJV33"/>
      <c r="MJW33"/>
      <c r="MJX33"/>
      <c r="MJY33"/>
      <c r="MJZ33"/>
      <c r="MKA33"/>
      <c r="MKB33"/>
      <c r="MKC33"/>
      <c r="MKD33"/>
      <c r="MKE33"/>
      <c r="MKF33"/>
      <c r="MKG33"/>
      <c r="MKH33"/>
      <c r="MKI33"/>
      <c r="MKJ33"/>
      <c r="MKK33"/>
      <c r="MKL33"/>
      <c r="MKM33"/>
      <c r="MKN33"/>
      <c r="MKO33"/>
      <c r="MKP33"/>
      <c r="MKQ33"/>
      <c r="MKR33"/>
      <c r="MKS33"/>
      <c r="MKT33"/>
      <c r="MKU33"/>
      <c r="MKV33"/>
      <c r="MKW33"/>
      <c r="MKX33"/>
      <c r="MKY33"/>
      <c r="MKZ33"/>
      <c r="MLA33"/>
      <c r="MLB33"/>
      <c r="MLC33"/>
      <c r="MLD33"/>
      <c r="MLE33"/>
      <c r="MLF33"/>
      <c r="MLG33"/>
      <c r="MLH33"/>
      <c r="MLI33"/>
      <c r="MLJ33"/>
      <c r="MLK33"/>
      <c r="MLL33"/>
      <c r="MLM33"/>
      <c r="MLN33"/>
      <c r="MLO33"/>
      <c r="MLP33"/>
      <c r="MLQ33"/>
      <c r="MLR33"/>
      <c r="MLS33"/>
      <c r="MLT33"/>
      <c r="MLU33"/>
      <c r="MLV33"/>
      <c r="MLW33"/>
      <c r="MLX33"/>
      <c r="MLY33"/>
      <c r="MLZ33"/>
      <c r="MMA33"/>
      <c r="MMB33"/>
      <c r="MMC33"/>
      <c r="MMD33"/>
      <c r="MME33"/>
      <c r="MMF33"/>
      <c r="MMG33"/>
      <c r="MMH33"/>
      <c r="MMI33"/>
      <c r="MMJ33"/>
      <c r="MMK33"/>
      <c r="MML33"/>
      <c r="MMM33"/>
      <c r="MMN33"/>
      <c r="MMO33"/>
      <c r="MMP33"/>
      <c r="MMQ33"/>
      <c r="MMR33"/>
      <c r="MMS33"/>
      <c r="MMT33"/>
      <c r="MMU33"/>
      <c r="MMV33"/>
      <c r="MMW33"/>
      <c r="MMX33"/>
      <c r="MMY33"/>
      <c r="MMZ33"/>
      <c r="MNA33"/>
      <c r="MNB33"/>
      <c r="MNC33"/>
      <c r="MND33"/>
      <c r="MNE33"/>
      <c r="MNF33"/>
      <c r="MNG33"/>
      <c r="MNH33"/>
      <c r="MNI33"/>
      <c r="MNJ33"/>
      <c r="MNK33"/>
      <c r="MNL33"/>
      <c r="MNM33"/>
      <c r="MNN33"/>
      <c r="MNO33"/>
      <c r="MNP33"/>
      <c r="MNQ33"/>
      <c r="MNR33"/>
      <c r="MNS33"/>
      <c r="MNT33"/>
      <c r="MNU33"/>
      <c r="MNV33"/>
      <c r="MNW33"/>
      <c r="MNX33"/>
      <c r="MNY33"/>
      <c r="MNZ33"/>
      <c r="MOA33"/>
      <c r="MOB33"/>
      <c r="MOC33"/>
      <c r="MOD33"/>
      <c r="MOE33"/>
      <c r="MOF33"/>
      <c r="MOG33"/>
      <c r="MOH33"/>
      <c r="MOI33"/>
      <c r="MOJ33"/>
      <c r="MOK33"/>
      <c r="MOL33"/>
      <c r="MOM33"/>
      <c r="MON33"/>
      <c r="MOO33"/>
      <c r="MOP33"/>
      <c r="MOQ33"/>
      <c r="MOR33"/>
      <c r="MOS33"/>
      <c r="MOT33"/>
      <c r="MOU33"/>
      <c r="MOV33"/>
      <c r="MOW33"/>
      <c r="MOX33"/>
      <c r="MOY33"/>
      <c r="MOZ33"/>
      <c r="MPA33"/>
      <c r="MPB33"/>
      <c r="MPC33"/>
      <c r="MPD33"/>
      <c r="MPE33"/>
      <c r="MPF33"/>
      <c r="MPG33"/>
      <c r="MPH33"/>
      <c r="MPI33"/>
      <c r="MPJ33"/>
      <c r="MPK33"/>
      <c r="MPL33"/>
      <c r="MPM33"/>
      <c r="MPN33"/>
      <c r="MPO33"/>
      <c r="MPP33"/>
      <c r="MPQ33"/>
      <c r="MPR33"/>
      <c r="MPS33"/>
      <c r="MPT33"/>
      <c r="MPU33"/>
      <c r="MPV33"/>
      <c r="MPW33"/>
      <c r="MPX33"/>
      <c r="MPY33"/>
      <c r="MPZ33"/>
      <c r="MQA33"/>
      <c r="MQB33"/>
      <c r="MQC33"/>
      <c r="MQD33"/>
      <c r="MQE33"/>
      <c r="MQF33"/>
      <c r="MQG33"/>
      <c r="MQH33"/>
      <c r="MQI33"/>
      <c r="MQJ33"/>
      <c r="MQK33"/>
      <c r="MQL33"/>
      <c r="MQM33"/>
      <c r="MQN33"/>
      <c r="MQO33"/>
      <c r="MQP33"/>
      <c r="MQQ33"/>
      <c r="MQR33"/>
      <c r="MQS33"/>
      <c r="MQT33"/>
      <c r="MQU33"/>
      <c r="MQV33"/>
      <c r="MQW33"/>
      <c r="MQX33"/>
      <c r="MQY33"/>
      <c r="MQZ33"/>
      <c r="MRA33"/>
      <c r="MRB33"/>
      <c r="MRC33"/>
      <c r="MRD33"/>
      <c r="MRE33"/>
      <c r="MRF33"/>
      <c r="MRG33"/>
      <c r="MRH33"/>
      <c r="MRI33"/>
      <c r="MRJ33"/>
      <c r="MRK33"/>
      <c r="MRL33"/>
      <c r="MRM33"/>
      <c r="MRN33"/>
      <c r="MRO33"/>
      <c r="MRP33"/>
      <c r="MRQ33"/>
      <c r="MRR33"/>
      <c r="MRS33"/>
      <c r="MRT33"/>
      <c r="MRU33"/>
      <c r="MRV33"/>
      <c r="MRW33"/>
      <c r="MRX33"/>
      <c r="MRY33"/>
      <c r="MRZ33"/>
      <c r="MSA33"/>
      <c r="MSB33"/>
      <c r="MSC33"/>
      <c r="MSD33"/>
      <c r="MSE33"/>
      <c r="MSF33"/>
      <c r="MSG33"/>
      <c r="MSH33"/>
      <c r="MSI33"/>
      <c r="MSJ33"/>
      <c r="MSK33"/>
      <c r="MSL33"/>
      <c r="MSM33"/>
      <c r="MSN33"/>
      <c r="MSO33"/>
      <c r="MSP33"/>
      <c r="MSQ33"/>
      <c r="MSR33"/>
      <c r="MSS33"/>
      <c r="MST33"/>
      <c r="MSU33"/>
      <c r="MSV33"/>
      <c r="MSW33"/>
      <c r="MSX33"/>
      <c r="MSY33"/>
      <c r="MSZ33"/>
      <c r="MTA33"/>
      <c r="MTB33"/>
      <c r="MTC33"/>
      <c r="MTD33"/>
      <c r="MTE33"/>
      <c r="MTF33"/>
      <c r="MTG33"/>
      <c r="MTH33"/>
      <c r="MTI33"/>
      <c r="MTJ33"/>
      <c r="MTK33"/>
      <c r="MTL33"/>
      <c r="MTM33"/>
      <c r="MTN33"/>
      <c r="MTO33"/>
      <c r="MTP33"/>
      <c r="MTQ33"/>
      <c r="MTR33"/>
      <c r="MTS33"/>
      <c r="MTT33"/>
      <c r="MTU33"/>
      <c r="MTV33"/>
      <c r="MTW33"/>
      <c r="MTX33"/>
      <c r="MTY33"/>
      <c r="MTZ33"/>
      <c r="MUA33"/>
      <c r="MUB33"/>
      <c r="MUC33"/>
      <c r="MUD33"/>
      <c r="MUE33"/>
      <c r="MUF33"/>
      <c r="MUG33"/>
      <c r="MUH33"/>
      <c r="MUI33"/>
      <c r="MUJ33"/>
      <c r="MUK33"/>
      <c r="MUL33"/>
      <c r="MUM33"/>
      <c r="MUN33"/>
      <c r="MUO33"/>
      <c r="MUP33"/>
      <c r="MUQ33"/>
      <c r="MUR33"/>
      <c r="MUS33"/>
      <c r="MUT33"/>
      <c r="MUU33"/>
      <c r="MUV33"/>
      <c r="MUW33"/>
      <c r="MUX33"/>
      <c r="MUY33"/>
      <c r="MUZ33"/>
      <c r="MVA33"/>
      <c r="MVB33"/>
      <c r="MVC33"/>
      <c r="MVD33"/>
      <c r="MVE33"/>
      <c r="MVF33"/>
      <c r="MVG33"/>
      <c r="MVH33"/>
      <c r="MVI33"/>
      <c r="MVJ33"/>
      <c r="MVK33"/>
      <c r="MVL33"/>
      <c r="MVM33"/>
      <c r="MVN33"/>
      <c r="MVO33"/>
      <c r="MVP33"/>
      <c r="MVQ33"/>
      <c r="MVR33"/>
      <c r="MVS33"/>
      <c r="MVT33"/>
      <c r="MVU33"/>
      <c r="MVV33"/>
      <c r="MVW33"/>
      <c r="MVX33"/>
      <c r="MVY33"/>
      <c r="MVZ33"/>
      <c r="MWA33"/>
      <c r="MWB33"/>
      <c r="MWC33"/>
      <c r="MWD33"/>
      <c r="MWE33"/>
      <c r="MWF33"/>
      <c r="MWG33"/>
      <c r="MWH33"/>
      <c r="MWI33"/>
      <c r="MWJ33"/>
      <c r="MWK33"/>
      <c r="MWL33"/>
      <c r="MWM33"/>
      <c r="MWN33"/>
      <c r="MWO33"/>
      <c r="MWP33"/>
      <c r="MWQ33"/>
      <c r="MWR33"/>
      <c r="MWS33"/>
      <c r="MWT33"/>
      <c r="MWU33"/>
      <c r="MWV33"/>
      <c r="MWW33"/>
      <c r="MWX33"/>
      <c r="MWY33"/>
      <c r="MWZ33"/>
      <c r="MXA33"/>
      <c r="MXB33"/>
      <c r="MXC33"/>
      <c r="MXD33"/>
      <c r="MXE33"/>
      <c r="MXF33"/>
      <c r="MXG33"/>
      <c r="MXH33"/>
      <c r="MXI33"/>
      <c r="MXJ33"/>
      <c r="MXK33"/>
      <c r="MXL33"/>
      <c r="MXM33"/>
      <c r="MXN33"/>
      <c r="MXO33"/>
      <c r="MXP33"/>
      <c r="MXQ33"/>
      <c r="MXR33"/>
      <c r="MXS33"/>
      <c r="MXT33"/>
      <c r="MXU33"/>
      <c r="MXV33"/>
      <c r="MXW33"/>
      <c r="MXX33"/>
      <c r="MXY33"/>
      <c r="MXZ33"/>
      <c r="MYA33"/>
      <c r="MYB33"/>
      <c r="MYC33"/>
      <c r="MYD33"/>
      <c r="MYE33"/>
      <c r="MYF33"/>
      <c r="MYG33"/>
      <c r="MYH33"/>
      <c r="MYI33"/>
      <c r="MYJ33"/>
      <c r="MYK33"/>
      <c r="MYL33"/>
      <c r="MYM33"/>
      <c r="MYN33"/>
      <c r="MYO33"/>
      <c r="MYP33"/>
      <c r="MYQ33"/>
      <c r="MYR33"/>
      <c r="MYS33"/>
      <c r="MYT33"/>
      <c r="MYU33"/>
      <c r="MYV33"/>
      <c r="MYW33"/>
      <c r="MYX33"/>
      <c r="MYY33"/>
      <c r="MYZ33"/>
      <c r="MZA33"/>
      <c r="MZB33"/>
      <c r="MZC33"/>
      <c r="MZD33"/>
      <c r="MZE33"/>
      <c r="MZF33"/>
      <c r="MZG33"/>
      <c r="MZH33"/>
      <c r="MZI33"/>
      <c r="MZJ33"/>
      <c r="MZK33"/>
      <c r="MZL33"/>
      <c r="MZM33"/>
      <c r="MZN33"/>
      <c r="MZO33"/>
      <c r="MZP33"/>
      <c r="MZQ33"/>
      <c r="MZR33"/>
      <c r="MZS33"/>
      <c r="MZT33"/>
      <c r="MZU33"/>
      <c r="MZV33"/>
      <c r="MZW33"/>
      <c r="MZX33"/>
      <c r="MZY33"/>
      <c r="MZZ33"/>
      <c r="NAA33"/>
      <c r="NAB33"/>
      <c r="NAC33"/>
      <c r="NAD33"/>
      <c r="NAE33"/>
      <c r="NAF33"/>
      <c r="NAG33"/>
      <c r="NAH33"/>
      <c r="NAI33"/>
      <c r="NAJ33"/>
      <c r="NAK33"/>
      <c r="NAL33"/>
      <c r="NAM33"/>
      <c r="NAN33"/>
      <c r="NAO33"/>
      <c r="NAP33"/>
      <c r="NAQ33"/>
      <c r="NAR33"/>
      <c r="NAS33"/>
      <c r="NAT33"/>
      <c r="NAU33"/>
      <c r="NAV33"/>
      <c r="NAW33"/>
      <c r="NAX33"/>
      <c r="NAY33"/>
      <c r="NAZ33"/>
      <c r="NBA33"/>
      <c r="NBB33"/>
      <c r="NBC33"/>
      <c r="NBD33"/>
      <c r="NBE33"/>
      <c r="NBF33"/>
      <c r="NBG33"/>
      <c r="NBH33"/>
      <c r="NBI33"/>
      <c r="NBJ33"/>
      <c r="NBK33"/>
      <c r="NBL33"/>
      <c r="NBM33"/>
      <c r="NBN33"/>
      <c r="NBO33"/>
      <c r="NBP33"/>
      <c r="NBQ33"/>
      <c r="NBR33"/>
      <c r="NBS33"/>
      <c r="NBT33"/>
      <c r="NBU33"/>
      <c r="NBV33"/>
      <c r="NBW33"/>
      <c r="NBX33"/>
      <c r="NBY33"/>
      <c r="NBZ33"/>
      <c r="NCA33"/>
      <c r="NCB33"/>
      <c r="NCC33"/>
      <c r="NCD33"/>
      <c r="NCE33"/>
      <c r="NCF33"/>
      <c r="NCG33"/>
      <c r="NCH33"/>
      <c r="NCI33"/>
      <c r="NCJ33"/>
      <c r="NCK33"/>
      <c r="NCL33"/>
      <c r="NCM33"/>
      <c r="NCN33"/>
      <c r="NCO33"/>
      <c r="NCP33"/>
      <c r="NCQ33"/>
      <c r="NCR33"/>
      <c r="NCS33"/>
      <c r="NCT33"/>
      <c r="NCU33"/>
      <c r="NCV33"/>
      <c r="NCW33"/>
      <c r="NCX33"/>
      <c r="NCY33"/>
      <c r="NCZ33"/>
      <c r="NDA33"/>
      <c r="NDB33"/>
      <c r="NDC33"/>
      <c r="NDD33"/>
      <c r="NDE33"/>
      <c r="NDF33"/>
      <c r="NDG33"/>
      <c r="NDH33"/>
      <c r="NDI33"/>
      <c r="NDJ33"/>
      <c r="NDK33"/>
      <c r="NDL33"/>
      <c r="NDM33"/>
      <c r="NDN33"/>
      <c r="NDO33"/>
      <c r="NDP33"/>
      <c r="NDQ33"/>
      <c r="NDR33"/>
      <c r="NDS33"/>
      <c r="NDT33"/>
      <c r="NDU33"/>
      <c r="NDV33"/>
      <c r="NDW33"/>
      <c r="NDX33"/>
      <c r="NDY33"/>
      <c r="NDZ33"/>
      <c r="NEA33"/>
      <c r="NEB33"/>
      <c r="NEC33"/>
      <c r="NED33"/>
      <c r="NEE33"/>
      <c r="NEF33"/>
      <c r="NEG33"/>
      <c r="NEH33"/>
      <c r="NEI33"/>
      <c r="NEJ33"/>
      <c r="NEK33"/>
      <c r="NEL33"/>
      <c r="NEM33"/>
      <c r="NEN33"/>
      <c r="NEO33"/>
      <c r="NEP33"/>
      <c r="NEQ33"/>
      <c r="NER33"/>
      <c r="NES33"/>
      <c r="NET33"/>
      <c r="NEU33"/>
      <c r="NEV33"/>
      <c r="NEW33"/>
      <c r="NEX33"/>
      <c r="NEY33"/>
      <c r="NEZ33"/>
      <c r="NFA33"/>
      <c r="NFB33"/>
      <c r="NFC33"/>
      <c r="NFD33"/>
      <c r="NFE33"/>
      <c r="NFF33"/>
      <c r="NFG33"/>
      <c r="NFH33"/>
      <c r="NFI33"/>
      <c r="NFJ33"/>
      <c r="NFK33"/>
      <c r="NFL33"/>
      <c r="NFM33"/>
      <c r="NFN33"/>
      <c r="NFO33"/>
      <c r="NFP33"/>
      <c r="NFQ33"/>
      <c r="NFR33"/>
      <c r="NFS33"/>
      <c r="NFT33"/>
      <c r="NFU33"/>
      <c r="NFV33"/>
      <c r="NFW33"/>
      <c r="NFX33"/>
      <c r="NFY33"/>
      <c r="NFZ33"/>
      <c r="NGA33"/>
      <c r="NGB33"/>
      <c r="NGC33"/>
      <c r="NGD33"/>
      <c r="NGE33"/>
      <c r="NGF33"/>
      <c r="NGG33"/>
      <c r="NGH33"/>
      <c r="NGI33"/>
      <c r="NGJ33"/>
      <c r="NGK33"/>
      <c r="NGL33"/>
      <c r="NGM33"/>
      <c r="NGN33"/>
      <c r="NGO33"/>
      <c r="NGP33"/>
      <c r="NGQ33"/>
      <c r="NGR33"/>
      <c r="NGS33"/>
      <c r="NGT33"/>
      <c r="NGU33"/>
      <c r="NGV33"/>
      <c r="NGW33"/>
      <c r="NGX33"/>
      <c r="NGY33"/>
      <c r="NGZ33"/>
      <c r="NHA33"/>
      <c r="NHB33"/>
      <c r="NHC33"/>
      <c r="NHD33"/>
      <c r="NHE33"/>
      <c r="NHF33"/>
      <c r="NHG33"/>
      <c r="NHH33"/>
      <c r="NHI33"/>
      <c r="NHJ33"/>
      <c r="NHK33"/>
      <c r="NHL33"/>
      <c r="NHM33"/>
      <c r="NHN33"/>
      <c r="NHO33"/>
      <c r="NHP33"/>
      <c r="NHQ33"/>
      <c r="NHR33"/>
      <c r="NHS33"/>
      <c r="NHT33"/>
      <c r="NHU33"/>
      <c r="NHV33"/>
      <c r="NHW33"/>
      <c r="NHX33"/>
      <c r="NHY33"/>
      <c r="NHZ33"/>
      <c r="NIA33"/>
      <c r="NIB33"/>
      <c r="NIC33"/>
      <c r="NID33"/>
      <c r="NIE33"/>
      <c r="NIF33"/>
      <c r="NIG33"/>
      <c r="NIH33"/>
      <c r="NII33"/>
      <c r="NIJ33"/>
      <c r="NIK33"/>
      <c r="NIL33"/>
      <c r="NIM33"/>
      <c r="NIN33"/>
      <c r="NIO33"/>
      <c r="NIP33"/>
      <c r="NIQ33"/>
      <c r="NIR33"/>
      <c r="NIS33"/>
      <c r="NIT33"/>
      <c r="NIU33"/>
      <c r="NIV33"/>
      <c r="NIW33"/>
      <c r="NIX33"/>
      <c r="NIY33"/>
      <c r="NIZ33"/>
      <c r="NJA33"/>
      <c r="NJB33"/>
      <c r="NJC33"/>
      <c r="NJD33"/>
      <c r="NJE33"/>
      <c r="NJF33"/>
      <c r="NJG33"/>
      <c r="NJH33"/>
      <c r="NJI33"/>
      <c r="NJJ33"/>
      <c r="NJK33"/>
      <c r="NJL33"/>
      <c r="NJM33"/>
      <c r="NJN33"/>
      <c r="NJO33"/>
      <c r="NJP33"/>
      <c r="NJQ33"/>
      <c r="NJR33"/>
      <c r="NJS33"/>
      <c r="NJT33"/>
      <c r="NJU33"/>
      <c r="NJV33"/>
      <c r="NJW33"/>
      <c r="NJX33"/>
      <c r="NJY33"/>
      <c r="NJZ33"/>
      <c r="NKA33"/>
      <c r="NKB33"/>
      <c r="NKC33"/>
      <c r="NKD33"/>
      <c r="NKE33"/>
      <c r="NKF33"/>
      <c r="NKG33"/>
      <c r="NKH33"/>
      <c r="NKI33"/>
      <c r="NKJ33"/>
      <c r="NKK33"/>
      <c r="NKL33"/>
      <c r="NKM33"/>
      <c r="NKN33"/>
      <c r="NKO33"/>
      <c r="NKP33"/>
      <c r="NKQ33"/>
      <c r="NKR33"/>
      <c r="NKS33"/>
      <c r="NKT33"/>
      <c r="NKU33"/>
      <c r="NKV33"/>
      <c r="NKW33"/>
      <c r="NKX33"/>
      <c r="NKY33"/>
      <c r="NKZ33"/>
      <c r="NLA33"/>
      <c r="NLB33"/>
      <c r="NLC33"/>
      <c r="NLD33"/>
      <c r="NLE33"/>
      <c r="NLF33"/>
      <c r="NLG33"/>
      <c r="NLH33"/>
      <c r="NLI33"/>
      <c r="NLJ33"/>
      <c r="NLK33"/>
      <c r="NLL33"/>
      <c r="NLM33"/>
      <c r="NLN33"/>
      <c r="NLO33"/>
      <c r="NLP33"/>
      <c r="NLQ33"/>
      <c r="NLR33"/>
      <c r="NLS33"/>
      <c r="NLT33"/>
      <c r="NLU33"/>
      <c r="NLV33"/>
      <c r="NLW33"/>
      <c r="NLX33"/>
      <c r="NLY33"/>
      <c r="NLZ33"/>
      <c r="NMA33"/>
      <c r="NMB33"/>
      <c r="NMC33"/>
      <c r="NMD33"/>
      <c r="NME33"/>
      <c r="NMF33"/>
      <c r="NMG33"/>
      <c r="NMH33"/>
      <c r="NMI33"/>
      <c r="NMJ33"/>
      <c r="NMK33"/>
      <c r="NML33"/>
      <c r="NMM33"/>
      <c r="NMN33"/>
      <c r="NMO33"/>
      <c r="NMP33"/>
      <c r="NMQ33"/>
      <c r="NMR33"/>
      <c r="NMS33"/>
      <c r="NMT33"/>
      <c r="NMU33"/>
      <c r="NMV33"/>
      <c r="NMW33"/>
      <c r="NMX33"/>
      <c r="NMY33"/>
      <c r="NMZ33"/>
      <c r="NNA33"/>
      <c r="NNB33"/>
      <c r="NNC33"/>
      <c r="NND33"/>
      <c r="NNE33"/>
      <c r="NNF33"/>
      <c r="NNG33"/>
      <c r="NNH33"/>
      <c r="NNI33"/>
      <c r="NNJ33"/>
      <c r="NNK33"/>
      <c r="NNL33"/>
      <c r="NNM33"/>
      <c r="NNN33"/>
      <c r="NNO33"/>
      <c r="NNP33"/>
      <c r="NNQ33"/>
      <c r="NNR33"/>
      <c r="NNS33"/>
      <c r="NNT33"/>
      <c r="NNU33"/>
      <c r="NNV33"/>
      <c r="NNW33"/>
      <c r="NNX33"/>
      <c r="NNY33"/>
      <c r="NNZ33"/>
      <c r="NOA33"/>
      <c r="NOB33"/>
      <c r="NOC33"/>
      <c r="NOD33"/>
      <c r="NOE33"/>
      <c r="NOF33"/>
      <c r="NOG33"/>
      <c r="NOH33"/>
      <c r="NOI33"/>
      <c r="NOJ33"/>
      <c r="NOK33"/>
      <c r="NOL33"/>
      <c r="NOM33"/>
      <c r="NON33"/>
      <c r="NOO33"/>
      <c r="NOP33"/>
      <c r="NOQ33"/>
      <c r="NOR33"/>
      <c r="NOS33"/>
      <c r="NOT33"/>
      <c r="NOU33"/>
      <c r="NOV33"/>
      <c r="NOW33"/>
      <c r="NOX33"/>
      <c r="NOY33"/>
      <c r="NOZ33"/>
      <c r="NPA33"/>
      <c r="NPB33"/>
      <c r="NPC33"/>
      <c r="NPD33"/>
      <c r="NPE33"/>
      <c r="NPF33"/>
      <c r="NPG33"/>
      <c r="NPH33"/>
      <c r="NPI33"/>
      <c r="NPJ33"/>
      <c r="NPK33"/>
      <c r="NPL33"/>
      <c r="NPM33"/>
      <c r="NPN33"/>
      <c r="NPO33"/>
      <c r="NPP33"/>
      <c r="NPQ33"/>
      <c r="NPR33"/>
      <c r="NPS33"/>
      <c r="NPT33"/>
      <c r="NPU33"/>
      <c r="NPV33"/>
      <c r="NPW33"/>
      <c r="NPX33"/>
      <c r="NPY33"/>
      <c r="NPZ33"/>
      <c r="NQA33"/>
      <c r="NQB33"/>
      <c r="NQC33"/>
      <c r="NQD33"/>
      <c r="NQE33"/>
      <c r="NQF33"/>
      <c r="NQG33"/>
      <c r="NQH33"/>
      <c r="NQI33"/>
      <c r="NQJ33"/>
      <c r="NQK33"/>
      <c r="NQL33"/>
      <c r="NQM33"/>
      <c r="NQN33"/>
      <c r="NQO33"/>
      <c r="NQP33"/>
      <c r="NQQ33"/>
      <c r="NQR33"/>
      <c r="NQS33"/>
      <c r="NQT33"/>
      <c r="NQU33"/>
      <c r="NQV33"/>
      <c r="NQW33"/>
      <c r="NQX33"/>
      <c r="NQY33"/>
      <c r="NQZ33"/>
      <c r="NRA33"/>
      <c r="NRB33"/>
      <c r="NRC33"/>
      <c r="NRD33"/>
      <c r="NRE33"/>
      <c r="NRF33"/>
      <c r="NRG33"/>
      <c r="NRH33"/>
      <c r="NRI33"/>
      <c r="NRJ33"/>
      <c r="NRK33"/>
      <c r="NRL33"/>
      <c r="NRM33"/>
      <c r="NRN33"/>
      <c r="NRO33"/>
      <c r="NRP33"/>
      <c r="NRQ33"/>
      <c r="NRR33"/>
      <c r="NRS33"/>
      <c r="NRT33"/>
      <c r="NRU33"/>
      <c r="NRV33"/>
      <c r="NRW33"/>
      <c r="NRX33"/>
      <c r="NRY33"/>
      <c r="NRZ33"/>
      <c r="NSA33"/>
      <c r="NSB33"/>
      <c r="NSC33"/>
      <c r="NSD33"/>
      <c r="NSE33"/>
      <c r="NSF33"/>
      <c r="NSG33"/>
      <c r="NSH33"/>
      <c r="NSI33"/>
      <c r="NSJ33"/>
      <c r="NSK33"/>
      <c r="NSL33"/>
      <c r="NSM33"/>
      <c r="NSN33"/>
      <c r="NSO33"/>
      <c r="NSP33"/>
      <c r="NSQ33"/>
      <c r="NSR33"/>
      <c r="NSS33"/>
      <c r="NST33"/>
      <c r="NSU33"/>
      <c r="NSV33"/>
      <c r="NSW33"/>
      <c r="NSX33"/>
      <c r="NSY33"/>
      <c r="NSZ33"/>
      <c r="NTA33"/>
      <c r="NTB33"/>
      <c r="NTC33"/>
      <c r="NTD33"/>
      <c r="NTE33"/>
      <c r="NTF33"/>
      <c r="NTG33"/>
      <c r="NTH33"/>
      <c r="NTI33"/>
      <c r="NTJ33"/>
      <c r="NTK33"/>
      <c r="NTL33"/>
      <c r="NTM33"/>
      <c r="NTN33"/>
      <c r="NTO33"/>
      <c r="NTP33"/>
      <c r="NTQ33"/>
      <c r="NTR33"/>
      <c r="NTS33"/>
      <c r="NTT33"/>
      <c r="NTU33"/>
      <c r="NTV33"/>
      <c r="NTW33"/>
      <c r="NTX33"/>
      <c r="NTY33"/>
      <c r="NTZ33"/>
      <c r="NUA33"/>
      <c r="NUB33"/>
      <c r="NUC33"/>
      <c r="NUD33"/>
      <c r="NUE33"/>
      <c r="NUF33"/>
      <c r="NUG33"/>
      <c r="NUH33"/>
      <c r="NUI33"/>
      <c r="NUJ33"/>
      <c r="NUK33"/>
      <c r="NUL33"/>
      <c r="NUM33"/>
      <c r="NUN33"/>
      <c r="NUO33"/>
      <c r="NUP33"/>
      <c r="NUQ33"/>
      <c r="NUR33"/>
      <c r="NUS33"/>
      <c r="NUT33"/>
      <c r="NUU33"/>
      <c r="NUV33"/>
      <c r="NUW33"/>
      <c r="NUX33"/>
      <c r="NUY33"/>
      <c r="NUZ33"/>
      <c r="NVA33"/>
      <c r="NVB33"/>
      <c r="NVC33"/>
      <c r="NVD33"/>
      <c r="NVE33"/>
      <c r="NVF33"/>
      <c r="NVG33"/>
      <c r="NVH33"/>
      <c r="NVI33"/>
      <c r="NVJ33"/>
      <c r="NVK33"/>
      <c r="NVL33"/>
      <c r="NVM33"/>
      <c r="NVN33"/>
      <c r="NVO33"/>
      <c r="NVP33"/>
      <c r="NVQ33"/>
      <c r="NVR33"/>
      <c r="NVS33"/>
      <c r="NVT33"/>
      <c r="NVU33"/>
      <c r="NVV33"/>
      <c r="NVW33"/>
      <c r="NVX33"/>
      <c r="NVY33"/>
      <c r="NVZ33"/>
      <c r="NWA33"/>
      <c r="NWB33"/>
      <c r="NWC33"/>
      <c r="NWD33"/>
      <c r="NWE33"/>
      <c r="NWF33"/>
      <c r="NWG33"/>
      <c r="NWH33"/>
      <c r="NWI33"/>
      <c r="NWJ33"/>
      <c r="NWK33"/>
      <c r="NWL33"/>
      <c r="NWM33"/>
      <c r="NWN33"/>
      <c r="NWO33"/>
      <c r="NWP33"/>
      <c r="NWQ33"/>
      <c r="NWR33"/>
      <c r="NWS33"/>
      <c r="NWT33"/>
      <c r="NWU33"/>
      <c r="NWV33"/>
      <c r="NWW33"/>
      <c r="NWX33"/>
      <c r="NWY33"/>
      <c r="NWZ33"/>
      <c r="NXA33"/>
      <c r="NXB33"/>
      <c r="NXC33"/>
      <c r="NXD33"/>
      <c r="NXE33"/>
      <c r="NXF33"/>
      <c r="NXG33"/>
      <c r="NXH33"/>
      <c r="NXI33"/>
      <c r="NXJ33"/>
      <c r="NXK33"/>
      <c r="NXL33"/>
      <c r="NXM33"/>
      <c r="NXN33"/>
      <c r="NXO33"/>
      <c r="NXP33"/>
      <c r="NXQ33"/>
      <c r="NXR33"/>
      <c r="NXS33"/>
      <c r="NXT33"/>
      <c r="NXU33"/>
      <c r="NXV33"/>
      <c r="NXW33"/>
      <c r="NXX33"/>
      <c r="NXY33"/>
      <c r="NXZ33"/>
      <c r="NYA33"/>
      <c r="NYB33"/>
      <c r="NYC33"/>
      <c r="NYD33"/>
      <c r="NYE33"/>
      <c r="NYF33"/>
      <c r="NYG33"/>
      <c r="NYH33"/>
      <c r="NYI33"/>
      <c r="NYJ33"/>
      <c r="NYK33"/>
      <c r="NYL33"/>
      <c r="NYM33"/>
      <c r="NYN33"/>
      <c r="NYO33"/>
      <c r="NYP33"/>
      <c r="NYQ33"/>
      <c r="NYR33"/>
      <c r="NYS33"/>
      <c r="NYT33"/>
      <c r="NYU33"/>
      <c r="NYV33"/>
      <c r="NYW33"/>
      <c r="NYX33"/>
      <c r="NYY33"/>
      <c r="NYZ33"/>
      <c r="NZA33"/>
      <c r="NZB33"/>
      <c r="NZC33"/>
      <c r="NZD33"/>
      <c r="NZE33"/>
      <c r="NZF33"/>
      <c r="NZG33"/>
      <c r="NZH33"/>
      <c r="NZI33"/>
      <c r="NZJ33"/>
      <c r="NZK33"/>
      <c r="NZL33"/>
      <c r="NZM33"/>
      <c r="NZN33"/>
      <c r="NZO33"/>
      <c r="NZP33"/>
      <c r="NZQ33"/>
      <c r="NZR33"/>
      <c r="NZS33"/>
      <c r="NZT33"/>
      <c r="NZU33"/>
      <c r="NZV33"/>
      <c r="NZW33"/>
      <c r="NZX33"/>
      <c r="NZY33"/>
      <c r="NZZ33"/>
      <c r="OAA33"/>
      <c r="OAB33"/>
      <c r="OAC33"/>
      <c r="OAD33"/>
      <c r="OAE33"/>
      <c r="OAF33"/>
      <c r="OAG33"/>
      <c r="OAH33"/>
      <c r="OAI33"/>
      <c r="OAJ33"/>
      <c r="OAK33"/>
      <c r="OAL33"/>
      <c r="OAM33"/>
      <c r="OAN33"/>
      <c r="OAO33"/>
      <c r="OAP33"/>
      <c r="OAQ33"/>
      <c r="OAR33"/>
      <c r="OAS33"/>
      <c r="OAT33"/>
      <c r="OAU33"/>
      <c r="OAV33"/>
      <c r="OAW33"/>
      <c r="OAX33"/>
      <c r="OAY33"/>
      <c r="OAZ33"/>
      <c r="OBA33"/>
      <c r="OBB33"/>
      <c r="OBC33"/>
      <c r="OBD33"/>
      <c r="OBE33"/>
      <c r="OBF33"/>
      <c r="OBG33"/>
      <c r="OBH33"/>
      <c r="OBI33"/>
      <c r="OBJ33"/>
      <c r="OBK33"/>
      <c r="OBL33"/>
      <c r="OBM33"/>
      <c r="OBN33"/>
      <c r="OBO33"/>
      <c r="OBP33"/>
      <c r="OBQ33"/>
      <c r="OBR33"/>
      <c r="OBS33"/>
      <c r="OBT33"/>
      <c r="OBU33"/>
      <c r="OBV33"/>
      <c r="OBW33"/>
      <c r="OBX33"/>
      <c r="OBY33"/>
      <c r="OBZ33"/>
      <c r="OCA33"/>
      <c r="OCB33"/>
      <c r="OCC33"/>
      <c r="OCD33"/>
      <c r="OCE33"/>
      <c r="OCF33"/>
      <c r="OCG33"/>
      <c r="OCH33"/>
      <c r="OCI33"/>
      <c r="OCJ33"/>
      <c r="OCK33"/>
      <c r="OCL33"/>
      <c r="OCM33"/>
      <c r="OCN33"/>
      <c r="OCO33"/>
      <c r="OCP33"/>
      <c r="OCQ33"/>
      <c r="OCR33"/>
      <c r="OCS33"/>
      <c r="OCT33"/>
      <c r="OCU33"/>
      <c r="OCV33"/>
      <c r="OCW33"/>
      <c r="OCX33"/>
      <c r="OCY33"/>
      <c r="OCZ33"/>
      <c r="ODA33"/>
      <c r="ODB33"/>
      <c r="ODC33"/>
      <c r="ODD33"/>
      <c r="ODE33"/>
      <c r="ODF33"/>
      <c r="ODG33"/>
      <c r="ODH33"/>
      <c r="ODI33"/>
      <c r="ODJ33"/>
      <c r="ODK33"/>
      <c r="ODL33"/>
      <c r="ODM33"/>
      <c r="ODN33"/>
      <c r="ODO33"/>
      <c r="ODP33"/>
      <c r="ODQ33"/>
      <c r="ODR33"/>
      <c r="ODS33"/>
      <c r="ODT33"/>
      <c r="ODU33"/>
      <c r="ODV33"/>
      <c r="ODW33"/>
      <c r="ODX33"/>
      <c r="ODY33"/>
      <c r="ODZ33"/>
      <c r="OEA33"/>
      <c r="OEB33"/>
      <c r="OEC33"/>
      <c r="OED33"/>
      <c r="OEE33"/>
      <c r="OEF33"/>
      <c r="OEG33"/>
      <c r="OEH33"/>
      <c r="OEI33"/>
      <c r="OEJ33"/>
      <c r="OEK33"/>
      <c r="OEL33"/>
      <c r="OEM33"/>
      <c r="OEN33"/>
      <c r="OEO33"/>
      <c r="OEP33"/>
      <c r="OEQ33"/>
      <c r="OER33"/>
      <c r="OES33"/>
      <c r="OET33"/>
      <c r="OEU33"/>
      <c r="OEV33"/>
      <c r="OEW33"/>
      <c r="OEX33"/>
      <c r="OEY33"/>
      <c r="OEZ33"/>
      <c r="OFA33"/>
      <c r="OFB33"/>
      <c r="OFC33"/>
      <c r="OFD33"/>
      <c r="OFE33"/>
      <c r="OFF33"/>
      <c r="OFG33"/>
      <c r="OFH33"/>
      <c r="OFI33"/>
      <c r="OFJ33"/>
      <c r="OFK33"/>
      <c r="OFL33"/>
      <c r="OFM33"/>
      <c r="OFN33"/>
      <c r="OFO33"/>
      <c r="OFP33"/>
      <c r="OFQ33"/>
      <c r="OFR33"/>
      <c r="OFS33"/>
      <c r="OFT33"/>
      <c r="OFU33"/>
      <c r="OFV33"/>
      <c r="OFW33"/>
      <c r="OFX33"/>
      <c r="OFY33"/>
      <c r="OFZ33"/>
      <c r="OGA33"/>
      <c r="OGB33"/>
      <c r="OGC33"/>
      <c r="OGD33"/>
      <c r="OGE33"/>
      <c r="OGF33"/>
      <c r="OGG33"/>
      <c r="OGH33"/>
      <c r="OGI33"/>
      <c r="OGJ33"/>
      <c r="OGK33"/>
      <c r="OGL33"/>
      <c r="OGM33"/>
      <c r="OGN33"/>
      <c r="OGO33"/>
      <c r="OGP33"/>
      <c r="OGQ33"/>
      <c r="OGR33"/>
      <c r="OGS33"/>
      <c r="OGT33"/>
      <c r="OGU33"/>
      <c r="OGV33"/>
      <c r="OGW33"/>
      <c r="OGX33"/>
      <c r="OGY33"/>
      <c r="OGZ33"/>
      <c r="OHA33"/>
      <c r="OHB33"/>
      <c r="OHC33"/>
      <c r="OHD33"/>
      <c r="OHE33"/>
      <c r="OHF33"/>
      <c r="OHG33"/>
      <c r="OHH33"/>
      <c r="OHI33"/>
      <c r="OHJ33"/>
      <c r="OHK33"/>
      <c r="OHL33"/>
      <c r="OHM33"/>
      <c r="OHN33"/>
      <c r="OHO33"/>
      <c r="OHP33"/>
      <c r="OHQ33"/>
      <c r="OHR33"/>
      <c r="OHS33"/>
      <c r="OHT33"/>
      <c r="OHU33"/>
      <c r="OHV33"/>
      <c r="OHW33"/>
      <c r="OHX33"/>
      <c r="OHY33"/>
      <c r="OHZ33"/>
      <c r="OIA33"/>
      <c r="OIB33"/>
      <c r="OIC33"/>
      <c r="OID33"/>
      <c r="OIE33"/>
      <c r="OIF33"/>
      <c r="OIG33"/>
      <c r="OIH33"/>
      <c r="OII33"/>
      <c r="OIJ33"/>
      <c r="OIK33"/>
      <c r="OIL33"/>
      <c r="OIM33"/>
      <c r="OIN33"/>
      <c r="OIO33"/>
      <c r="OIP33"/>
      <c r="OIQ33"/>
      <c r="OIR33"/>
      <c r="OIS33"/>
      <c r="OIT33"/>
      <c r="OIU33"/>
      <c r="OIV33"/>
      <c r="OIW33"/>
      <c r="OIX33"/>
      <c r="OIY33"/>
      <c r="OIZ33"/>
      <c r="OJA33"/>
      <c r="OJB33"/>
      <c r="OJC33"/>
      <c r="OJD33"/>
      <c r="OJE33"/>
      <c r="OJF33"/>
      <c r="OJG33"/>
      <c r="OJH33"/>
      <c r="OJI33"/>
      <c r="OJJ33"/>
      <c r="OJK33"/>
      <c r="OJL33"/>
      <c r="OJM33"/>
      <c r="OJN33"/>
      <c r="OJO33"/>
      <c r="OJP33"/>
      <c r="OJQ33"/>
      <c r="OJR33"/>
      <c r="OJS33"/>
      <c r="OJT33"/>
      <c r="OJU33"/>
      <c r="OJV33"/>
      <c r="OJW33"/>
      <c r="OJX33"/>
      <c r="OJY33"/>
      <c r="OJZ33"/>
      <c r="OKA33"/>
      <c r="OKB33"/>
      <c r="OKC33"/>
      <c r="OKD33"/>
      <c r="OKE33"/>
      <c r="OKF33"/>
      <c r="OKG33"/>
      <c r="OKH33"/>
      <c r="OKI33"/>
      <c r="OKJ33"/>
      <c r="OKK33"/>
      <c r="OKL33"/>
      <c r="OKM33"/>
      <c r="OKN33"/>
      <c r="OKO33"/>
      <c r="OKP33"/>
      <c r="OKQ33"/>
      <c r="OKR33"/>
      <c r="OKS33"/>
      <c r="OKT33"/>
      <c r="OKU33"/>
      <c r="OKV33"/>
      <c r="OKW33"/>
      <c r="OKX33"/>
      <c r="OKY33"/>
      <c r="OKZ33"/>
      <c r="OLA33"/>
      <c r="OLB33"/>
      <c r="OLC33"/>
      <c r="OLD33"/>
      <c r="OLE33"/>
      <c r="OLF33"/>
      <c r="OLG33"/>
      <c r="OLH33"/>
      <c r="OLI33"/>
      <c r="OLJ33"/>
      <c r="OLK33"/>
      <c r="OLL33"/>
      <c r="OLM33"/>
      <c r="OLN33"/>
      <c r="OLO33"/>
      <c r="OLP33"/>
      <c r="OLQ33"/>
      <c r="OLR33"/>
      <c r="OLS33"/>
      <c r="OLT33"/>
      <c r="OLU33"/>
      <c r="OLV33"/>
      <c r="OLW33"/>
      <c r="OLX33"/>
      <c r="OLY33"/>
      <c r="OLZ33"/>
      <c r="OMA33"/>
      <c r="OMB33"/>
      <c r="OMC33"/>
      <c r="OMD33"/>
      <c r="OME33"/>
      <c r="OMF33"/>
      <c r="OMG33"/>
      <c r="OMH33"/>
      <c r="OMI33"/>
      <c r="OMJ33"/>
      <c r="OMK33"/>
      <c r="OML33"/>
      <c r="OMM33"/>
      <c r="OMN33"/>
      <c r="OMO33"/>
      <c r="OMP33"/>
      <c r="OMQ33"/>
      <c r="OMR33"/>
      <c r="OMS33"/>
      <c r="OMT33"/>
      <c r="OMU33"/>
      <c r="OMV33"/>
      <c r="OMW33"/>
      <c r="OMX33"/>
      <c r="OMY33"/>
      <c r="OMZ33"/>
      <c r="ONA33"/>
      <c r="ONB33"/>
      <c r="ONC33"/>
      <c r="OND33"/>
      <c r="ONE33"/>
      <c r="ONF33"/>
      <c r="ONG33"/>
      <c r="ONH33"/>
      <c r="ONI33"/>
      <c r="ONJ33"/>
      <c r="ONK33"/>
      <c r="ONL33"/>
      <c r="ONM33"/>
      <c r="ONN33"/>
      <c r="ONO33"/>
      <c r="ONP33"/>
      <c r="ONQ33"/>
      <c r="ONR33"/>
      <c r="ONS33"/>
      <c r="ONT33"/>
      <c r="ONU33"/>
      <c r="ONV33"/>
      <c r="ONW33"/>
      <c r="ONX33"/>
      <c r="ONY33"/>
      <c r="ONZ33"/>
      <c r="OOA33"/>
      <c r="OOB33"/>
      <c r="OOC33"/>
      <c r="OOD33"/>
      <c r="OOE33"/>
      <c r="OOF33"/>
      <c r="OOG33"/>
      <c r="OOH33"/>
      <c r="OOI33"/>
      <c r="OOJ33"/>
      <c r="OOK33"/>
      <c r="OOL33"/>
      <c r="OOM33"/>
      <c r="OON33"/>
      <c r="OOO33"/>
      <c r="OOP33"/>
      <c r="OOQ33"/>
      <c r="OOR33"/>
      <c r="OOS33"/>
      <c r="OOT33"/>
      <c r="OOU33"/>
      <c r="OOV33"/>
      <c r="OOW33"/>
      <c r="OOX33"/>
      <c r="OOY33"/>
      <c r="OOZ33"/>
      <c r="OPA33"/>
      <c r="OPB33"/>
      <c r="OPC33"/>
      <c r="OPD33"/>
      <c r="OPE33"/>
      <c r="OPF33"/>
      <c r="OPG33"/>
      <c r="OPH33"/>
      <c r="OPI33"/>
      <c r="OPJ33"/>
      <c r="OPK33"/>
      <c r="OPL33"/>
      <c r="OPM33"/>
      <c r="OPN33"/>
      <c r="OPO33"/>
      <c r="OPP33"/>
      <c r="OPQ33"/>
      <c r="OPR33"/>
      <c r="OPS33"/>
      <c r="OPT33"/>
      <c r="OPU33"/>
      <c r="OPV33"/>
      <c r="OPW33"/>
      <c r="OPX33"/>
      <c r="OPY33"/>
      <c r="OPZ33"/>
      <c r="OQA33"/>
      <c r="OQB33"/>
      <c r="OQC33"/>
      <c r="OQD33"/>
      <c r="OQE33"/>
      <c r="OQF33"/>
      <c r="OQG33"/>
      <c r="OQH33"/>
      <c r="OQI33"/>
      <c r="OQJ33"/>
      <c r="OQK33"/>
      <c r="OQL33"/>
      <c r="OQM33"/>
      <c r="OQN33"/>
      <c r="OQO33"/>
      <c r="OQP33"/>
      <c r="OQQ33"/>
      <c r="OQR33"/>
      <c r="OQS33"/>
      <c r="OQT33"/>
      <c r="OQU33"/>
      <c r="OQV33"/>
      <c r="OQW33"/>
      <c r="OQX33"/>
      <c r="OQY33"/>
      <c r="OQZ33"/>
      <c r="ORA33"/>
      <c r="ORB33"/>
      <c r="ORC33"/>
      <c r="ORD33"/>
      <c r="ORE33"/>
      <c r="ORF33"/>
      <c r="ORG33"/>
      <c r="ORH33"/>
      <c r="ORI33"/>
      <c r="ORJ33"/>
      <c r="ORK33"/>
      <c r="ORL33"/>
      <c r="ORM33"/>
      <c r="ORN33"/>
      <c r="ORO33"/>
      <c r="ORP33"/>
      <c r="ORQ33"/>
      <c r="ORR33"/>
      <c r="ORS33"/>
      <c r="ORT33"/>
      <c r="ORU33"/>
      <c r="ORV33"/>
      <c r="ORW33"/>
      <c r="ORX33"/>
      <c r="ORY33"/>
      <c r="ORZ33"/>
      <c r="OSA33"/>
      <c r="OSB33"/>
      <c r="OSC33"/>
      <c r="OSD33"/>
      <c r="OSE33"/>
      <c r="OSF33"/>
      <c r="OSG33"/>
      <c r="OSH33"/>
      <c r="OSI33"/>
      <c r="OSJ33"/>
      <c r="OSK33"/>
      <c r="OSL33"/>
      <c r="OSM33"/>
      <c r="OSN33"/>
      <c r="OSO33"/>
      <c r="OSP33"/>
      <c r="OSQ33"/>
      <c r="OSR33"/>
      <c r="OSS33"/>
      <c r="OST33"/>
      <c r="OSU33"/>
      <c r="OSV33"/>
      <c r="OSW33"/>
      <c r="OSX33"/>
      <c r="OSY33"/>
      <c r="OSZ33"/>
      <c r="OTA33"/>
      <c r="OTB33"/>
      <c r="OTC33"/>
      <c r="OTD33"/>
      <c r="OTE33"/>
      <c r="OTF33"/>
      <c r="OTG33"/>
      <c r="OTH33"/>
      <c r="OTI33"/>
      <c r="OTJ33"/>
      <c r="OTK33"/>
      <c r="OTL33"/>
      <c r="OTM33"/>
      <c r="OTN33"/>
      <c r="OTO33"/>
      <c r="OTP33"/>
      <c r="OTQ33"/>
      <c r="OTR33"/>
      <c r="OTS33"/>
      <c r="OTT33"/>
      <c r="OTU33"/>
      <c r="OTV33"/>
      <c r="OTW33"/>
      <c r="OTX33"/>
      <c r="OTY33"/>
      <c r="OTZ33"/>
      <c r="OUA33"/>
      <c r="OUB33"/>
      <c r="OUC33"/>
      <c r="OUD33"/>
      <c r="OUE33"/>
      <c r="OUF33"/>
      <c r="OUG33"/>
      <c r="OUH33"/>
      <c r="OUI33"/>
      <c r="OUJ33"/>
      <c r="OUK33"/>
      <c r="OUL33"/>
      <c r="OUM33"/>
      <c r="OUN33"/>
      <c r="OUO33"/>
      <c r="OUP33"/>
      <c r="OUQ33"/>
      <c r="OUR33"/>
      <c r="OUS33"/>
      <c r="OUT33"/>
      <c r="OUU33"/>
      <c r="OUV33"/>
      <c r="OUW33"/>
      <c r="OUX33"/>
      <c r="OUY33"/>
      <c r="OUZ33"/>
      <c r="OVA33"/>
      <c r="OVB33"/>
      <c r="OVC33"/>
      <c r="OVD33"/>
      <c r="OVE33"/>
      <c r="OVF33"/>
      <c r="OVG33"/>
      <c r="OVH33"/>
      <c r="OVI33"/>
      <c r="OVJ33"/>
      <c r="OVK33"/>
      <c r="OVL33"/>
      <c r="OVM33"/>
      <c r="OVN33"/>
      <c r="OVO33"/>
      <c r="OVP33"/>
      <c r="OVQ33"/>
      <c r="OVR33"/>
      <c r="OVS33"/>
      <c r="OVT33"/>
      <c r="OVU33"/>
      <c r="OVV33"/>
      <c r="OVW33"/>
      <c r="OVX33"/>
      <c r="OVY33"/>
      <c r="OVZ33"/>
      <c r="OWA33"/>
      <c r="OWB33"/>
      <c r="OWC33"/>
      <c r="OWD33"/>
      <c r="OWE33"/>
      <c r="OWF33"/>
      <c r="OWG33"/>
      <c r="OWH33"/>
      <c r="OWI33"/>
      <c r="OWJ33"/>
      <c r="OWK33"/>
      <c r="OWL33"/>
      <c r="OWM33"/>
      <c r="OWN33"/>
      <c r="OWO33"/>
      <c r="OWP33"/>
      <c r="OWQ33"/>
      <c r="OWR33"/>
      <c r="OWS33"/>
      <c r="OWT33"/>
      <c r="OWU33"/>
      <c r="OWV33"/>
      <c r="OWW33"/>
      <c r="OWX33"/>
      <c r="OWY33"/>
      <c r="OWZ33"/>
      <c r="OXA33"/>
      <c r="OXB33"/>
      <c r="OXC33"/>
      <c r="OXD33"/>
      <c r="OXE33"/>
      <c r="OXF33"/>
      <c r="OXG33"/>
      <c r="OXH33"/>
      <c r="OXI33"/>
      <c r="OXJ33"/>
      <c r="OXK33"/>
      <c r="OXL33"/>
      <c r="OXM33"/>
      <c r="OXN33"/>
      <c r="OXO33"/>
      <c r="OXP33"/>
      <c r="OXQ33"/>
      <c r="OXR33"/>
      <c r="OXS33"/>
      <c r="OXT33"/>
      <c r="OXU33"/>
      <c r="OXV33"/>
      <c r="OXW33"/>
      <c r="OXX33"/>
      <c r="OXY33"/>
      <c r="OXZ33"/>
      <c r="OYA33"/>
      <c r="OYB33"/>
      <c r="OYC33"/>
      <c r="OYD33"/>
      <c r="OYE33"/>
      <c r="OYF33"/>
      <c r="OYG33"/>
      <c r="OYH33"/>
      <c r="OYI33"/>
      <c r="OYJ33"/>
      <c r="OYK33"/>
      <c r="OYL33"/>
      <c r="OYM33"/>
      <c r="OYN33"/>
      <c r="OYO33"/>
      <c r="OYP33"/>
      <c r="OYQ33"/>
      <c r="OYR33"/>
      <c r="OYS33"/>
      <c r="OYT33"/>
      <c r="OYU33"/>
      <c r="OYV33"/>
      <c r="OYW33"/>
      <c r="OYX33"/>
      <c r="OYY33"/>
      <c r="OYZ33"/>
      <c r="OZA33"/>
      <c r="OZB33"/>
      <c r="OZC33"/>
      <c r="OZD33"/>
      <c r="OZE33"/>
      <c r="OZF33"/>
      <c r="OZG33"/>
      <c r="OZH33"/>
      <c r="OZI33"/>
      <c r="OZJ33"/>
      <c r="OZK33"/>
      <c r="OZL33"/>
      <c r="OZM33"/>
      <c r="OZN33"/>
      <c r="OZO33"/>
      <c r="OZP33"/>
      <c r="OZQ33"/>
      <c r="OZR33"/>
      <c r="OZS33"/>
      <c r="OZT33"/>
      <c r="OZU33"/>
      <c r="OZV33"/>
      <c r="OZW33"/>
      <c r="OZX33"/>
      <c r="OZY33"/>
      <c r="OZZ33"/>
      <c r="PAA33"/>
      <c r="PAB33"/>
      <c r="PAC33"/>
      <c r="PAD33"/>
      <c r="PAE33"/>
      <c r="PAF33"/>
      <c r="PAG33"/>
      <c r="PAH33"/>
      <c r="PAI33"/>
      <c r="PAJ33"/>
      <c r="PAK33"/>
      <c r="PAL33"/>
      <c r="PAM33"/>
      <c r="PAN33"/>
      <c r="PAO33"/>
      <c r="PAP33"/>
      <c r="PAQ33"/>
      <c r="PAR33"/>
      <c r="PAS33"/>
      <c r="PAT33"/>
      <c r="PAU33"/>
      <c r="PAV33"/>
      <c r="PAW33"/>
      <c r="PAX33"/>
      <c r="PAY33"/>
      <c r="PAZ33"/>
      <c r="PBA33"/>
      <c r="PBB33"/>
      <c r="PBC33"/>
      <c r="PBD33"/>
      <c r="PBE33"/>
      <c r="PBF33"/>
      <c r="PBG33"/>
      <c r="PBH33"/>
      <c r="PBI33"/>
      <c r="PBJ33"/>
      <c r="PBK33"/>
      <c r="PBL33"/>
      <c r="PBM33"/>
      <c r="PBN33"/>
      <c r="PBO33"/>
      <c r="PBP33"/>
      <c r="PBQ33"/>
      <c r="PBR33"/>
      <c r="PBS33"/>
      <c r="PBT33"/>
      <c r="PBU33"/>
      <c r="PBV33"/>
      <c r="PBW33"/>
      <c r="PBX33"/>
      <c r="PBY33"/>
      <c r="PBZ33"/>
      <c r="PCA33"/>
      <c r="PCB33"/>
      <c r="PCC33"/>
      <c r="PCD33"/>
      <c r="PCE33"/>
      <c r="PCF33"/>
      <c r="PCG33"/>
      <c r="PCH33"/>
      <c r="PCI33"/>
      <c r="PCJ33"/>
      <c r="PCK33"/>
      <c r="PCL33"/>
      <c r="PCM33"/>
      <c r="PCN33"/>
      <c r="PCO33"/>
      <c r="PCP33"/>
      <c r="PCQ33"/>
      <c r="PCR33"/>
      <c r="PCS33"/>
      <c r="PCT33"/>
      <c r="PCU33"/>
      <c r="PCV33"/>
      <c r="PCW33"/>
      <c r="PCX33"/>
      <c r="PCY33"/>
      <c r="PCZ33"/>
      <c r="PDA33"/>
      <c r="PDB33"/>
      <c r="PDC33"/>
      <c r="PDD33"/>
      <c r="PDE33"/>
      <c r="PDF33"/>
      <c r="PDG33"/>
      <c r="PDH33"/>
      <c r="PDI33"/>
      <c r="PDJ33"/>
      <c r="PDK33"/>
      <c r="PDL33"/>
      <c r="PDM33"/>
      <c r="PDN33"/>
      <c r="PDO33"/>
      <c r="PDP33"/>
      <c r="PDQ33"/>
      <c r="PDR33"/>
      <c r="PDS33"/>
      <c r="PDT33"/>
      <c r="PDU33"/>
      <c r="PDV33"/>
      <c r="PDW33"/>
      <c r="PDX33"/>
      <c r="PDY33"/>
      <c r="PDZ33"/>
      <c r="PEA33"/>
      <c r="PEB33"/>
      <c r="PEC33"/>
      <c r="PED33"/>
      <c r="PEE33"/>
      <c r="PEF33"/>
      <c r="PEG33"/>
      <c r="PEH33"/>
      <c r="PEI33"/>
      <c r="PEJ33"/>
      <c r="PEK33"/>
      <c r="PEL33"/>
      <c r="PEM33"/>
      <c r="PEN33"/>
      <c r="PEO33"/>
      <c r="PEP33"/>
      <c r="PEQ33"/>
      <c r="PER33"/>
      <c r="PES33"/>
      <c r="PET33"/>
      <c r="PEU33"/>
      <c r="PEV33"/>
      <c r="PEW33"/>
      <c r="PEX33"/>
      <c r="PEY33"/>
      <c r="PEZ33"/>
      <c r="PFA33"/>
      <c r="PFB33"/>
      <c r="PFC33"/>
      <c r="PFD33"/>
      <c r="PFE33"/>
      <c r="PFF33"/>
      <c r="PFG33"/>
      <c r="PFH33"/>
      <c r="PFI33"/>
      <c r="PFJ33"/>
      <c r="PFK33"/>
      <c r="PFL33"/>
      <c r="PFM33"/>
      <c r="PFN33"/>
      <c r="PFO33"/>
      <c r="PFP33"/>
      <c r="PFQ33"/>
      <c r="PFR33"/>
      <c r="PFS33"/>
      <c r="PFT33"/>
      <c r="PFU33"/>
      <c r="PFV33"/>
      <c r="PFW33"/>
      <c r="PFX33"/>
      <c r="PFY33"/>
      <c r="PFZ33"/>
      <c r="PGA33"/>
      <c r="PGB33"/>
      <c r="PGC33"/>
      <c r="PGD33"/>
      <c r="PGE33"/>
      <c r="PGF33"/>
      <c r="PGG33"/>
      <c r="PGH33"/>
      <c r="PGI33"/>
      <c r="PGJ33"/>
      <c r="PGK33"/>
      <c r="PGL33"/>
      <c r="PGM33"/>
      <c r="PGN33"/>
      <c r="PGO33"/>
      <c r="PGP33"/>
      <c r="PGQ33"/>
      <c r="PGR33"/>
      <c r="PGS33"/>
      <c r="PGT33"/>
      <c r="PGU33"/>
      <c r="PGV33"/>
      <c r="PGW33"/>
      <c r="PGX33"/>
      <c r="PGY33"/>
      <c r="PGZ33"/>
      <c r="PHA33"/>
      <c r="PHB33"/>
      <c r="PHC33"/>
      <c r="PHD33"/>
      <c r="PHE33"/>
      <c r="PHF33"/>
      <c r="PHG33"/>
      <c r="PHH33"/>
      <c r="PHI33"/>
      <c r="PHJ33"/>
      <c r="PHK33"/>
      <c r="PHL33"/>
      <c r="PHM33"/>
      <c r="PHN33"/>
      <c r="PHO33"/>
      <c r="PHP33"/>
      <c r="PHQ33"/>
      <c r="PHR33"/>
      <c r="PHS33"/>
      <c r="PHT33"/>
      <c r="PHU33"/>
      <c r="PHV33"/>
      <c r="PHW33"/>
      <c r="PHX33"/>
      <c r="PHY33"/>
      <c r="PHZ33"/>
      <c r="PIA33"/>
      <c r="PIB33"/>
      <c r="PIC33"/>
      <c r="PID33"/>
      <c r="PIE33"/>
      <c r="PIF33"/>
      <c r="PIG33"/>
      <c r="PIH33"/>
      <c r="PII33"/>
      <c r="PIJ33"/>
      <c r="PIK33"/>
      <c r="PIL33"/>
      <c r="PIM33"/>
      <c r="PIN33"/>
      <c r="PIO33"/>
      <c r="PIP33"/>
      <c r="PIQ33"/>
      <c r="PIR33"/>
      <c r="PIS33"/>
      <c r="PIT33"/>
      <c r="PIU33"/>
      <c r="PIV33"/>
      <c r="PIW33"/>
      <c r="PIX33"/>
      <c r="PIY33"/>
      <c r="PIZ33"/>
      <c r="PJA33"/>
      <c r="PJB33"/>
      <c r="PJC33"/>
      <c r="PJD33"/>
      <c r="PJE33"/>
      <c r="PJF33"/>
      <c r="PJG33"/>
      <c r="PJH33"/>
      <c r="PJI33"/>
      <c r="PJJ33"/>
      <c r="PJK33"/>
      <c r="PJL33"/>
      <c r="PJM33"/>
      <c r="PJN33"/>
      <c r="PJO33"/>
      <c r="PJP33"/>
      <c r="PJQ33"/>
      <c r="PJR33"/>
      <c r="PJS33"/>
      <c r="PJT33"/>
      <c r="PJU33"/>
      <c r="PJV33"/>
      <c r="PJW33"/>
      <c r="PJX33"/>
      <c r="PJY33"/>
      <c r="PJZ33"/>
      <c r="PKA33"/>
      <c r="PKB33"/>
      <c r="PKC33"/>
      <c r="PKD33"/>
      <c r="PKE33"/>
      <c r="PKF33"/>
      <c r="PKG33"/>
      <c r="PKH33"/>
      <c r="PKI33"/>
      <c r="PKJ33"/>
      <c r="PKK33"/>
      <c r="PKL33"/>
      <c r="PKM33"/>
      <c r="PKN33"/>
      <c r="PKO33"/>
      <c r="PKP33"/>
      <c r="PKQ33"/>
      <c r="PKR33"/>
      <c r="PKS33"/>
      <c r="PKT33"/>
      <c r="PKU33"/>
      <c r="PKV33"/>
      <c r="PKW33"/>
      <c r="PKX33"/>
      <c r="PKY33"/>
      <c r="PKZ33"/>
      <c r="PLA33"/>
      <c r="PLB33"/>
      <c r="PLC33"/>
      <c r="PLD33"/>
      <c r="PLE33"/>
      <c r="PLF33"/>
      <c r="PLG33"/>
      <c r="PLH33"/>
      <c r="PLI33"/>
      <c r="PLJ33"/>
      <c r="PLK33"/>
      <c r="PLL33"/>
      <c r="PLM33"/>
      <c r="PLN33"/>
      <c r="PLO33"/>
      <c r="PLP33"/>
      <c r="PLQ33"/>
      <c r="PLR33"/>
      <c r="PLS33"/>
      <c r="PLT33"/>
      <c r="PLU33"/>
      <c r="PLV33"/>
      <c r="PLW33"/>
      <c r="PLX33"/>
      <c r="PLY33"/>
      <c r="PLZ33"/>
      <c r="PMA33"/>
      <c r="PMB33"/>
      <c r="PMC33"/>
      <c r="PMD33"/>
      <c r="PME33"/>
      <c r="PMF33"/>
      <c r="PMG33"/>
      <c r="PMH33"/>
      <c r="PMI33"/>
      <c r="PMJ33"/>
      <c r="PMK33"/>
      <c r="PML33"/>
      <c r="PMM33"/>
      <c r="PMN33"/>
      <c r="PMO33"/>
      <c r="PMP33"/>
      <c r="PMQ33"/>
      <c r="PMR33"/>
      <c r="PMS33"/>
      <c r="PMT33"/>
      <c r="PMU33"/>
      <c r="PMV33"/>
      <c r="PMW33"/>
      <c r="PMX33"/>
      <c r="PMY33"/>
      <c r="PMZ33"/>
      <c r="PNA33"/>
      <c r="PNB33"/>
      <c r="PNC33"/>
      <c r="PND33"/>
      <c r="PNE33"/>
      <c r="PNF33"/>
      <c r="PNG33"/>
      <c r="PNH33"/>
      <c r="PNI33"/>
      <c r="PNJ33"/>
      <c r="PNK33"/>
      <c r="PNL33"/>
      <c r="PNM33"/>
      <c r="PNN33"/>
      <c r="PNO33"/>
      <c r="PNP33"/>
      <c r="PNQ33"/>
      <c r="PNR33"/>
      <c r="PNS33"/>
      <c r="PNT33"/>
      <c r="PNU33"/>
      <c r="PNV33"/>
      <c r="PNW33"/>
      <c r="PNX33"/>
      <c r="PNY33"/>
      <c r="PNZ33"/>
      <c r="POA33"/>
      <c r="POB33"/>
      <c r="POC33"/>
      <c r="POD33"/>
      <c r="POE33"/>
      <c r="POF33"/>
      <c r="POG33"/>
      <c r="POH33"/>
      <c r="POI33"/>
      <c r="POJ33"/>
      <c r="POK33"/>
      <c r="POL33"/>
      <c r="POM33"/>
      <c r="PON33"/>
      <c r="POO33"/>
      <c r="POP33"/>
      <c r="POQ33"/>
      <c r="POR33"/>
      <c r="POS33"/>
      <c r="POT33"/>
      <c r="POU33"/>
      <c r="POV33"/>
      <c r="POW33"/>
      <c r="POX33"/>
      <c r="POY33"/>
      <c r="POZ33"/>
      <c r="PPA33"/>
      <c r="PPB33"/>
      <c r="PPC33"/>
      <c r="PPD33"/>
      <c r="PPE33"/>
      <c r="PPF33"/>
      <c r="PPG33"/>
      <c r="PPH33"/>
      <c r="PPI33"/>
      <c r="PPJ33"/>
      <c r="PPK33"/>
      <c r="PPL33"/>
      <c r="PPM33"/>
      <c r="PPN33"/>
      <c r="PPO33"/>
      <c r="PPP33"/>
      <c r="PPQ33"/>
      <c r="PPR33"/>
      <c r="PPS33"/>
      <c r="PPT33"/>
      <c r="PPU33"/>
      <c r="PPV33"/>
      <c r="PPW33"/>
      <c r="PPX33"/>
      <c r="PPY33"/>
      <c r="PPZ33"/>
      <c r="PQA33"/>
      <c r="PQB33"/>
      <c r="PQC33"/>
      <c r="PQD33"/>
      <c r="PQE33"/>
      <c r="PQF33"/>
      <c r="PQG33"/>
      <c r="PQH33"/>
      <c r="PQI33"/>
      <c r="PQJ33"/>
      <c r="PQK33"/>
      <c r="PQL33"/>
      <c r="PQM33"/>
      <c r="PQN33"/>
      <c r="PQO33"/>
      <c r="PQP33"/>
      <c r="PQQ33"/>
      <c r="PQR33"/>
      <c r="PQS33"/>
      <c r="PQT33"/>
      <c r="PQU33"/>
      <c r="PQV33"/>
      <c r="PQW33"/>
      <c r="PQX33"/>
      <c r="PQY33"/>
      <c r="PQZ33"/>
      <c r="PRA33"/>
      <c r="PRB33"/>
      <c r="PRC33"/>
      <c r="PRD33"/>
      <c r="PRE33"/>
      <c r="PRF33"/>
      <c r="PRG33"/>
      <c r="PRH33"/>
      <c r="PRI33"/>
      <c r="PRJ33"/>
      <c r="PRK33"/>
      <c r="PRL33"/>
      <c r="PRM33"/>
      <c r="PRN33"/>
      <c r="PRO33"/>
      <c r="PRP33"/>
      <c r="PRQ33"/>
      <c r="PRR33"/>
      <c r="PRS33"/>
      <c r="PRT33"/>
      <c r="PRU33"/>
      <c r="PRV33"/>
      <c r="PRW33"/>
      <c r="PRX33"/>
      <c r="PRY33"/>
      <c r="PRZ33"/>
      <c r="PSA33"/>
      <c r="PSB33"/>
      <c r="PSC33"/>
      <c r="PSD33"/>
      <c r="PSE33"/>
      <c r="PSF33"/>
      <c r="PSG33"/>
      <c r="PSH33"/>
      <c r="PSI33"/>
      <c r="PSJ33"/>
      <c r="PSK33"/>
      <c r="PSL33"/>
      <c r="PSM33"/>
      <c r="PSN33"/>
      <c r="PSO33"/>
      <c r="PSP33"/>
      <c r="PSQ33"/>
      <c r="PSR33"/>
      <c r="PSS33"/>
      <c r="PST33"/>
      <c r="PSU33"/>
      <c r="PSV33"/>
      <c r="PSW33"/>
      <c r="PSX33"/>
      <c r="PSY33"/>
      <c r="PSZ33"/>
      <c r="PTA33"/>
      <c r="PTB33"/>
      <c r="PTC33"/>
      <c r="PTD33"/>
      <c r="PTE33"/>
      <c r="PTF33"/>
      <c r="PTG33"/>
      <c r="PTH33"/>
      <c r="PTI33"/>
      <c r="PTJ33"/>
      <c r="PTK33"/>
      <c r="PTL33"/>
      <c r="PTM33"/>
      <c r="PTN33"/>
      <c r="PTO33"/>
      <c r="PTP33"/>
      <c r="PTQ33"/>
      <c r="PTR33"/>
      <c r="PTS33"/>
      <c r="PTT33"/>
      <c r="PTU33"/>
      <c r="PTV33"/>
      <c r="PTW33"/>
      <c r="PTX33"/>
      <c r="PTY33"/>
      <c r="PTZ33"/>
      <c r="PUA33"/>
      <c r="PUB33"/>
      <c r="PUC33"/>
      <c r="PUD33"/>
      <c r="PUE33"/>
      <c r="PUF33"/>
      <c r="PUG33"/>
      <c r="PUH33"/>
      <c r="PUI33"/>
      <c r="PUJ33"/>
      <c r="PUK33"/>
      <c r="PUL33"/>
      <c r="PUM33"/>
      <c r="PUN33"/>
      <c r="PUO33"/>
      <c r="PUP33"/>
      <c r="PUQ33"/>
      <c r="PUR33"/>
      <c r="PUS33"/>
      <c r="PUT33"/>
      <c r="PUU33"/>
      <c r="PUV33"/>
      <c r="PUW33"/>
      <c r="PUX33"/>
      <c r="PUY33"/>
      <c r="PUZ33"/>
      <c r="PVA33"/>
      <c r="PVB33"/>
      <c r="PVC33"/>
      <c r="PVD33"/>
      <c r="PVE33"/>
      <c r="PVF33"/>
      <c r="PVG33"/>
      <c r="PVH33"/>
      <c r="PVI33"/>
      <c r="PVJ33"/>
      <c r="PVK33"/>
      <c r="PVL33"/>
      <c r="PVM33"/>
      <c r="PVN33"/>
      <c r="PVO33"/>
      <c r="PVP33"/>
      <c r="PVQ33"/>
      <c r="PVR33"/>
      <c r="PVS33"/>
      <c r="PVT33"/>
      <c r="PVU33"/>
      <c r="PVV33"/>
      <c r="PVW33"/>
      <c r="PVX33"/>
      <c r="PVY33"/>
      <c r="PVZ33"/>
      <c r="PWA33"/>
      <c r="PWB33"/>
      <c r="PWC33"/>
      <c r="PWD33"/>
      <c r="PWE33"/>
      <c r="PWF33"/>
      <c r="PWG33"/>
      <c r="PWH33"/>
      <c r="PWI33"/>
      <c r="PWJ33"/>
      <c r="PWK33"/>
      <c r="PWL33"/>
      <c r="PWM33"/>
      <c r="PWN33"/>
      <c r="PWO33"/>
      <c r="PWP33"/>
      <c r="PWQ33"/>
      <c r="PWR33"/>
      <c r="PWS33"/>
      <c r="PWT33"/>
      <c r="PWU33"/>
      <c r="PWV33"/>
      <c r="PWW33"/>
      <c r="PWX33"/>
      <c r="PWY33"/>
      <c r="PWZ33"/>
      <c r="PXA33"/>
      <c r="PXB33"/>
      <c r="PXC33"/>
      <c r="PXD33"/>
      <c r="PXE33"/>
      <c r="PXF33"/>
      <c r="PXG33"/>
      <c r="PXH33"/>
      <c r="PXI33"/>
      <c r="PXJ33"/>
      <c r="PXK33"/>
      <c r="PXL33"/>
      <c r="PXM33"/>
      <c r="PXN33"/>
      <c r="PXO33"/>
      <c r="PXP33"/>
      <c r="PXQ33"/>
      <c r="PXR33"/>
      <c r="PXS33"/>
      <c r="PXT33"/>
      <c r="PXU33"/>
      <c r="PXV33"/>
      <c r="PXW33"/>
      <c r="PXX33"/>
      <c r="PXY33"/>
      <c r="PXZ33"/>
      <c r="PYA33"/>
      <c r="PYB33"/>
      <c r="PYC33"/>
      <c r="PYD33"/>
      <c r="PYE33"/>
      <c r="PYF33"/>
      <c r="PYG33"/>
      <c r="PYH33"/>
      <c r="PYI33"/>
      <c r="PYJ33"/>
      <c r="PYK33"/>
      <c r="PYL33"/>
      <c r="PYM33"/>
      <c r="PYN33"/>
      <c r="PYO33"/>
      <c r="PYP33"/>
      <c r="PYQ33"/>
      <c r="PYR33"/>
      <c r="PYS33"/>
      <c r="PYT33"/>
      <c r="PYU33"/>
      <c r="PYV33"/>
      <c r="PYW33"/>
      <c r="PYX33"/>
      <c r="PYY33"/>
      <c r="PYZ33"/>
      <c r="PZA33"/>
      <c r="PZB33"/>
      <c r="PZC33"/>
      <c r="PZD33"/>
      <c r="PZE33"/>
      <c r="PZF33"/>
      <c r="PZG33"/>
      <c r="PZH33"/>
      <c r="PZI33"/>
      <c r="PZJ33"/>
      <c r="PZK33"/>
      <c r="PZL33"/>
      <c r="PZM33"/>
      <c r="PZN33"/>
      <c r="PZO33"/>
      <c r="PZP33"/>
      <c r="PZQ33"/>
      <c r="PZR33"/>
      <c r="PZS33"/>
      <c r="PZT33"/>
      <c r="PZU33"/>
      <c r="PZV33"/>
      <c r="PZW33"/>
      <c r="PZX33"/>
      <c r="PZY33"/>
      <c r="PZZ33"/>
      <c r="QAA33"/>
      <c r="QAB33"/>
      <c r="QAC33"/>
      <c r="QAD33"/>
      <c r="QAE33"/>
      <c r="QAF33"/>
      <c r="QAG33"/>
      <c r="QAH33"/>
      <c r="QAI33"/>
      <c r="QAJ33"/>
      <c r="QAK33"/>
      <c r="QAL33"/>
      <c r="QAM33"/>
      <c r="QAN33"/>
      <c r="QAO33"/>
      <c r="QAP33"/>
      <c r="QAQ33"/>
      <c r="QAR33"/>
      <c r="QAS33"/>
      <c r="QAT33"/>
      <c r="QAU33"/>
      <c r="QAV33"/>
      <c r="QAW33"/>
      <c r="QAX33"/>
      <c r="QAY33"/>
      <c r="QAZ33"/>
      <c r="QBA33"/>
      <c r="QBB33"/>
      <c r="QBC33"/>
      <c r="QBD33"/>
      <c r="QBE33"/>
      <c r="QBF33"/>
      <c r="QBG33"/>
      <c r="QBH33"/>
      <c r="QBI33"/>
      <c r="QBJ33"/>
      <c r="QBK33"/>
      <c r="QBL33"/>
      <c r="QBM33"/>
      <c r="QBN33"/>
      <c r="QBO33"/>
      <c r="QBP33"/>
      <c r="QBQ33"/>
      <c r="QBR33"/>
      <c r="QBS33"/>
      <c r="QBT33"/>
      <c r="QBU33"/>
      <c r="QBV33"/>
      <c r="QBW33"/>
      <c r="QBX33"/>
      <c r="QBY33"/>
      <c r="QBZ33"/>
      <c r="QCA33"/>
      <c r="QCB33"/>
      <c r="QCC33"/>
      <c r="QCD33"/>
      <c r="QCE33"/>
      <c r="QCF33"/>
      <c r="QCG33"/>
      <c r="QCH33"/>
      <c r="QCI33"/>
      <c r="QCJ33"/>
      <c r="QCK33"/>
      <c r="QCL33"/>
      <c r="QCM33"/>
      <c r="QCN33"/>
      <c r="QCO33"/>
      <c r="QCP33"/>
      <c r="QCQ33"/>
      <c r="QCR33"/>
      <c r="QCS33"/>
      <c r="QCT33"/>
      <c r="QCU33"/>
      <c r="QCV33"/>
      <c r="QCW33"/>
      <c r="QCX33"/>
      <c r="QCY33"/>
      <c r="QCZ33"/>
      <c r="QDA33"/>
      <c r="QDB33"/>
      <c r="QDC33"/>
      <c r="QDD33"/>
      <c r="QDE33"/>
      <c r="QDF33"/>
      <c r="QDG33"/>
      <c r="QDH33"/>
      <c r="QDI33"/>
      <c r="QDJ33"/>
      <c r="QDK33"/>
      <c r="QDL33"/>
      <c r="QDM33"/>
      <c r="QDN33"/>
      <c r="QDO33"/>
      <c r="QDP33"/>
      <c r="QDQ33"/>
      <c r="QDR33"/>
      <c r="QDS33"/>
      <c r="QDT33"/>
      <c r="QDU33"/>
      <c r="QDV33"/>
      <c r="QDW33"/>
      <c r="QDX33"/>
      <c r="QDY33"/>
      <c r="QDZ33"/>
      <c r="QEA33"/>
      <c r="QEB33"/>
      <c r="QEC33"/>
      <c r="QED33"/>
      <c r="QEE33"/>
      <c r="QEF33"/>
      <c r="QEG33"/>
      <c r="QEH33"/>
      <c r="QEI33"/>
      <c r="QEJ33"/>
      <c r="QEK33"/>
      <c r="QEL33"/>
      <c r="QEM33"/>
      <c r="QEN33"/>
      <c r="QEO33"/>
      <c r="QEP33"/>
      <c r="QEQ33"/>
      <c r="QER33"/>
      <c r="QES33"/>
      <c r="QET33"/>
      <c r="QEU33"/>
      <c r="QEV33"/>
      <c r="QEW33"/>
      <c r="QEX33"/>
      <c r="QEY33"/>
      <c r="QEZ33"/>
      <c r="QFA33"/>
      <c r="QFB33"/>
      <c r="QFC33"/>
      <c r="QFD33"/>
      <c r="QFE33"/>
      <c r="QFF33"/>
      <c r="QFG33"/>
      <c r="QFH33"/>
      <c r="QFI33"/>
      <c r="QFJ33"/>
      <c r="QFK33"/>
      <c r="QFL33"/>
      <c r="QFM33"/>
      <c r="QFN33"/>
      <c r="QFO33"/>
      <c r="QFP33"/>
      <c r="QFQ33"/>
      <c r="QFR33"/>
      <c r="QFS33"/>
      <c r="QFT33"/>
      <c r="QFU33"/>
      <c r="QFV33"/>
      <c r="QFW33"/>
      <c r="QFX33"/>
      <c r="QFY33"/>
      <c r="QFZ33"/>
      <c r="QGA33"/>
      <c r="QGB33"/>
      <c r="QGC33"/>
      <c r="QGD33"/>
      <c r="QGE33"/>
      <c r="QGF33"/>
      <c r="QGG33"/>
      <c r="QGH33"/>
      <c r="QGI33"/>
      <c r="QGJ33"/>
      <c r="QGK33"/>
      <c r="QGL33"/>
      <c r="QGM33"/>
      <c r="QGN33"/>
      <c r="QGO33"/>
      <c r="QGP33"/>
      <c r="QGQ33"/>
      <c r="QGR33"/>
      <c r="QGS33"/>
      <c r="QGT33"/>
      <c r="QGU33"/>
      <c r="QGV33"/>
      <c r="QGW33"/>
      <c r="QGX33"/>
      <c r="QGY33"/>
      <c r="QGZ33"/>
      <c r="QHA33"/>
      <c r="QHB33"/>
      <c r="QHC33"/>
      <c r="QHD33"/>
      <c r="QHE33"/>
      <c r="QHF33"/>
      <c r="QHG33"/>
      <c r="QHH33"/>
      <c r="QHI33"/>
      <c r="QHJ33"/>
      <c r="QHK33"/>
      <c r="QHL33"/>
      <c r="QHM33"/>
      <c r="QHN33"/>
      <c r="QHO33"/>
      <c r="QHP33"/>
      <c r="QHQ33"/>
      <c r="QHR33"/>
      <c r="QHS33"/>
      <c r="QHT33"/>
      <c r="QHU33"/>
      <c r="QHV33"/>
      <c r="QHW33"/>
      <c r="QHX33"/>
      <c r="QHY33"/>
      <c r="QHZ33"/>
      <c r="QIA33"/>
      <c r="QIB33"/>
      <c r="QIC33"/>
      <c r="QID33"/>
      <c r="QIE33"/>
      <c r="QIF33"/>
      <c r="QIG33"/>
      <c r="QIH33"/>
      <c r="QII33"/>
      <c r="QIJ33"/>
      <c r="QIK33"/>
      <c r="QIL33"/>
      <c r="QIM33"/>
      <c r="QIN33"/>
      <c r="QIO33"/>
      <c r="QIP33"/>
      <c r="QIQ33"/>
      <c r="QIR33"/>
      <c r="QIS33"/>
      <c r="QIT33"/>
      <c r="QIU33"/>
      <c r="QIV33"/>
      <c r="QIW33"/>
      <c r="QIX33"/>
      <c r="QIY33"/>
      <c r="QIZ33"/>
      <c r="QJA33"/>
      <c r="QJB33"/>
      <c r="QJC33"/>
      <c r="QJD33"/>
      <c r="QJE33"/>
      <c r="QJF33"/>
      <c r="QJG33"/>
      <c r="QJH33"/>
      <c r="QJI33"/>
      <c r="QJJ33"/>
      <c r="QJK33"/>
      <c r="QJL33"/>
      <c r="QJM33"/>
      <c r="QJN33"/>
      <c r="QJO33"/>
      <c r="QJP33"/>
      <c r="QJQ33"/>
      <c r="QJR33"/>
      <c r="QJS33"/>
      <c r="QJT33"/>
      <c r="QJU33"/>
      <c r="QJV33"/>
      <c r="QJW33"/>
      <c r="QJX33"/>
      <c r="QJY33"/>
      <c r="QJZ33"/>
      <c r="QKA33"/>
      <c r="QKB33"/>
      <c r="QKC33"/>
      <c r="QKD33"/>
      <c r="QKE33"/>
      <c r="QKF33"/>
      <c r="QKG33"/>
      <c r="QKH33"/>
      <c r="QKI33"/>
      <c r="QKJ33"/>
      <c r="QKK33"/>
      <c r="QKL33"/>
      <c r="QKM33"/>
      <c r="QKN33"/>
      <c r="QKO33"/>
      <c r="QKP33"/>
      <c r="QKQ33"/>
      <c r="QKR33"/>
      <c r="QKS33"/>
      <c r="QKT33"/>
      <c r="QKU33"/>
      <c r="QKV33"/>
      <c r="QKW33"/>
      <c r="QKX33"/>
      <c r="QKY33"/>
      <c r="QKZ33"/>
      <c r="QLA33"/>
      <c r="QLB33"/>
      <c r="QLC33"/>
      <c r="QLD33"/>
      <c r="QLE33"/>
      <c r="QLF33"/>
      <c r="QLG33"/>
      <c r="QLH33"/>
      <c r="QLI33"/>
      <c r="QLJ33"/>
      <c r="QLK33"/>
      <c r="QLL33"/>
      <c r="QLM33"/>
      <c r="QLN33"/>
      <c r="QLO33"/>
      <c r="QLP33"/>
      <c r="QLQ33"/>
      <c r="QLR33"/>
      <c r="QLS33"/>
      <c r="QLT33"/>
      <c r="QLU33"/>
      <c r="QLV33"/>
      <c r="QLW33"/>
      <c r="QLX33"/>
      <c r="QLY33"/>
      <c r="QLZ33"/>
      <c r="QMA33"/>
      <c r="QMB33"/>
      <c r="QMC33"/>
      <c r="QMD33"/>
      <c r="QME33"/>
      <c r="QMF33"/>
      <c r="QMG33"/>
      <c r="QMH33"/>
      <c r="QMI33"/>
      <c r="QMJ33"/>
      <c r="QMK33"/>
      <c r="QML33"/>
      <c r="QMM33"/>
      <c r="QMN33"/>
      <c r="QMO33"/>
      <c r="QMP33"/>
      <c r="QMQ33"/>
      <c r="QMR33"/>
      <c r="QMS33"/>
      <c r="QMT33"/>
      <c r="QMU33"/>
      <c r="QMV33"/>
      <c r="QMW33"/>
      <c r="QMX33"/>
      <c r="QMY33"/>
      <c r="QMZ33"/>
      <c r="QNA33"/>
      <c r="QNB33"/>
      <c r="QNC33"/>
      <c r="QND33"/>
      <c r="QNE33"/>
      <c r="QNF33"/>
      <c r="QNG33"/>
      <c r="QNH33"/>
      <c r="QNI33"/>
      <c r="QNJ33"/>
      <c r="QNK33"/>
      <c r="QNL33"/>
      <c r="QNM33"/>
      <c r="QNN33"/>
      <c r="QNO33"/>
      <c r="QNP33"/>
      <c r="QNQ33"/>
      <c r="QNR33"/>
      <c r="QNS33"/>
      <c r="QNT33"/>
      <c r="QNU33"/>
      <c r="QNV33"/>
      <c r="QNW33"/>
      <c r="QNX33"/>
      <c r="QNY33"/>
      <c r="QNZ33"/>
      <c r="QOA33"/>
      <c r="QOB33"/>
      <c r="QOC33"/>
      <c r="QOD33"/>
      <c r="QOE33"/>
      <c r="QOF33"/>
      <c r="QOG33"/>
      <c r="QOH33"/>
      <c r="QOI33"/>
      <c r="QOJ33"/>
      <c r="QOK33"/>
      <c r="QOL33"/>
      <c r="QOM33"/>
      <c r="QON33"/>
      <c r="QOO33"/>
      <c r="QOP33"/>
      <c r="QOQ33"/>
      <c r="QOR33"/>
      <c r="QOS33"/>
      <c r="QOT33"/>
      <c r="QOU33"/>
      <c r="QOV33"/>
      <c r="QOW33"/>
      <c r="QOX33"/>
      <c r="QOY33"/>
      <c r="QOZ33"/>
      <c r="QPA33"/>
      <c r="QPB33"/>
      <c r="QPC33"/>
      <c r="QPD33"/>
      <c r="QPE33"/>
      <c r="QPF33"/>
      <c r="QPG33"/>
      <c r="QPH33"/>
      <c r="QPI33"/>
      <c r="QPJ33"/>
      <c r="QPK33"/>
      <c r="QPL33"/>
      <c r="QPM33"/>
      <c r="QPN33"/>
      <c r="QPO33"/>
      <c r="QPP33"/>
      <c r="QPQ33"/>
      <c r="QPR33"/>
      <c r="QPS33"/>
      <c r="QPT33"/>
      <c r="QPU33"/>
      <c r="QPV33"/>
      <c r="QPW33"/>
      <c r="QPX33"/>
      <c r="QPY33"/>
      <c r="QPZ33"/>
      <c r="QQA33"/>
      <c r="QQB33"/>
      <c r="QQC33"/>
      <c r="QQD33"/>
      <c r="QQE33"/>
      <c r="QQF33"/>
      <c r="QQG33"/>
      <c r="QQH33"/>
      <c r="QQI33"/>
      <c r="QQJ33"/>
      <c r="QQK33"/>
      <c r="QQL33"/>
      <c r="QQM33"/>
      <c r="QQN33"/>
      <c r="QQO33"/>
      <c r="QQP33"/>
      <c r="QQQ33"/>
      <c r="QQR33"/>
      <c r="QQS33"/>
      <c r="QQT33"/>
      <c r="QQU33"/>
      <c r="QQV33"/>
      <c r="QQW33"/>
      <c r="QQX33"/>
      <c r="QQY33"/>
      <c r="QQZ33"/>
      <c r="QRA33"/>
      <c r="QRB33"/>
      <c r="QRC33"/>
      <c r="QRD33"/>
      <c r="QRE33"/>
      <c r="QRF33"/>
      <c r="QRG33"/>
      <c r="QRH33"/>
      <c r="QRI33"/>
      <c r="QRJ33"/>
      <c r="QRK33"/>
      <c r="QRL33"/>
      <c r="QRM33"/>
      <c r="QRN33"/>
      <c r="QRO33"/>
      <c r="QRP33"/>
      <c r="QRQ33"/>
      <c r="QRR33"/>
      <c r="QRS33"/>
      <c r="QRT33"/>
      <c r="QRU33"/>
      <c r="QRV33"/>
      <c r="QRW33"/>
      <c r="QRX33"/>
      <c r="QRY33"/>
      <c r="QRZ33"/>
      <c r="QSA33"/>
      <c r="QSB33"/>
      <c r="QSC33"/>
      <c r="QSD33"/>
      <c r="QSE33"/>
      <c r="QSF33"/>
      <c r="QSG33"/>
      <c r="QSH33"/>
      <c r="QSI33"/>
      <c r="QSJ33"/>
      <c r="QSK33"/>
      <c r="QSL33"/>
      <c r="QSM33"/>
      <c r="QSN33"/>
      <c r="QSO33"/>
      <c r="QSP33"/>
      <c r="QSQ33"/>
      <c r="QSR33"/>
      <c r="QSS33"/>
      <c r="QST33"/>
      <c r="QSU33"/>
      <c r="QSV33"/>
      <c r="QSW33"/>
      <c r="QSX33"/>
      <c r="QSY33"/>
      <c r="QSZ33"/>
      <c r="QTA33"/>
      <c r="QTB33"/>
      <c r="QTC33"/>
      <c r="QTD33"/>
      <c r="QTE33"/>
      <c r="QTF33"/>
      <c r="QTG33"/>
      <c r="QTH33"/>
      <c r="QTI33"/>
      <c r="QTJ33"/>
      <c r="QTK33"/>
      <c r="QTL33"/>
      <c r="QTM33"/>
      <c r="QTN33"/>
      <c r="QTO33"/>
      <c r="QTP33"/>
      <c r="QTQ33"/>
      <c r="QTR33"/>
      <c r="QTS33"/>
      <c r="QTT33"/>
      <c r="QTU33"/>
      <c r="QTV33"/>
      <c r="QTW33"/>
      <c r="QTX33"/>
      <c r="QTY33"/>
      <c r="QTZ33"/>
      <c r="QUA33"/>
      <c r="QUB33"/>
      <c r="QUC33"/>
      <c r="QUD33"/>
      <c r="QUE33"/>
      <c r="QUF33"/>
      <c r="QUG33"/>
      <c r="QUH33"/>
      <c r="QUI33"/>
      <c r="QUJ33"/>
      <c r="QUK33"/>
      <c r="QUL33"/>
      <c r="QUM33"/>
      <c r="QUN33"/>
      <c r="QUO33"/>
      <c r="QUP33"/>
      <c r="QUQ33"/>
      <c r="QUR33"/>
      <c r="QUS33"/>
      <c r="QUT33"/>
      <c r="QUU33"/>
      <c r="QUV33"/>
      <c r="QUW33"/>
      <c r="QUX33"/>
      <c r="QUY33"/>
      <c r="QUZ33"/>
      <c r="QVA33"/>
      <c r="QVB33"/>
      <c r="QVC33"/>
      <c r="QVD33"/>
      <c r="QVE33"/>
      <c r="QVF33"/>
      <c r="QVG33"/>
      <c r="QVH33"/>
      <c r="QVI33"/>
      <c r="QVJ33"/>
      <c r="QVK33"/>
      <c r="QVL33"/>
      <c r="QVM33"/>
      <c r="QVN33"/>
      <c r="QVO33"/>
      <c r="QVP33"/>
      <c r="QVQ33"/>
      <c r="QVR33"/>
      <c r="QVS33"/>
      <c r="QVT33"/>
      <c r="QVU33"/>
      <c r="QVV33"/>
      <c r="QVW33"/>
      <c r="QVX33"/>
      <c r="QVY33"/>
      <c r="QVZ33"/>
      <c r="QWA33"/>
      <c r="QWB33"/>
      <c r="QWC33"/>
      <c r="QWD33"/>
      <c r="QWE33"/>
      <c r="QWF33"/>
      <c r="QWG33"/>
      <c r="QWH33"/>
      <c r="QWI33"/>
      <c r="QWJ33"/>
      <c r="QWK33"/>
      <c r="QWL33"/>
      <c r="QWM33"/>
      <c r="QWN33"/>
      <c r="QWO33"/>
      <c r="QWP33"/>
      <c r="QWQ33"/>
      <c r="QWR33"/>
      <c r="QWS33"/>
      <c r="QWT33"/>
      <c r="QWU33"/>
      <c r="QWV33"/>
      <c r="QWW33"/>
      <c r="QWX33"/>
      <c r="QWY33"/>
      <c r="QWZ33"/>
      <c r="QXA33"/>
      <c r="QXB33"/>
      <c r="QXC33"/>
      <c r="QXD33"/>
      <c r="QXE33"/>
      <c r="QXF33"/>
      <c r="QXG33"/>
      <c r="QXH33"/>
      <c r="QXI33"/>
      <c r="QXJ33"/>
      <c r="QXK33"/>
      <c r="QXL33"/>
      <c r="QXM33"/>
      <c r="QXN33"/>
      <c r="QXO33"/>
      <c r="QXP33"/>
      <c r="QXQ33"/>
      <c r="QXR33"/>
      <c r="QXS33"/>
      <c r="QXT33"/>
      <c r="QXU33"/>
      <c r="QXV33"/>
      <c r="QXW33"/>
      <c r="QXX33"/>
      <c r="QXY33"/>
      <c r="QXZ33"/>
      <c r="QYA33"/>
      <c r="QYB33"/>
      <c r="QYC33"/>
      <c r="QYD33"/>
      <c r="QYE33"/>
      <c r="QYF33"/>
      <c r="QYG33"/>
      <c r="QYH33"/>
      <c r="QYI33"/>
      <c r="QYJ33"/>
      <c r="QYK33"/>
      <c r="QYL33"/>
      <c r="QYM33"/>
      <c r="QYN33"/>
      <c r="QYO33"/>
      <c r="QYP33"/>
      <c r="QYQ33"/>
      <c r="QYR33"/>
      <c r="QYS33"/>
      <c r="QYT33"/>
      <c r="QYU33"/>
      <c r="QYV33"/>
      <c r="QYW33"/>
      <c r="QYX33"/>
      <c r="QYY33"/>
      <c r="QYZ33"/>
      <c r="QZA33"/>
      <c r="QZB33"/>
      <c r="QZC33"/>
      <c r="QZD33"/>
      <c r="QZE33"/>
      <c r="QZF33"/>
      <c r="QZG33"/>
      <c r="QZH33"/>
      <c r="QZI33"/>
      <c r="QZJ33"/>
      <c r="QZK33"/>
      <c r="QZL33"/>
      <c r="QZM33"/>
      <c r="QZN33"/>
      <c r="QZO33"/>
      <c r="QZP33"/>
      <c r="QZQ33"/>
      <c r="QZR33"/>
      <c r="QZS33"/>
      <c r="QZT33"/>
      <c r="QZU33"/>
      <c r="QZV33"/>
      <c r="QZW33"/>
      <c r="QZX33"/>
      <c r="QZY33"/>
      <c r="QZZ33"/>
      <c r="RAA33"/>
      <c r="RAB33"/>
      <c r="RAC33"/>
      <c r="RAD33"/>
      <c r="RAE33"/>
      <c r="RAF33"/>
      <c r="RAG33"/>
      <c r="RAH33"/>
      <c r="RAI33"/>
      <c r="RAJ33"/>
      <c r="RAK33"/>
      <c r="RAL33"/>
      <c r="RAM33"/>
      <c r="RAN33"/>
      <c r="RAO33"/>
      <c r="RAP33"/>
      <c r="RAQ33"/>
      <c r="RAR33"/>
      <c r="RAS33"/>
      <c r="RAT33"/>
      <c r="RAU33"/>
      <c r="RAV33"/>
      <c r="RAW33"/>
      <c r="RAX33"/>
      <c r="RAY33"/>
      <c r="RAZ33"/>
      <c r="RBA33"/>
      <c r="RBB33"/>
      <c r="RBC33"/>
      <c r="RBD33"/>
      <c r="RBE33"/>
      <c r="RBF33"/>
      <c r="RBG33"/>
      <c r="RBH33"/>
      <c r="RBI33"/>
      <c r="RBJ33"/>
      <c r="RBK33"/>
      <c r="RBL33"/>
      <c r="RBM33"/>
      <c r="RBN33"/>
      <c r="RBO33"/>
      <c r="RBP33"/>
      <c r="RBQ33"/>
      <c r="RBR33"/>
      <c r="RBS33"/>
      <c r="RBT33"/>
      <c r="RBU33"/>
      <c r="RBV33"/>
      <c r="RBW33"/>
      <c r="RBX33"/>
      <c r="RBY33"/>
      <c r="RBZ33"/>
      <c r="RCA33"/>
      <c r="RCB33"/>
      <c r="RCC33"/>
      <c r="RCD33"/>
      <c r="RCE33"/>
      <c r="RCF33"/>
      <c r="RCG33"/>
      <c r="RCH33"/>
      <c r="RCI33"/>
      <c r="RCJ33"/>
      <c r="RCK33"/>
      <c r="RCL33"/>
      <c r="RCM33"/>
      <c r="RCN33"/>
      <c r="RCO33"/>
      <c r="RCP33"/>
      <c r="RCQ33"/>
      <c r="RCR33"/>
      <c r="RCS33"/>
      <c r="RCT33"/>
      <c r="RCU33"/>
      <c r="RCV33"/>
      <c r="RCW33"/>
      <c r="RCX33"/>
      <c r="RCY33"/>
      <c r="RCZ33"/>
      <c r="RDA33"/>
      <c r="RDB33"/>
      <c r="RDC33"/>
      <c r="RDD33"/>
      <c r="RDE33"/>
      <c r="RDF33"/>
      <c r="RDG33"/>
      <c r="RDH33"/>
      <c r="RDI33"/>
      <c r="RDJ33"/>
      <c r="RDK33"/>
      <c r="RDL33"/>
      <c r="RDM33"/>
      <c r="RDN33"/>
      <c r="RDO33"/>
      <c r="RDP33"/>
      <c r="RDQ33"/>
      <c r="RDR33"/>
      <c r="RDS33"/>
      <c r="RDT33"/>
      <c r="RDU33"/>
      <c r="RDV33"/>
      <c r="RDW33"/>
      <c r="RDX33"/>
      <c r="RDY33"/>
      <c r="RDZ33"/>
      <c r="REA33"/>
      <c r="REB33"/>
      <c r="REC33"/>
      <c r="RED33"/>
      <c r="REE33"/>
      <c r="REF33"/>
      <c r="REG33"/>
      <c r="REH33"/>
      <c r="REI33"/>
      <c r="REJ33"/>
      <c r="REK33"/>
      <c r="REL33"/>
      <c r="REM33"/>
      <c r="REN33"/>
      <c r="REO33"/>
      <c r="REP33"/>
      <c r="REQ33"/>
      <c r="RER33"/>
      <c r="RES33"/>
      <c r="RET33"/>
      <c r="REU33"/>
      <c r="REV33"/>
      <c r="REW33"/>
      <c r="REX33"/>
      <c r="REY33"/>
      <c r="REZ33"/>
      <c r="RFA33"/>
      <c r="RFB33"/>
      <c r="RFC33"/>
      <c r="RFD33"/>
      <c r="RFE33"/>
      <c r="RFF33"/>
      <c r="RFG33"/>
      <c r="RFH33"/>
      <c r="RFI33"/>
      <c r="RFJ33"/>
      <c r="RFK33"/>
      <c r="RFL33"/>
      <c r="RFM33"/>
      <c r="RFN33"/>
      <c r="RFO33"/>
      <c r="RFP33"/>
      <c r="RFQ33"/>
      <c r="RFR33"/>
      <c r="RFS33"/>
      <c r="RFT33"/>
      <c r="RFU33"/>
      <c r="RFV33"/>
      <c r="RFW33"/>
      <c r="RFX33"/>
      <c r="RFY33"/>
      <c r="RFZ33"/>
      <c r="RGA33"/>
      <c r="RGB33"/>
      <c r="RGC33"/>
      <c r="RGD33"/>
      <c r="RGE33"/>
      <c r="RGF33"/>
      <c r="RGG33"/>
      <c r="RGH33"/>
      <c r="RGI33"/>
      <c r="RGJ33"/>
      <c r="RGK33"/>
      <c r="RGL33"/>
      <c r="RGM33"/>
      <c r="RGN33"/>
      <c r="RGO33"/>
      <c r="RGP33"/>
      <c r="RGQ33"/>
      <c r="RGR33"/>
      <c r="RGS33"/>
      <c r="RGT33"/>
      <c r="RGU33"/>
      <c r="RGV33"/>
      <c r="RGW33"/>
      <c r="RGX33"/>
      <c r="RGY33"/>
      <c r="RGZ33"/>
      <c r="RHA33"/>
      <c r="RHB33"/>
      <c r="RHC33"/>
      <c r="RHD33"/>
      <c r="RHE33"/>
      <c r="RHF33"/>
      <c r="RHG33"/>
      <c r="RHH33"/>
      <c r="RHI33"/>
      <c r="RHJ33"/>
      <c r="RHK33"/>
      <c r="RHL33"/>
      <c r="RHM33"/>
      <c r="RHN33"/>
      <c r="RHO33"/>
      <c r="RHP33"/>
      <c r="RHQ33"/>
      <c r="RHR33"/>
      <c r="RHS33"/>
      <c r="RHT33"/>
      <c r="RHU33"/>
      <c r="RHV33"/>
      <c r="RHW33"/>
      <c r="RHX33"/>
      <c r="RHY33"/>
      <c r="RHZ33"/>
      <c r="RIA33"/>
      <c r="RIB33"/>
      <c r="RIC33"/>
      <c r="RID33"/>
      <c r="RIE33"/>
      <c r="RIF33"/>
      <c r="RIG33"/>
      <c r="RIH33"/>
      <c r="RII33"/>
      <c r="RIJ33"/>
      <c r="RIK33"/>
      <c r="RIL33"/>
      <c r="RIM33"/>
      <c r="RIN33"/>
      <c r="RIO33"/>
      <c r="RIP33"/>
      <c r="RIQ33"/>
      <c r="RIR33"/>
      <c r="RIS33"/>
      <c r="RIT33"/>
      <c r="RIU33"/>
      <c r="RIV33"/>
      <c r="RIW33"/>
      <c r="RIX33"/>
      <c r="RIY33"/>
      <c r="RIZ33"/>
      <c r="RJA33"/>
      <c r="RJB33"/>
      <c r="RJC33"/>
      <c r="RJD33"/>
      <c r="RJE33"/>
      <c r="RJF33"/>
      <c r="RJG33"/>
      <c r="RJH33"/>
      <c r="RJI33"/>
      <c r="RJJ33"/>
      <c r="RJK33"/>
      <c r="RJL33"/>
      <c r="RJM33"/>
      <c r="RJN33"/>
      <c r="RJO33"/>
      <c r="RJP33"/>
      <c r="RJQ33"/>
      <c r="RJR33"/>
      <c r="RJS33"/>
      <c r="RJT33"/>
      <c r="RJU33"/>
      <c r="RJV33"/>
      <c r="RJW33"/>
      <c r="RJX33"/>
      <c r="RJY33"/>
      <c r="RJZ33"/>
      <c r="RKA33"/>
      <c r="RKB33"/>
      <c r="RKC33"/>
      <c r="RKD33"/>
      <c r="RKE33"/>
      <c r="RKF33"/>
      <c r="RKG33"/>
      <c r="RKH33"/>
      <c r="RKI33"/>
      <c r="RKJ33"/>
      <c r="RKK33"/>
      <c r="RKL33"/>
      <c r="RKM33"/>
      <c r="RKN33"/>
      <c r="RKO33"/>
      <c r="RKP33"/>
      <c r="RKQ33"/>
      <c r="RKR33"/>
      <c r="RKS33"/>
      <c r="RKT33"/>
      <c r="RKU33"/>
      <c r="RKV33"/>
      <c r="RKW33"/>
      <c r="RKX33"/>
      <c r="RKY33"/>
      <c r="RKZ33"/>
      <c r="RLA33"/>
      <c r="RLB33"/>
      <c r="RLC33"/>
      <c r="RLD33"/>
      <c r="RLE33"/>
      <c r="RLF33"/>
      <c r="RLG33"/>
      <c r="RLH33"/>
      <c r="RLI33"/>
      <c r="RLJ33"/>
      <c r="RLK33"/>
      <c r="RLL33"/>
      <c r="RLM33"/>
      <c r="RLN33"/>
      <c r="RLO33"/>
      <c r="RLP33"/>
      <c r="RLQ33"/>
      <c r="RLR33"/>
      <c r="RLS33"/>
      <c r="RLT33"/>
      <c r="RLU33"/>
      <c r="RLV33"/>
      <c r="RLW33"/>
      <c r="RLX33"/>
      <c r="RLY33"/>
      <c r="RLZ33"/>
      <c r="RMA33"/>
      <c r="RMB33"/>
      <c r="RMC33"/>
      <c r="RMD33"/>
      <c r="RME33"/>
      <c r="RMF33"/>
      <c r="RMG33"/>
      <c r="RMH33"/>
      <c r="RMI33"/>
      <c r="RMJ33"/>
      <c r="RMK33"/>
      <c r="RML33"/>
      <c r="RMM33"/>
      <c r="RMN33"/>
      <c r="RMO33"/>
      <c r="RMP33"/>
      <c r="RMQ33"/>
      <c r="RMR33"/>
      <c r="RMS33"/>
      <c r="RMT33"/>
      <c r="RMU33"/>
      <c r="RMV33"/>
      <c r="RMW33"/>
      <c r="RMX33"/>
      <c r="RMY33"/>
      <c r="RMZ33"/>
      <c r="RNA33"/>
      <c r="RNB33"/>
      <c r="RNC33"/>
      <c r="RND33"/>
      <c r="RNE33"/>
      <c r="RNF33"/>
      <c r="RNG33"/>
      <c r="RNH33"/>
      <c r="RNI33"/>
      <c r="RNJ33"/>
      <c r="RNK33"/>
      <c r="RNL33"/>
      <c r="RNM33"/>
      <c r="RNN33"/>
      <c r="RNO33"/>
      <c r="RNP33"/>
      <c r="RNQ33"/>
      <c r="RNR33"/>
      <c r="RNS33"/>
      <c r="RNT33"/>
      <c r="RNU33"/>
      <c r="RNV33"/>
      <c r="RNW33"/>
      <c r="RNX33"/>
      <c r="RNY33"/>
      <c r="RNZ33"/>
      <c r="ROA33"/>
      <c r="ROB33"/>
      <c r="ROC33"/>
      <c r="ROD33"/>
      <c r="ROE33"/>
      <c r="ROF33"/>
      <c r="ROG33"/>
      <c r="ROH33"/>
      <c r="ROI33"/>
      <c r="ROJ33"/>
      <c r="ROK33"/>
      <c r="ROL33"/>
      <c r="ROM33"/>
      <c r="RON33"/>
      <c r="ROO33"/>
      <c r="ROP33"/>
      <c r="ROQ33"/>
      <c r="ROR33"/>
      <c r="ROS33"/>
      <c r="ROT33"/>
      <c r="ROU33"/>
      <c r="ROV33"/>
      <c r="ROW33"/>
      <c r="ROX33"/>
      <c r="ROY33"/>
      <c r="ROZ33"/>
      <c r="RPA33"/>
      <c r="RPB33"/>
      <c r="RPC33"/>
      <c r="RPD33"/>
      <c r="RPE33"/>
      <c r="RPF33"/>
      <c r="RPG33"/>
      <c r="RPH33"/>
      <c r="RPI33"/>
      <c r="RPJ33"/>
      <c r="RPK33"/>
      <c r="RPL33"/>
      <c r="RPM33"/>
      <c r="RPN33"/>
      <c r="RPO33"/>
      <c r="RPP33"/>
      <c r="RPQ33"/>
      <c r="RPR33"/>
      <c r="RPS33"/>
      <c r="RPT33"/>
      <c r="RPU33"/>
      <c r="RPV33"/>
      <c r="RPW33"/>
      <c r="RPX33"/>
      <c r="RPY33"/>
      <c r="RPZ33"/>
      <c r="RQA33"/>
      <c r="RQB33"/>
      <c r="RQC33"/>
      <c r="RQD33"/>
      <c r="RQE33"/>
      <c r="RQF33"/>
      <c r="RQG33"/>
      <c r="RQH33"/>
      <c r="RQI33"/>
      <c r="RQJ33"/>
      <c r="RQK33"/>
      <c r="RQL33"/>
      <c r="RQM33"/>
      <c r="RQN33"/>
      <c r="RQO33"/>
      <c r="RQP33"/>
      <c r="RQQ33"/>
      <c r="RQR33"/>
      <c r="RQS33"/>
      <c r="RQT33"/>
      <c r="RQU33"/>
      <c r="RQV33"/>
      <c r="RQW33"/>
      <c r="RQX33"/>
      <c r="RQY33"/>
      <c r="RQZ33"/>
      <c r="RRA33"/>
      <c r="RRB33"/>
      <c r="RRC33"/>
      <c r="RRD33"/>
      <c r="RRE33"/>
      <c r="RRF33"/>
      <c r="RRG33"/>
      <c r="RRH33"/>
      <c r="RRI33"/>
      <c r="RRJ33"/>
      <c r="RRK33"/>
      <c r="RRL33"/>
      <c r="RRM33"/>
      <c r="RRN33"/>
      <c r="RRO33"/>
      <c r="RRP33"/>
      <c r="RRQ33"/>
      <c r="RRR33"/>
      <c r="RRS33"/>
      <c r="RRT33"/>
      <c r="RRU33"/>
      <c r="RRV33"/>
      <c r="RRW33"/>
      <c r="RRX33"/>
      <c r="RRY33"/>
      <c r="RRZ33"/>
      <c r="RSA33"/>
      <c r="RSB33"/>
      <c r="RSC33"/>
      <c r="RSD33"/>
      <c r="RSE33"/>
      <c r="RSF33"/>
      <c r="RSG33"/>
      <c r="RSH33"/>
      <c r="RSI33"/>
      <c r="RSJ33"/>
      <c r="RSK33"/>
      <c r="RSL33"/>
      <c r="RSM33"/>
      <c r="RSN33"/>
      <c r="RSO33"/>
      <c r="RSP33"/>
      <c r="RSQ33"/>
      <c r="RSR33"/>
      <c r="RSS33"/>
      <c r="RST33"/>
      <c r="RSU33"/>
      <c r="RSV33"/>
      <c r="RSW33"/>
      <c r="RSX33"/>
      <c r="RSY33"/>
      <c r="RSZ33"/>
      <c r="RTA33"/>
      <c r="RTB33"/>
      <c r="RTC33"/>
      <c r="RTD33"/>
      <c r="RTE33"/>
      <c r="RTF33"/>
      <c r="RTG33"/>
      <c r="RTH33"/>
      <c r="RTI33"/>
      <c r="RTJ33"/>
      <c r="RTK33"/>
      <c r="RTL33"/>
      <c r="RTM33"/>
      <c r="RTN33"/>
      <c r="RTO33"/>
      <c r="RTP33"/>
      <c r="RTQ33"/>
      <c r="RTR33"/>
      <c r="RTS33"/>
      <c r="RTT33"/>
      <c r="RTU33"/>
      <c r="RTV33"/>
      <c r="RTW33"/>
      <c r="RTX33"/>
      <c r="RTY33"/>
      <c r="RTZ33"/>
      <c r="RUA33"/>
      <c r="RUB33"/>
      <c r="RUC33"/>
      <c r="RUD33"/>
      <c r="RUE33"/>
      <c r="RUF33"/>
      <c r="RUG33"/>
      <c r="RUH33"/>
      <c r="RUI33"/>
      <c r="RUJ33"/>
      <c r="RUK33"/>
      <c r="RUL33"/>
      <c r="RUM33"/>
      <c r="RUN33"/>
      <c r="RUO33"/>
      <c r="RUP33"/>
      <c r="RUQ33"/>
      <c r="RUR33"/>
      <c r="RUS33"/>
      <c r="RUT33"/>
      <c r="RUU33"/>
      <c r="RUV33"/>
      <c r="RUW33"/>
      <c r="RUX33"/>
      <c r="RUY33"/>
      <c r="RUZ33"/>
      <c r="RVA33"/>
      <c r="RVB33"/>
      <c r="RVC33"/>
      <c r="RVD33"/>
      <c r="RVE33"/>
      <c r="RVF33"/>
      <c r="RVG33"/>
      <c r="RVH33"/>
      <c r="RVI33"/>
      <c r="RVJ33"/>
      <c r="RVK33"/>
      <c r="RVL33"/>
      <c r="RVM33"/>
      <c r="RVN33"/>
      <c r="RVO33"/>
      <c r="RVP33"/>
      <c r="RVQ33"/>
      <c r="RVR33"/>
      <c r="RVS33"/>
      <c r="RVT33"/>
      <c r="RVU33"/>
      <c r="RVV33"/>
      <c r="RVW33"/>
      <c r="RVX33"/>
      <c r="RVY33"/>
      <c r="RVZ33"/>
      <c r="RWA33"/>
      <c r="RWB33"/>
      <c r="RWC33"/>
      <c r="RWD33"/>
      <c r="RWE33"/>
      <c r="RWF33"/>
      <c r="RWG33"/>
      <c r="RWH33"/>
      <c r="RWI33"/>
      <c r="RWJ33"/>
      <c r="RWK33"/>
      <c r="RWL33"/>
      <c r="RWM33"/>
      <c r="RWN33"/>
      <c r="RWO33"/>
      <c r="RWP33"/>
      <c r="RWQ33"/>
      <c r="RWR33"/>
      <c r="RWS33"/>
      <c r="RWT33"/>
      <c r="RWU33"/>
      <c r="RWV33"/>
      <c r="RWW33"/>
      <c r="RWX33"/>
      <c r="RWY33"/>
      <c r="RWZ33"/>
      <c r="RXA33"/>
      <c r="RXB33"/>
      <c r="RXC33"/>
      <c r="RXD33"/>
      <c r="RXE33"/>
      <c r="RXF33"/>
      <c r="RXG33"/>
      <c r="RXH33"/>
      <c r="RXI33"/>
      <c r="RXJ33"/>
      <c r="RXK33"/>
      <c r="RXL33"/>
      <c r="RXM33"/>
      <c r="RXN33"/>
      <c r="RXO33"/>
      <c r="RXP33"/>
      <c r="RXQ33"/>
      <c r="RXR33"/>
      <c r="RXS33"/>
      <c r="RXT33"/>
      <c r="RXU33"/>
      <c r="RXV33"/>
      <c r="RXW33"/>
      <c r="RXX33"/>
      <c r="RXY33"/>
      <c r="RXZ33"/>
      <c r="RYA33"/>
      <c r="RYB33"/>
      <c r="RYC33"/>
      <c r="RYD33"/>
      <c r="RYE33"/>
      <c r="RYF33"/>
      <c r="RYG33"/>
      <c r="RYH33"/>
      <c r="RYI33"/>
      <c r="RYJ33"/>
      <c r="RYK33"/>
      <c r="RYL33"/>
      <c r="RYM33"/>
      <c r="RYN33"/>
      <c r="RYO33"/>
      <c r="RYP33"/>
      <c r="RYQ33"/>
      <c r="RYR33"/>
      <c r="RYS33"/>
      <c r="RYT33"/>
      <c r="RYU33"/>
      <c r="RYV33"/>
      <c r="RYW33"/>
      <c r="RYX33"/>
      <c r="RYY33"/>
      <c r="RYZ33"/>
      <c r="RZA33"/>
      <c r="RZB33"/>
      <c r="RZC33"/>
      <c r="RZD33"/>
      <c r="RZE33"/>
      <c r="RZF33"/>
      <c r="RZG33"/>
      <c r="RZH33"/>
      <c r="RZI33"/>
      <c r="RZJ33"/>
      <c r="RZK33"/>
      <c r="RZL33"/>
      <c r="RZM33"/>
      <c r="RZN33"/>
      <c r="RZO33"/>
      <c r="RZP33"/>
      <c r="RZQ33"/>
      <c r="RZR33"/>
      <c r="RZS33"/>
      <c r="RZT33"/>
      <c r="RZU33"/>
      <c r="RZV33"/>
      <c r="RZW33"/>
      <c r="RZX33"/>
      <c r="RZY33"/>
      <c r="RZZ33"/>
      <c r="SAA33"/>
      <c r="SAB33"/>
      <c r="SAC33"/>
      <c r="SAD33"/>
      <c r="SAE33"/>
      <c r="SAF33"/>
      <c r="SAG33"/>
      <c r="SAH33"/>
      <c r="SAI33"/>
      <c r="SAJ33"/>
      <c r="SAK33"/>
      <c r="SAL33"/>
      <c r="SAM33"/>
      <c r="SAN33"/>
      <c r="SAO33"/>
      <c r="SAP33"/>
      <c r="SAQ33"/>
      <c r="SAR33"/>
      <c r="SAS33"/>
      <c r="SAT33"/>
      <c r="SAU33"/>
      <c r="SAV33"/>
      <c r="SAW33"/>
      <c r="SAX33"/>
      <c r="SAY33"/>
      <c r="SAZ33"/>
      <c r="SBA33"/>
      <c r="SBB33"/>
      <c r="SBC33"/>
      <c r="SBD33"/>
      <c r="SBE33"/>
      <c r="SBF33"/>
      <c r="SBG33"/>
      <c r="SBH33"/>
      <c r="SBI33"/>
      <c r="SBJ33"/>
      <c r="SBK33"/>
      <c r="SBL33"/>
      <c r="SBM33"/>
      <c r="SBN33"/>
      <c r="SBO33"/>
      <c r="SBP33"/>
      <c r="SBQ33"/>
      <c r="SBR33"/>
      <c r="SBS33"/>
      <c r="SBT33"/>
      <c r="SBU33"/>
      <c r="SBV33"/>
      <c r="SBW33"/>
      <c r="SBX33"/>
      <c r="SBY33"/>
      <c r="SBZ33"/>
      <c r="SCA33"/>
      <c r="SCB33"/>
      <c r="SCC33"/>
      <c r="SCD33"/>
      <c r="SCE33"/>
      <c r="SCF33"/>
      <c r="SCG33"/>
      <c r="SCH33"/>
      <c r="SCI33"/>
      <c r="SCJ33"/>
      <c r="SCK33"/>
      <c r="SCL33"/>
      <c r="SCM33"/>
      <c r="SCN33"/>
      <c r="SCO33"/>
      <c r="SCP33"/>
      <c r="SCQ33"/>
      <c r="SCR33"/>
      <c r="SCS33"/>
      <c r="SCT33"/>
      <c r="SCU33"/>
      <c r="SCV33"/>
      <c r="SCW33"/>
      <c r="SCX33"/>
      <c r="SCY33"/>
      <c r="SCZ33"/>
      <c r="SDA33"/>
      <c r="SDB33"/>
      <c r="SDC33"/>
      <c r="SDD33"/>
      <c r="SDE33"/>
      <c r="SDF33"/>
      <c r="SDG33"/>
      <c r="SDH33"/>
      <c r="SDI33"/>
      <c r="SDJ33"/>
      <c r="SDK33"/>
      <c r="SDL33"/>
      <c r="SDM33"/>
      <c r="SDN33"/>
      <c r="SDO33"/>
      <c r="SDP33"/>
      <c r="SDQ33"/>
      <c r="SDR33"/>
      <c r="SDS33"/>
      <c r="SDT33"/>
      <c r="SDU33"/>
      <c r="SDV33"/>
      <c r="SDW33"/>
      <c r="SDX33"/>
      <c r="SDY33"/>
      <c r="SDZ33"/>
      <c r="SEA33"/>
      <c r="SEB33"/>
      <c r="SEC33"/>
      <c r="SED33"/>
      <c r="SEE33"/>
      <c r="SEF33"/>
      <c r="SEG33"/>
      <c r="SEH33"/>
      <c r="SEI33"/>
      <c r="SEJ33"/>
      <c r="SEK33"/>
      <c r="SEL33"/>
      <c r="SEM33"/>
      <c r="SEN33"/>
      <c r="SEO33"/>
      <c r="SEP33"/>
      <c r="SEQ33"/>
      <c r="SER33"/>
      <c r="SES33"/>
      <c r="SET33"/>
      <c r="SEU33"/>
      <c r="SEV33"/>
      <c r="SEW33"/>
      <c r="SEX33"/>
      <c r="SEY33"/>
      <c r="SEZ33"/>
      <c r="SFA33"/>
      <c r="SFB33"/>
      <c r="SFC33"/>
      <c r="SFD33"/>
      <c r="SFE33"/>
      <c r="SFF33"/>
      <c r="SFG33"/>
      <c r="SFH33"/>
      <c r="SFI33"/>
      <c r="SFJ33"/>
      <c r="SFK33"/>
      <c r="SFL33"/>
      <c r="SFM33"/>
      <c r="SFN33"/>
      <c r="SFO33"/>
      <c r="SFP33"/>
      <c r="SFQ33"/>
      <c r="SFR33"/>
      <c r="SFS33"/>
      <c r="SFT33"/>
      <c r="SFU33"/>
      <c r="SFV33"/>
      <c r="SFW33"/>
      <c r="SFX33"/>
      <c r="SFY33"/>
      <c r="SFZ33"/>
      <c r="SGA33"/>
      <c r="SGB33"/>
      <c r="SGC33"/>
      <c r="SGD33"/>
      <c r="SGE33"/>
      <c r="SGF33"/>
      <c r="SGG33"/>
      <c r="SGH33"/>
      <c r="SGI33"/>
      <c r="SGJ33"/>
      <c r="SGK33"/>
      <c r="SGL33"/>
      <c r="SGM33"/>
      <c r="SGN33"/>
      <c r="SGO33"/>
      <c r="SGP33"/>
      <c r="SGQ33"/>
      <c r="SGR33"/>
      <c r="SGS33"/>
      <c r="SGT33"/>
      <c r="SGU33"/>
      <c r="SGV33"/>
      <c r="SGW33"/>
      <c r="SGX33"/>
      <c r="SGY33"/>
      <c r="SGZ33"/>
      <c r="SHA33"/>
      <c r="SHB33"/>
      <c r="SHC33"/>
      <c r="SHD33"/>
      <c r="SHE33"/>
      <c r="SHF33"/>
      <c r="SHG33"/>
      <c r="SHH33"/>
      <c r="SHI33"/>
      <c r="SHJ33"/>
      <c r="SHK33"/>
      <c r="SHL33"/>
      <c r="SHM33"/>
      <c r="SHN33"/>
      <c r="SHO33"/>
      <c r="SHP33"/>
      <c r="SHQ33"/>
      <c r="SHR33"/>
      <c r="SHS33"/>
      <c r="SHT33"/>
      <c r="SHU33"/>
      <c r="SHV33"/>
      <c r="SHW33"/>
      <c r="SHX33"/>
      <c r="SHY33"/>
      <c r="SHZ33"/>
      <c r="SIA33"/>
      <c r="SIB33"/>
      <c r="SIC33"/>
      <c r="SID33"/>
      <c r="SIE33"/>
      <c r="SIF33"/>
      <c r="SIG33"/>
      <c r="SIH33"/>
      <c r="SII33"/>
      <c r="SIJ33"/>
      <c r="SIK33"/>
      <c r="SIL33"/>
      <c r="SIM33"/>
      <c r="SIN33"/>
      <c r="SIO33"/>
      <c r="SIP33"/>
      <c r="SIQ33"/>
      <c r="SIR33"/>
      <c r="SIS33"/>
      <c r="SIT33"/>
      <c r="SIU33"/>
      <c r="SIV33"/>
      <c r="SIW33"/>
      <c r="SIX33"/>
      <c r="SIY33"/>
      <c r="SIZ33"/>
      <c r="SJA33"/>
      <c r="SJB33"/>
      <c r="SJC33"/>
      <c r="SJD33"/>
      <c r="SJE33"/>
      <c r="SJF33"/>
      <c r="SJG33"/>
      <c r="SJH33"/>
      <c r="SJI33"/>
      <c r="SJJ33"/>
      <c r="SJK33"/>
      <c r="SJL33"/>
      <c r="SJM33"/>
      <c r="SJN33"/>
      <c r="SJO33"/>
      <c r="SJP33"/>
      <c r="SJQ33"/>
      <c r="SJR33"/>
      <c r="SJS33"/>
      <c r="SJT33"/>
      <c r="SJU33"/>
      <c r="SJV33"/>
      <c r="SJW33"/>
      <c r="SJX33"/>
      <c r="SJY33"/>
      <c r="SJZ33"/>
      <c r="SKA33"/>
      <c r="SKB33"/>
      <c r="SKC33"/>
      <c r="SKD33"/>
      <c r="SKE33"/>
      <c r="SKF33"/>
      <c r="SKG33"/>
      <c r="SKH33"/>
      <c r="SKI33"/>
      <c r="SKJ33"/>
      <c r="SKK33"/>
      <c r="SKL33"/>
      <c r="SKM33"/>
      <c r="SKN33"/>
      <c r="SKO33"/>
      <c r="SKP33"/>
      <c r="SKQ33"/>
      <c r="SKR33"/>
      <c r="SKS33"/>
      <c r="SKT33"/>
      <c r="SKU33"/>
      <c r="SKV33"/>
      <c r="SKW33"/>
      <c r="SKX33"/>
      <c r="SKY33"/>
      <c r="SKZ33"/>
      <c r="SLA33"/>
      <c r="SLB33"/>
      <c r="SLC33"/>
      <c r="SLD33"/>
      <c r="SLE33"/>
      <c r="SLF33"/>
      <c r="SLG33"/>
      <c r="SLH33"/>
      <c r="SLI33"/>
      <c r="SLJ33"/>
      <c r="SLK33"/>
      <c r="SLL33"/>
      <c r="SLM33"/>
      <c r="SLN33"/>
      <c r="SLO33"/>
      <c r="SLP33"/>
      <c r="SLQ33"/>
      <c r="SLR33"/>
      <c r="SLS33"/>
      <c r="SLT33"/>
      <c r="SLU33"/>
      <c r="SLV33"/>
      <c r="SLW33"/>
      <c r="SLX33"/>
      <c r="SLY33"/>
      <c r="SLZ33"/>
      <c r="SMA33"/>
      <c r="SMB33"/>
      <c r="SMC33"/>
      <c r="SMD33"/>
      <c r="SME33"/>
      <c r="SMF33"/>
      <c r="SMG33"/>
      <c r="SMH33"/>
      <c r="SMI33"/>
      <c r="SMJ33"/>
      <c r="SMK33"/>
      <c r="SML33"/>
      <c r="SMM33"/>
      <c r="SMN33"/>
      <c r="SMO33"/>
      <c r="SMP33"/>
      <c r="SMQ33"/>
      <c r="SMR33"/>
      <c r="SMS33"/>
      <c r="SMT33"/>
      <c r="SMU33"/>
      <c r="SMV33"/>
      <c r="SMW33"/>
      <c r="SMX33"/>
      <c r="SMY33"/>
      <c r="SMZ33"/>
      <c r="SNA33"/>
      <c r="SNB33"/>
      <c r="SNC33"/>
      <c r="SND33"/>
      <c r="SNE33"/>
      <c r="SNF33"/>
      <c r="SNG33"/>
      <c r="SNH33"/>
      <c r="SNI33"/>
      <c r="SNJ33"/>
      <c r="SNK33"/>
      <c r="SNL33"/>
      <c r="SNM33"/>
      <c r="SNN33"/>
      <c r="SNO33"/>
      <c r="SNP33"/>
      <c r="SNQ33"/>
      <c r="SNR33"/>
      <c r="SNS33"/>
      <c r="SNT33"/>
      <c r="SNU33"/>
      <c r="SNV33"/>
      <c r="SNW33"/>
      <c r="SNX33"/>
      <c r="SNY33"/>
      <c r="SNZ33"/>
      <c r="SOA33"/>
      <c r="SOB33"/>
      <c r="SOC33"/>
      <c r="SOD33"/>
      <c r="SOE33"/>
      <c r="SOF33"/>
      <c r="SOG33"/>
      <c r="SOH33"/>
      <c r="SOI33"/>
      <c r="SOJ33"/>
      <c r="SOK33"/>
      <c r="SOL33"/>
      <c r="SOM33"/>
      <c r="SON33"/>
      <c r="SOO33"/>
      <c r="SOP33"/>
      <c r="SOQ33"/>
      <c r="SOR33"/>
      <c r="SOS33"/>
      <c r="SOT33"/>
      <c r="SOU33"/>
      <c r="SOV33"/>
      <c r="SOW33"/>
      <c r="SOX33"/>
      <c r="SOY33"/>
      <c r="SOZ33"/>
      <c r="SPA33"/>
      <c r="SPB33"/>
      <c r="SPC33"/>
      <c r="SPD33"/>
      <c r="SPE33"/>
      <c r="SPF33"/>
      <c r="SPG33"/>
      <c r="SPH33"/>
      <c r="SPI33"/>
      <c r="SPJ33"/>
      <c r="SPK33"/>
      <c r="SPL33"/>
      <c r="SPM33"/>
      <c r="SPN33"/>
      <c r="SPO33"/>
      <c r="SPP33"/>
      <c r="SPQ33"/>
      <c r="SPR33"/>
      <c r="SPS33"/>
      <c r="SPT33"/>
      <c r="SPU33"/>
      <c r="SPV33"/>
      <c r="SPW33"/>
      <c r="SPX33"/>
      <c r="SPY33"/>
      <c r="SPZ33"/>
      <c r="SQA33"/>
      <c r="SQB33"/>
      <c r="SQC33"/>
      <c r="SQD33"/>
      <c r="SQE33"/>
      <c r="SQF33"/>
      <c r="SQG33"/>
      <c r="SQH33"/>
      <c r="SQI33"/>
      <c r="SQJ33"/>
      <c r="SQK33"/>
      <c r="SQL33"/>
      <c r="SQM33"/>
      <c r="SQN33"/>
      <c r="SQO33"/>
      <c r="SQP33"/>
      <c r="SQQ33"/>
      <c r="SQR33"/>
      <c r="SQS33"/>
      <c r="SQT33"/>
      <c r="SQU33"/>
      <c r="SQV33"/>
      <c r="SQW33"/>
      <c r="SQX33"/>
      <c r="SQY33"/>
      <c r="SQZ33"/>
      <c r="SRA33"/>
      <c r="SRB33"/>
      <c r="SRC33"/>
      <c r="SRD33"/>
      <c r="SRE33"/>
      <c r="SRF33"/>
      <c r="SRG33"/>
      <c r="SRH33"/>
      <c r="SRI33"/>
      <c r="SRJ33"/>
      <c r="SRK33"/>
      <c r="SRL33"/>
      <c r="SRM33"/>
      <c r="SRN33"/>
      <c r="SRO33"/>
      <c r="SRP33"/>
      <c r="SRQ33"/>
      <c r="SRR33"/>
      <c r="SRS33"/>
      <c r="SRT33"/>
      <c r="SRU33"/>
      <c r="SRV33"/>
      <c r="SRW33"/>
      <c r="SRX33"/>
      <c r="SRY33"/>
      <c r="SRZ33"/>
      <c r="SSA33"/>
      <c r="SSB33"/>
      <c r="SSC33"/>
      <c r="SSD33"/>
      <c r="SSE33"/>
      <c r="SSF33"/>
      <c r="SSG33"/>
      <c r="SSH33"/>
      <c r="SSI33"/>
      <c r="SSJ33"/>
      <c r="SSK33"/>
      <c r="SSL33"/>
      <c r="SSM33"/>
      <c r="SSN33"/>
      <c r="SSO33"/>
      <c r="SSP33"/>
      <c r="SSQ33"/>
      <c r="SSR33"/>
      <c r="SSS33"/>
      <c r="SST33"/>
      <c r="SSU33"/>
      <c r="SSV33"/>
      <c r="SSW33"/>
      <c r="SSX33"/>
      <c r="SSY33"/>
      <c r="SSZ33"/>
      <c r="STA33"/>
      <c r="STB33"/>
      <c r="STC33"/>
      <c r="STD33"/>
      <c r="STE33"/>
      <c r="STF33"/>
      <c r="STG33"/>
      <c r="STH33"/>
      <c r="STI33"/>
      <c r="STJ33"/>
      <c r="STK33"/>
      <c r="STL33"/>
      <c r="STM33"/>
      <c r="STN33"/>
      <c r="STO33"/>
      <c r="STP33"/>
      <c r="STQ33"/>
      <c r="STR33"/>
      <c r="STS33"/>
      <c r="STT33"/>
      <c r="STU33"/>
      <c r="STV33"/>
      <c r="STW33"/>
      <c r="STX33"/>
      <c r="STY33"/>
      <c r="STZ33"/>
      <c r="SUA33"/>
      <c r="SUB33"/>
      <c r="SUC33"/>
      <c r="SUD33"/>
      <c r="SUE33"/>
      <c r="SUF33"/>
      <c r="SUG33"/>
      <c r="SUH33"/>
      <c r="SUI33"/>
      <c r="SUJ33"/>
      <c r="SUK33"/>
      <c r="SUL33"/>
      <c r="SUM33"/>
      <c r="SUN33"/>
      <c r="SUO33"/>
      <c r="SUP33"/>
      <c r="SUQ33"/>
      <c r="SUR33"/>
      <c r="SUS33"/>
      <c r="SUT33"/>
      <c r="SUU33"/>
      <c r="SUV33"/>
      <c r="SUW33"/>
      <c r="SUX33"/>
      <c r="SUY33"/>
      <c r="SUZ33"/>
      <c r="SVA33"/>
      <c r="SVB33"/>
      <c r="SVC33"/>
      <c r="SVD33"/>
      <c r="SVE33"/>
      <c r="SVF33"/>
      <c r="SVG33"/>
      <c r="SVH33"/>
      <c r="SVI33"/>
      <c r="SVJ33"/>
      <c r="SVK33"/>
      <c r="SVL33"/>
      <c r="SVM33"/>
      <c r="SVN33"/>
      <c r="SVO33"/>
      <c r="SVP33"/>
      <c r="SVQ33"/>
      <c r="SVR33"/>
      <c r="SVS33"/>
      <c r="SVT33"/>
      <c r="SVU33"/>
      <c r="SVV33"/>
      <c r="SVW33"/>
      <c r="SVX33"/>
      <c r="SVY33"/>
      <c r="SVZ33"/>
      <c r="SWA33"/>
      <c r="SWB33"/>
      <c r="SWC33"/>
      <c r="SWD33"/>
      <c r="SWE33"/>
      <c r="SWF33"/>
      <c r="SWG33"/>
      <c r="SWH33"/>
      <c r="SWI33"/>
      <c r="SWJ33"/>
      <c r="SWK33"/>
      <c r="SWL33"/>
      <c r="SWM33"/>
      <c r="SWN33"/>
      <c r="SWO33"/>
      <c r="SWP33"/>
      <c r="SWQ33"/>
      <c r="SWR33"/>
      <c r="SWS33"/>
      <c r="SWT33"/>
      <c r="SWU33"/>
      <c r="SWV33"/>
      <c r="SWW33"/>
      <c r="SWX33"/>
      <c r="SWY33"/>
      <c r="SWZ33"/>
      <c r="SXA33"/>
      <c r="SXB33"/>
      <c r="SXC33"/>
      <c r="SXD33"/>
      <c r="SXE33"/>
      <c r="SXF33"/>
      <c r="SXG33"/>
      <c r="SXH33"/>
      <c r="SXI33"/>
      <c r="SXJ33"/>
      <c r="SXK33"/>
      <c r="SXL33"/>
      <c r="SXM33"/>
      <c r="SXN33"/>
      <c r="SXO33"/>
      <c r="SXP33"/>
      <c r="SXQ33"/>
      <c r="SXR33"/>
      <c r="SXS33"/>
      <c r="SXT33"/>
      <c r="SXU33"/>
      <c r="SXV33"/>
      <c r="SXW33"/>
      <c r="SXX33"/>
      <c r="SXY33"/>
      <c r="SXZ33"/>
      <c r="SYA33"/>
      <c r="SYB33"/>
      <c r="SYC33"/>
      <c r="SYD33"/>
      <c r="SYE33"/>
      <c r="SYF33"/>
      <c r="SYG33"/>
      <c r="SYH33"/>
      <c r="SYI33"/>
      <c r="SYJ33"/>
      <c r="SYK33"/>
      <c r="SYL33"/>
      <c r="SYM33"/>
      <c r="SYN33"/>
      <c r="SYO33"/>
      <c r="SYP33"/>
      <c r="SYQ33"/>
      <c r="SYR33"/>
      <c r="SYS33"/>
      <c r="SYT33"/>
      <c r="SYU33"/>
      <c r="SYV33"/>
      <c r="SYW33"/>
      <c r="SYX33"/>
      <c r="SYY33"/>
      <c r="SYZ33"/>
      <c r="SZA33"/>
      <c r="SZB33"/>
      <c r="SZC33"/>
      <c r="SZD33"/>
      <c r="SZE33"/>
      <c r="SZF33"/>
      <c r="SZG33"/>
      <c r="SZH33"/>
      <c r="SZI33"/>
      <c r="SZJ33"/>
      <c r="SZK33"/>
      <c r="SZL33"/>
      <c r="SZM33"/>
      <c r="SZN33"/>
      <c r="SZO33"/>
      <c r="SZP33"/>
      <c r="SZQ33"/>
      <c r="SZR33"/>
      <c r="SZS33"/>
      <c r="SZT33"/>
      <c r="SZU33"/>
      <c r="SZV33"/>
      <c r="SZW33"/>
      <c r="SZX33"/>
      <c r="SZY33"/>
      <c r="SZZ33"/>
      <c r="TAA33"/>
      <c r="TAB33"/>
      <c r="TAC33"/>
      <c r="TAD33"/>
      <c r="TAE33"/>
      <c r="TAF33"/>
      <c r="TAG33"/>
      <c r="TAH33"/>
      <c r="TAI33"/>
      <c r="TAJ33"/>
      <c r="TAK33"/>
      <c r="TAL33"/>
      <c r="TAM33"/>
      <c r="TAN33"/>
      <c r="TAO33"/>
      <c r="TAP33"/>
      <c r="TAQ33"/>
      <c r="TAR33"/>
      <c r="TAS33"/>
      <c r="TAT33"/>
      <c r="TAU33"/>
      <c r="TAV33"/>
      <c r="TAW33"/>
      <c r="TAX33"/>
      <c r="TAY33"/>
      <c r="TAZ33"/>
      <c r="TBA33"/>
      <c r="TBB33"/>
      <c r="TBC33"/>
      <c r="TBD33"/>
      <c r="TBE33"/>
      <c r="TBF33"/>
      <c r="TBG33"/>
      <c r="TBH33"/>
      <c r="TBI33"/>
      <c r="TBJ33"/>
      <c r="TBK33"/>
      <c r="TBL33"/>
      <c r="TBM33"/>
      <c r="TBN33"/>
      <c r="TBO33"/>
      <c r="TBP33"/>
      <c r="TBQ33"/>
      <c r="TBR33"/>
      <c r="TBS33"/>
      <c r="TBT33"/>
      <c r="TBU33"/>
      <c r="TBV33"/>
      <c r="TBW33"/>
      <c r="TBX33"/>
      <c r="TBY33"/>
      <c r="TBZ33"/>
      <c r="TCA33"/>
      <c r="TCB33"/>
      <c r="TCC33"/>
      <c r="TCD33"/>
      <c r="TCE33"/>
      <c r="TCF33"/>
      <c r="TCG33"/>
      <c r="TCH33"/>
      <c r="TCI33"/>
      <c r="TCJ33"/>
      <c r="TCK33"/>
      <c r="TCL33"/>
      <c r="TCM33"/>
      <c r="TCN33"/>
      <c r="TCO33"/>
      <c r="TCP33"/>
      <c r="TCQ33"/>
      <c r="TCR33"/>
      <c r="TCS33"/>
      <c r="TCT33"/>
      <c r="TCU33"/>
      <c r="TCV33"/>
      <c r="TCW33"/>
      <c r="TCX33"/>
      <c r="TCY33"/>
      <c r="TCZ33"/>
      <c r="TDA33"/>
      <c r="TDB33"/>
      <c r="TDC33"/>
      <c r="TDD33"/>
      <c r="TDE33"/>
      <c r="TDF33"/>
      <c r="TDG33"/>
      <c r="TDH33"/>
      <c r="TDI33"/>
      <c r="TDJ33"/>
      <c r="TDK33"/>
      <c r="TDL33"/>
      <c r="TDM33"/>
      <c r="TDN33"/>
      <c r="TDO33"/>
      <c r="TDP33"/>
      <c r="TDQ33"/>
      <c r="TDR33"/>
      <c r="TDS33"/>
      <c r="TDT33"/>
      <c r="TDU33"/>
      <c r="TDV33"/>
      <c r="TDW33"/>
      <c r="TDX33"/>
      <c r="TDY33"/>
      <c r="TDZ33"/>
      <c r="TEA33"/>
      <c r="TEB33"/>
      <c r="TEC33"/>
      <c r="TED33"/>
      <c r="TEE33"/>
      <c r="TEF33"/>
      <c r="TEG33"/>
      <c r="TEH33"/>
      <c r="TEI33"/>
      <c r="TEJ33"/>
      <c r="TEK33"/>
      <c r="TEL33"/>
      <c r="TEM33"/>
      <c r="TEN33"/>
      <c r="TEO33"/>
      <c r="TEP33"/>
      <c r="TEQ33"/>
      <c r="TER33"/>
      <c r="TES33"/>
      <c r="TET33"/>
      <c r="TEU33"/>
      <c r="TEV33"/>
      <c r="TEW33"/>
      <c r="TEX33"/>
      <c r="TEY33"/>
      <c r="TEZ33"/>
      <c r="TFA33"/>
      <c r="TFB33"/>
      <c r="TFC33"/>
      <c r="TFD33"/>
      <c r="TFE33"/>
      <c r="TFF33"/>
      <c r="TFG33"/>
      <c r="TFH33"/>
      <c r="TFI33"/>
      <c r="TFJ33"/>
      <c r="TFK33"/>
      <c r="TFL33"/>
      <c r="TFM33"/>
      <c r="TFN33"/>
      <c r="TFO33"/>
      <c r="TFP33"/>
      <c r="TFQ33"/>
      <c r="TFR33"/>
      <c r="TFS33"/>
      <c r="TFT33"/>
      <c r="TFU33"/>
      <c r="TFV33"/>
      <c r="TFW33"/>
      <c r="TFX33"/>
      <c r="TFY33"/>
      <c r="TFZ33"/>
      <c r="TGA33"/>
      <c r="TGB33"/>
      <c r="TGC33"/>
      <c r="TGD33"/>
      <c r="TGE33"/>
      <c r="TGF33"/>
      <c r="TGG33"/>
      <c r="TGH33"/>
      <c r="TGI33"/>
      <c r="TGJ33"/>
      <c r="TGK33"/>
      <c r="TGL33"/>
      <c r="TGM33"/>
      <c r="TGN33"/>
      <c r="TGO33"/>
      <c r="TGP33"/>
      <c r="TGQ33"/>
      <c r="TGR33"/>
      <c r="TGS33"/>
      <c r="TGT33"/>
      <c r="TGU33"/>
      <c r="TGV33"/>
      <c r="TGW33"/>
      <c r="TGX33"/>
      <c r="TGY33"/>
      <c r="TGZ33"/>
      <c r="THA33"/>
      <c r="THB33"/>
      <c r="THC33"/>
      <c r="THD33"/>
      <c r="THE33"/>
      <c r="THF33"/>
      <c r="THG33"/>
      <c r="THH33"/>
      <c r="THI33"/>
      <c r="THJ33"/>
      <c r="THK33"/>
      <c r="THL33"/>
      <c r="THM33"/>
      <c r="THN33"/>
      <c r="THO33"/>
      <c r="THP33"/>
      <c r="THQ33"/>
      <c r="THR33"/>
      <c r="THS33"/>
      <c r="THT33"/>
      <c r="THU33"/>
      <c r="THV33"/>
      <c r="THW33"/>
      <c r="THX33"/>
      <c r="THY33"/>
      <c r="THZ33"/>
      <c r="TIA33"/>
      <c r="TIB33"/>
      <c r="TIC33"/>
      <c r="TID33"/>
      <c r="TIE33"/>
      <c r="TIF33"/>
      <c r="TIG33"/>
      <c r="TIH33"/>
      <c r="TII33"/>
      <c r="TIJ33"/>
      <c r="TIK33"/>
      <c r="TIL33"/>
      <c r="TIM33"/>
      <c r="TIN33"/>
      <c r="TIO33"/>
      <c r="TIP33"/>
      <c r="TIQ33"/>
      <c r="TIR33"/>
      <c r="TIS33"/>
      <c r="TIT33"/>
      <c r="TIU33"/>
      <c r="TIV33"/>
      <c r="TIW33"/>
      <c r="TIX33"/>
      <c r="TIY33"/>
      <c r="TIZ33"/>
      <c r="TJA33"/>
      <c r="TJB33"/>
      <c r="TJC33"/>
      <c r="TJD33"/>
      <c r="TJE33"/>
      <c r="TJF33"/>
      <c r="TJG33"/>
      <c r="TJH33"/>
      <c r="TJI33"/>
      <c r="TJJ33"/>
      <c r="TJK33"/>
      <c r="TJL33"/>
      <c r="TJM33"/>
      <c r="TJN33"/>
      <c r="TJO33"/>
      <c r="TJP33"/>
      <c r="TJQ33"/>
      <c r="TJR33"/>
      <c r="TJS33"/>
      <c r="TJT33"/>
      <c r="TJU33"/>
      <c r="TJV33"/>
      <c r="TJW33"/>
      <c r="TJX33"/>
      <c r="TJY33"/>
      <c r="TJZ33"/>
      <c r="TKA33"/>
      <c r="TKB33"/>
      <c r="TKC33"/>
      <c r="TKD33"/>
      <c r="TKE33"/>
      <c r="TKF33"/>
      <c r="TKG33"/>
      <c r="TKH33"/>
      <c r="TKI33"/>
      <c r="TKJ33"/>
      <c r="TKK33"/>
      <c r="TKL33"/>
      <c r="TKM33"/>
      <c r="TKN33"/>
      <c r="TKO33"/>
      <c r="TKP33"/>
      <c r="TKQ33"/>
      <c r="TKR33"/>
      <c r="TKS33"/>
      <c r="TKT33"/>
      <c r="TKU33"/>
      <c r="TKV33"/>
      <c r="TKW33"/>
      <c r="TKX33"/>
      <c r="TKY33"/>
      <c r="TKZ33"/>
      <c r="TLA33"/>
      <c r="TLB33"/>
      <c r="TLC33"/>
      <c r="TLD33"/>
      <c r="TLE33"/>
      <c r="TLF33"/>
      <c r="TLG33"/>
      <c r="TLH33"/>
      <c r="TLI33"/>
      <c r="TLJ33"/>
      <c r="TLK33"/>
      <c r="TLL33"/>
      <c r="TLM33"/>
      <c r="TLN33"/>
      <c r="TLO33"/>
      <c r="TLP33"/>
      <c r="TLQ33"/>
      <c r="TLR33"/>
      <c r="TLS33"/>
      <c r="TLT33"/>
      <c r="TLU33"/>
      <c r="TLV33"/>
      <c r="TLW33"/>
      <c r="TLX33"/>
      <c r="TLY33"/>
      <c r="TLZ33"/>
      <c r="TMA33"/>
      <c r="TMB33"/>
      <c r="TMC33"/>
      <c r="TMD33"/>
      <c r="TME33"/>
      <c r="TMF33"/>
      <c r="TMG33"/>
      <c r="TMH33"/>
      <c r="TMI33"/>
      <c r="TMJ33"/>
      <c r="TMK33"/>
      <c r="TML33"/>
      <c r="TMM33"/>
      <c r="TMN33"/>
      <c r="TMO33"/>
      <c r="TMP33"/>
      <c r="TMQ33"/>
      <c r="TMR33"/>
      <c r="TMS33"/>
      <c r="TMT33"/>
      <c r="TMU33"/>
      <c r="TMV33"/>
      <c r="TMW33"/>
      <c r="TMX33"/>
      <c r="TMY33"/>
      <c r="TMZ33"/>
      <c r="TNA33"/>
      <c r="TNB33"/>
      <c r="TNC33"/>
      <c r="TND33"/>
      <c r="TNE33"/>
      <c r="TNF33"/>
      <c r="TNG33"/>
      <c r="TNH33"/>
      <c r="TNI33"/>
      <c r="TNJ33"/>
      <c r="TNK33"/>
      <c r="TNL33"/>
      <c r="TNM33"/>
      <c r="TNN33"/>
      <c r="TNO33"/>
      <c r="TNP33"/>
      <c r="TNQ33"/>
      <c r="TNR33"/>
      <c r="TNS33"/>
      <c r="TNT33"/>
      <c r="TNU33"/>
      <c r="TNV33"/>
      <c r="TNW33"/>
      <c r="TNX33"/>
      <c r="TNY33"/>
      <c r="TNZ33"/>
      <c r="TOA33"/>
      <c r="TOB33"/>
      <c r="TOC33"/>
      <c r="TOD33"/>
      <c r="TOE33"/>
      <c r="TOF33"/>
      <c r="TOG33"/>
      <c r="TOH33"/>
      <c r="TOI33"/>
      <c r="TOJ33"/>
      <c r="TOK33"/>
      <c r="TOL33"/>
      <c r="TOM33"/>
      <c r="TON33"/>
      <c r="TOO33"/>
      <c r="TOP33"/>
      <c r="TOQ33"/>
      <c r="TOR33"/>
      <c r="TOS33"/>
      <c r="TOT33"/>
      <c r="TOU33"/>
      <c r="TOV33"/>
      <c r="TOW33"/>
      <c r="TOX33"/>
      <c r="TOY33"/>
      <c r="TOZ33"/>
      <c r="TPA33"/>
      <c r="TPB33"/>
      <c r="TPC33"/>
      <c r="TPD33"/>
      <c r="TPE33"/>
      <c r="TPF33"/>
      <c r="TPG33"/>
      <c r="TPH33"/>
      <c r="TPI33"/>
      <c r="TPJ33"/>
      <c r="TPK33"/>
      <c r="TPL33"/>
      <c r="TPM33"/>
      <c r="TPN33"/>
      <c r="TPO33"/>
      <c r="TPP33"/>
      <c r="TPQ33"/>
      <c r="TPR33"/>
      <c r="TPS33"/>
      <c r="TPT33"/>
      <c r="TPU33"/>
      <c r="TPV33"/>
      <c r="TPW33"/>
      <c r="TPX33"/>
      <c r="TPY33"/>
      <c r="TPZ33"/>
      <c r="TQA33"/>
      <c r="TQB33"/>
      <c r="TQC33"/>
      <c r="TQD33"/>
      <c r="TQE33"/>
      <c r="TQF33"/>
      <c r="TQG33"/>
      <c r="TQH33"/>
      <c r="TQI33"/>
      <c r="TQJ33"/>
      <c r="TQK33"/>
      <c r="TQL33"/>
      <c r="TQM33"/>
      <c r="TQN33"/>
      <c r="TQO33"/>
      <c r="TQP33"/>
      <c r="TQQ33"/>
      <c r="TQR33"/>
      <c r="TQS33"/>
      <c r="TQT33"/>
      <c r="TQU33"/>
      <c r="TQV33"/>
      <c r="TQW33"/>
      <c r="TQX33"/>
      <c r="TQY33"/>
      <c r="TQZ33"/>
      <c r="TRA33"/>
      <c r="TRB33"/>
      <c r="TRC33"/>
      <c r="TRD33"/>
      <c r="TRE33"/>
      <c r="TRF33"/>
      <c r="TRG33"/>
      <c r="TRH33"/>
      <c r="TRI33"/>
      <c r="TRJ33"/>
      <c r="TRK33"/>
      <c r="TRL33"/>
      <c r="TRM33"/>
      <c r="TRN33"/>
      <c r="TRO33"/>
      <c r="TRP33"/>
      <c r="TRQ33"/>
      <c r="TRR33"/>
      <c r="TRS33"/>
      <c r="TRT33"/>
      <c r="TRU33"/>
      <c r="TRV33"/>
      <c r="TRW33"/>
      <c r="TRX33"/>
      <c r="TRY33"/>
      <c r="TRZ33"/>
      <c r="TSA33"/>
      <c r="TSB33"/>
      <c r="TSC33"/>
      <c r="TSD33"/>
      <c r="TSE33"/>
      <c r="TSF33"/>
      <c r="TSG33"/>
      <c r="TSH33"/>
      <c r="TSI33"/>
      <c r="TSJ33"/>
      <c r="TSK33"/>
      <c r="TSL33"/>
      <c r="TSM33"/>
      <c r="TSN33"/>
      <c r="TSO33"/>
      <c r="TSP33"/>
      <c r="TSQ33"/>
      <c r="TSR33"/>
      <c r="TSS33"/>
      <c r="TST33"/>
      <c r="TSU33"/>
      <c r="TSV33"/>
      <c r="TSW33"/>
      <c r="TSX33"/>
      <c r="TSY33"/>
      <c r="TSZ33"/>
      <c r="TTA33"/>
      <c r="TTB33"/>
      <c r="TTC33"/>
      <c r="TTD33"/>
      <c r="TTE33"/>
      <c r="TTF33"/>
      <c r="TTG33"/>
      <c r="TTH33"/>
      <c r="TTI33"/>
      <c r="TTJ33"/>
      <c r="TTK33"/>
      <c r="TTL33"/>
      <c r="TTM33"/>
      <c r="TTN33"/>
      <c r="TTO33"/>
      <c r="TTP33"/>
      <c r="TTQ33"/>
      <c r="TTR33"/>
      <c r="TTS33"/>
      <c r="TTT33"/>
      <c r="TTU33"/>
      <c r="TTV33"/>
      <c r="TTW33"/>
      <c r="TTX33"/>
      <c r="TTY33"/>
      <c r="TTZ33"/>
      <c r="TUA33"/>
      <c r="TUB33"/>
      <c r="TUC33"/>
      <c r="TUD33"/>
      <c r="TUE33"/>
      <c r="TUF33"/>
      <c r="TUG33"/>
      <c r="TUH33"/>
      <c r="TUI33"/>
      <c r="TUJ33"/>
      <c r="TUK33"/>
      <c r="TUL33"/>
      <c r="TUM33"/>
      <c r="TUN33"/>
      <c r="TUO33"/>
      <c r="TUP33"/>
      <c r="TUQ33"/>
      <c r="TUR33"/>
      <c r="TUS33"/>
      <c r="TUT33"/>
      <c r="TUU33"/>
      <c r="TUV33"/>
      <c r="TUW33"/>
      <c r="TUX33"/>
      <c r="TUY33"/>
      <c r="TUZ33"/>
      <c r="TVA33"/>
      <c r="TVB33"/>
      <c r="TVC33"/>
      <c r="TVD33"/>
      <c r="TVE33"/>
      <c r="TVF33"/>
      <c r="TVG33"/>
      <c r="TVH33"/>
      <c r="TVI33"/>
      <c r="TVJ33"/>
      <c r="TVK33"/>
      <c r="TVL33"/>
      <c r="TVM33"/>
      <c r="TVN33"/>
      <c r="TVO33"/>
      <c r="TVP33"/>
      <c r="TVQ33"/>
      <c r="TVR33"/>
      <c r="TVS33"/>
      <c r="TVT33"/>
      <c r="TVU33"/>
      <c r="TVV33"/>
      <c r="TVW33"/>
      <c r="TVX33"/>
      <c r="TVY33"/>
      <c r="TVZ33"/>
      <c r="TWA33"/>
      <c r="TWB33"/>
      <c r="TWC33"/>
      <c r="TWD33"/>
      <c r="TWE33"/>
      <c r="TWF33"/>
      <c r="TWG33"/>
      <c r="TWH33"/>
      <c r="TWI33"/>
      <c r="TWJ33"/>
      <c r="TWK33"/>
      <c r="TWL33"/>
      <c r="TWM33"/>
      <c r="TWN33"/>
      <c r="TWO33"/>
      <c r="TWP33"/>
      <c r="TWQ33"/>
      <c r="TWR33"/>
      <c r="TWS33"/>
      <c r="TWT33"/>
      <c r="TWU33"/>
      <c r="TWV33"/>
      <c r="TWW33"/>
      <c r="TWX33"/>
      <c r="TWY33"/>
      <c r="TWZ33"/>
      <c r="TXA33"/>
      <c r="TXB33"/>
      <c r="TXC33"/>
      <c r="TXD33"/>
      <c r="TXE33"/>
      <c r="TXF33"/>
      <c r="TXG33"/>
      <c r="TXH33"/>
      <c r="TXI33"/>
      <c r="TXJ33"/>
      <c r="TXK33"/>
      <c r="TXL33"/>
      <c r="TXM33"/>
      <c r="TXN33"/>
      <c r="TXO33"/>
      <c r="TXP33"/>
      <c r="TXQ33"/>
      <c r="TXR33"/>
      <c r="TXS33"/>
      <c r="TXT33"/>
      <c r="TXU33"/>
      <c r="TXV33"/>
      <c r="TXW33"/>
      <c r="TXX33"/>
      <c r="TXY33"/>
      <c r="TXZ33"/>
      <c r="TYA33"/>
      <c r="TYB33"/>
      <c r="TYC33"/>
      <c r="TYD33"/>
      <c r="TYE33"/>
      <c r="TYF33"/>
      <c r="TYG33"/>
      <c r="TYH33"/>
      <c r="TYI33"/>
      <c r="TYJ33"/>
      <c r="TYK33"/>
      <c r="TYL33"/>
      <c r="TYM33"/>
      <c r="TYN33"/>
      <c r="TYO33"/>
      <c r="TYP33"/>
      <c r="TYQ33"/>
      <c r="TYR33"/>
      <c r="TYS33"/>
      <c r="TYT33"/>
      <c r="TYU33"/>
      <c r="TYV33"/>
      <c r="TYW33"/>
      <c r="TYX33"/>
      <c r="TYY33"/>
      <c r="TYZ33"/>
      <c r="TZA33"/>
      <c r="TZB33"/>
      <c r="TZC33"/>
      <c r="TZD33"/>
      <c r="TZE33"/>
      <c r="TZF33"/>
      <c r="TZG33"/>
      <c r="TZH33"/>
      <c r="TZI33"/>
      <c r="TZJ33"/>
      <c r="TZK33"/>
      <c r="TZL33"/>
      <c r="TZM33"/>
      <c r="TZN33"/>
      <c r="TZO33"/>
      <c r="TZP33"/>
      <c r="TZQ33"/>
      <c r="TZR33"/>
      <c r="TZS33"/>
      <c r="TZT33"/>
      <c r="TZU33"/>
      <c r="TZV33"/>
      <c r="TZW33"/>
      <c r="TZX33"/>
      <c r="TZY33"/>
      <c r="TZZ33"/>
      <c r="UAA33"/>
      <c r="UAB33"/>
      <c r="UAC33"/>
      <c r="UAD33"/>
      <c r="UAE33"/>
      <c r="UAF33"/>
      <c r="UAG33"/>
      <c r="UAH33"/>
      <c r="UAI33"/>
      <c r="UAJ33"/>
      <c r="UAK33"/>
      <c r="UAL33"/>
      <c r="UAM33"/>
      <c r="UAN33"/>
      <c r="UAO33"/>
      <c r="UAP33"/>
      <c r="UAQ33"/>
      <c r="UAR33"/>
      <c r="UAS33"/>
      <c r="UAT33"/>
      <c r="UAU33"/>
      <c r="UAV33"/>
      <c r="UAW33"/>
      <c r="UAX33"/>
      <c r="UAY33"/>
      <c r="UAZ33"/>
      <c r="UBA33"/>
      <c r="UBB33"/>
      <c r="UBC33"/>
      <c r="UBD33"/>
      <c r="UBE33"/>
      <c r="UBF33"/>
      <c r="UBG33"/>
      <c r="UBH33"/>
      <c r="UBI33"/>
      <c r="UBJ33"/>
      <c r="UBK33"/>
      <c r="UBL33"/>
      <c r="UBM33"/>
      <c r="UBN33"/>
      <c r="UBO33"/>
      <c r="UBP33"/>
      <c r="UBQ33"/>
      <c r="UBR33"/>
      <c r="UBS33"/>
      <c r="UBT33"/>
      <c r="UBU33"/>
      <c r="UBV33"/>
      <c r="UBW33"/>
      <c r="UBX33"/>
      <c r="UBY33"/>
      <c r="UBZ33"/>
      <c r="UCA33"/>
      <c r="UCB33"/>
      <c r="UCC33"/>
      <c r="UCD33"/>
      <c r="UCE33"/>
      <c r="UCF33"/>
      <c r="UCG33"/>
      <c r="UCH33"/>
      <c r="UCI33"/>
      <c r="UCJ33"/>
      <c r="UCK33"/>
      <c r="UCL33"/>
      <c r="UCM33"/>
      <c r="UCN33"/>
      <c r="UCO33"/>
      <c r="UCP33"/>
      <c r="UCQ33"/>
      <c r="UCR33"/>
      <c r="UCS33"/>
      <c r="UCT33"/>
      <c r="UCU33"/>
      <c r="UCV33"/>
      <c r="UCW33"/>
      <c r="UCX33"/>
      <c r="UCY33"/>
      <c r="UCZ33"/>
      <c r="UDA33"/>
      <c r="UDB33"/>
      <c r="UDC33"/>
      <c r="UDD33"/>
      <c r="UDE33"/>
      <c r="UDF33"/>
      <c r="UDG33"/>
      <c r="UDH33"/>
      <c r="UDI33"/>
      <c r="UDJ33"/>
      <c r="UDK33"/>
      <c r="UDL33"/>
      <c r="UDM33"/>
      <c r="UDN33"/>
      <c r="UDO33"/>
      <c r="UDP33"/>
      <c r="UDQ33"/>
      <c r="UDR33"/>
      <c r="UDS33"/>
      <c r="UDT33"/>
      <c r="UDU33"/>
      <c r="UDV33"/>
      <c r="UDW33"/>
      <c r="UDX33"/>
      <c r="UDY33"/>
      <c r="UDZ33"/>
      <c r="UEA33"/>
      <c r="UEB33"/>
      <c r="UEC33"/>
      <c r="UED33"/>
      <c r="UEE33"/>
      <c r="UEF33"/>
      <c r="UEG33"/>
      <c r="UEH33"/>
      <c r="UEI33"/>
      <c r="UEJ33"/>
      <c r="UEK33"/>
      <c r="UEL33"/>
      <c r="UEM33"/>
      <c r="UEN33"/>
      <c r="UEO33"/>
      <c r="UEP33"/>
      <c r="UEQ33"/>
      <c r="UER33"/>
      <c r="UES33"/>
      <c r="UET33"/>
      <c r="UEU33"/>
      <c r="UEV33"/>
      <c r="UEW33"/>
      <c r="UEX33"/>
      <c r="UEY33"/>
      <c r="UEZ33"/>
      <c r="UFA33"/>
      <c r="UFB33"/>
      <c r="UFC33"/>
      <c r="UFD33"/>
      <c r="UFE33"/>
      <c r="UFF33"/>
      <c r="UFG33"/>
      <c r="UFH33"/>
      <c r="UFI33"/>
      <c r="UFJ33"/>
      <c r="UFK33"/>
      <c r="UFL33"/>
      <c r="UFM33"/>
      <c r="UFN33"/>
      <c r="UFO33"/>
      <c r="UFP33"/>
      <c r="UFQ33"/>
      <c r="UFR33"/>
      <c r="UFS33"/>
      <c r="UFT33"/>
      <c r="UFU33"/>
      <c r="UFV33"/>
      <c r="UFW33"/>
      <c r="UFX33"/>
      <c r="UFY33"/>
      <c r="UFZ33"/>
      <c r="UGA33"/>
      <c r="UGB33"/>
      <c r="UGC33"/>
      <c r="UGD33"/>
      <c r="UGE33"/>
      <c r="UGF33"/>
      <c r="UGG33"/>
      <c r="UGH33"/>
      <c r="UGI33"/>
      <c r="UGJ33"/>
      <c r="UGK33"/>
      <c r="UGL33"/>
      <c r="UGM33"/>
      <c r="UGN33"/>
      <c r="UGO33"/>
      <c r="UGP33"/>
      <c r="UGQ33"/>
      <c r="UGR33"/>
      <c r="UGS33"/>
      <c r="UGT33"/>
      <c r="UGU33"/>
      <c r="UGV33"/>
      <c r="UGW33"/>
      <c r="UGX33"/>
      <c r="UGY33"/>
      <c r="UGZ33"/>
      <c r="UHA33"/>
      <c r="UHB33"/>
      <c r="UHC33"/>
      <c r="UHD33"/>
      <c r="UHE33"/>
      <c r="UHF33"/>
      <c r="UHG33"/>
      <c r="UHH33"/>
      <c r="UHI33"/>
      <c r="UHJ33"/>
      <c r="UHK33"/>
      <c r="UHL33"/>
      <c r="UHM33"/>
      <c r="UHN33"/>
      <c r="UHO33"/>
      <c r="UHP33"/>
      <c r="UHQ33"/>
      <c r="UHR33"/>
      <c r="UHS33"/>
      <c r="UHT33"/>
      <c r="UHU33"/>
      <c r="UHV33"/>
      <c r="UHW33"/>
      <c r="UHX33"/>
      <c r="UHY33"/>
      <c r="UHZ33"/>
      <c r="UIA33"/>
      <c r="UIB33"/>
      <c r="UIC33"/>
      <c r="UID33"/>
      <c r="UIE33"/>
      <c r="UIF33"/>
      <c r="UIG33"/>
      <c r="UIH33"/>
      <c r="UII33"/>
      <c r="UIJ33"/>
      <c r="UIK33"/>
      <c r="UIL33"/>
      <c r="UIM33"/>
      <c r="UIN33"/>
      <c r="UIO33"/>
      <c r="UIP33"/>
      <c r="UIQ33"/>
      <c r="UIR33"/>
      <c r="UIS33"/>
      <c r="UIT33"/>
      <c r="UIU33"/>
      <c r="UIV33"/>
      <c r="UIW33"/>
      <c r="UIX33"/>
      <c r="UIY33"/>
      <c r="UIZ33"/>
      <c r="UJA33"/>
      <c r="UJB33"/>
      <c r="UJC33"/>
      <c r="UJD33"/>
      <c r="UJE33"/>
      <c r="UJF33"/>
      <c r="UJG33"/>
      <c r="UJH33"/>
      <c r="UJI33"/>
      <c r="UJJ33"/>
      <c r="UJK33"/>
      <c r="UJL33"/>
      <c r="UJM33"/>
      <c r="UJN33"/>
      <c r="UJO33"/>
      <c r="UJP33"/>
      <c r="UJQ33"/>
      <c r="UJR33"/>
      <c r="UJS33"/>
      <c r="UJT33"/>
      <c r="UJU33"/>
      <c r="UJV33"/>
      <c r="UJW33"/>
      <c r="UJX33"/>
      <c r="UJY33"/>
      <c r="UJZ33"/>
      <c r="UKA33"/>
      <c r="UKB33"/>
      <c r="UKC33"/>
      <c r="UKD33"/>
      <c r="UKE33"/>
      <c r="UKF33"/>
      <c r="UKG33"/>
      <c r="UKH33"/>
      <c r="UKI33"/>
      <c r="UKJ33"/>
      <c r="UKK33"/>
      <c r="UKL33"/>
      <c r="UKM33"/>
      <c r="UKN33"/>
      <c r="UKO33"/>
      <c r="UKP33"/>
      <c r="UKQ33"/>
      <c r="UKR33"/>
      <c r="UKS33"/>
      <c r="UKT33"/>
      <c r="UKU33"/>
      <c r="UKV33"/>
      <c r="UKW33"/>
      <c r="UKX33"/>
      <c r="UKY33"/>
      <c r="UKZ33"/>
      <c r="ULA33"/>
      <c r="ULB33"/>
      <c r="ULC33"/>
      <c r="ULD33"/>
      <c r="ULE33"/>
      <c r="ULF33"/>
      <c r="ULG33"/>
      <c r="ULH33"/>
      <c r="ULI33"/>
      <c r="ULJ33"/>
      <c r="ULK33"/>
      <c r="ULL33"/>
      <c r="ULM33"/>
      <c r="ULN33"/>
      <c r="ULO33"/>
      <c r="ULP33"/>
      <c r="ULQ33"/>
      <c r="ULR33"/>
      <c r="ULS33"/>
      <c r="ULT33"/>
      <c r="ULU33"/>
      <c r="ULV33"/>
      <c r="ULW33"/>
      <c r="ULX33"/>
      <c r="ULY33"/>
      <c r="ULZ33"/>
      <c r="UMA33"/>
      <c r="UMB33"/>
      <c r="UMC33"/>
      <c r="UMD33"/>
      <c r="UME33"/>
      <c r="UMF33"/>
      <c r="UMG33"/>
      <c r="UMH33"/>
      <c r="UMI33"/>
      <c r="UMJ33"/>
      <c r="UMK33"/>
      <c r="UML33"/>
      <c r="UMM33"/>
      <c r="UMN33"/>
      <c r="UMO33"/>
      <c r="UMP33"/>
      <c r="UMQ33"/>
      <c r="UMR33"/>
      <c r="UMS33"/>
      <c r="UMT33"/>
      <c r="UMU33"/>
      <c r="UMV33"/>
      <c r="UMW33"/>
      <c r="UMX33"/>
      <c r="UMY33"/>
      <c r="UMZ33"/>
      <c r="UNA33"/>
      <c r="UNB33"/>
      <c r="UNC33"/>
      <c r="UND33"/>
      <c r="UNE33"/>
      <c r="UNF33"/>
      <c r="UNG33"/>
      <c r="UNH33"/>
      <c r="UNI33"/>
      <c r="UNJ33"/>
      <c r="UNK33"/>
      <c r="UNL33"/>
      <c r="UNM33"/>
      <c r="UNN33"/>
      <c r="UNO33"/>
      <c r="UNP33"/>
      <c r="UNQ33"/>
      <c r="UNR33"/>
      <c r="UNS33"/>
      <c r="UNT33"/>
      <c r="UNU33"/>
      <c r="UNV33"/>
      <c r="UNW33"/>
      <c r="UNX33"/>
      <c r="UNY33"/>
      <c r="UNZ33"/>
      <c r="UOA33"/>
      <c r="UOB33"/>
      <c r="UOC33"/>
      <c r="UOD33"/>
      <c r="UOE33"/>
      <c r="UOF33"/>
      <c r="UOG33"/>
      <c r="UOH33"/>
      <c r="UOI33"/>
      <c r="UOJ33"/>
      <c r="UOK33"/>
      <c r="UOL33"/>
      <c r="UOM33"/>
      <c r="UON33"/>
      <c r="UOO33"/>
      <c r="UOP33"/>
      <c r="UOQ33"/>
      <c r="UOR33"/>
      <c r="UOS33"/>
      <c r="UOT33"/>
      <c r="UOU33"/>
      <c r="UOV33"/>
      <c r="UOW33"/>
      <c r="UOX33"/>
      <c r="UOY33"/>
      <c r="UOZ33"/>
      <c r="UPA33"/>
      <c r="UPB33"/>
      <c r="UPC33"/>
      <c r="UPD33"/>
      <c r="UPE33"/>
      <c r="UPF33"/>
      <c r="UPG33"/>
      <c r="UPH33"/>
      <c r="UPI33"/>
      <c r="UPJ33"/>
      <c r="UPK33"/>
      <c r="UPL33"/>
      <c r="UPM33"/>
      <c r="UPN33"/>
      <c r="UPO33"/>
      <c r="UPP33"/>
      <c r="UPQ33"/>
      <c r="UPR33"/>
      <c r="UPS33"/>
      <c r="UPT33"/>
      <c r="UPU33"/>
      <c r="UPV33"/>
      <c r="UPW33"/>
      <c r="UPX33"/>
      <c r="UPY33"/>
      <c r="UPZ33"/>
      <c r="UQA33"/>
      <c r="UQB33"/>
      <c r="UQC33"/>
      <c r="UQD33"/>
      <c r="UQE33"/>
      <c r="UQF33"/>
      <c r="UQG33"/>
      <c r="UQH33"/>
      <c r="UQI33"/>
      <c r="UQJ33"/>
      <c r="UQK33"/>
      <c r="UQL33"/>
      <c r="UQM33"/>
      <c r="UQN33"/>
      <c r="UQO33"/>
      <c r="UQP33"/>
      <c r="UQQ33"/>
      <c r="UQR33"/>
      <c r="UQS33"/>
      <c r="UQT33"/>
      <c r="UQU33"/>
      <c r="UQV33"/>
      <c r="UQW33"/>
      <c r="UQX33"/>
      <c r="UQY33"/>
      <c r="UQZ33"/>
      <c r="URA33"/>
      <c r="URB33"/>
      <c r="URC33"/>
      <c r="URD33"/>
      <c r="URE33"/>
      <c r="URF33"/>
      <c r="URG33"/>
      <c r="URH33"/>
      <c r="URI33"/>
      <c r="URJ33"/>
      <c r="URK33"/>
      <c r="URL33"/>
      <c r="URM33"/>
      <c r="URN33"/>
      <c r="URO33"/>
      <c r="URP33"/>
      <c r="URQ33"/>
      <c r="URR33"/>
      <c r="URS33"/>
      <c r="URT33"/>
      <c r="URU33"/>
      <c r="URV33"/>
      <c r="URW33"/>
      <c r="URX33"/>
      <c r="URY33"/>
      <c r="URZ33"/>
      <c r="USA33"/>
      <c r="USB33"/>
      <c r="USC33"/>
      <c r="USD33"/>
      <c r="USE33"/>
      <c r="USF33"/>
      <c r="USG33"/>
      <c r="USH33"/>
      <c r="USI33"/>
      <c r="USJ33"/>
      <c r="USK33"/>
      <c r="USL33"/>
      <c r="USM33"/>
      <c r="USN33"/>
      <c r="USO33"/>
      <c r="USP33"/>
      <c r="USQ33"/>
      <c r="USR33"/>
      <c r="USS33"/>
      <c r="UST33"/>
      <c r="USU33"/>
      <c r="USV33"/>
      <c r="USW33"/>
      <c r="USX33"/>
      <c r="USY33"/>
      <c r="USZ33"/>
      <c r="UTA33"/>
      <c r="UTB33"/>
      <c r="UTC33"/>
      <c r="UTD33"/>
      <c r="UTE33"/>
      <c r="UTF33"/>
      <c r="UTG33"/>
      <c r="UTH33"/>
      <c r="UTI33"/>
      <c r="UTJ33"/>
      <c r="UTK33"/>
      <c r="UTL33"/>
      <c r="UTM33"/>
      <c r="UTN33"/>
      <c r="UTO33"/>
      <c r="UTP33"/>
      <c r="UTQ33"/>
      <c r="UTR33"/>
      <c r="UTS33"/>
      <c r="UTT33"/>
      <c r="UTU33"/>
      <c r="UTV33"/>
      <c r="UTW33"/>
      <c r="UTX33"/>
      <c r="UTY33"/>
      <c r="UTZ33"/>
      <c r="UUA33"/>
      <c r="UUB33"/>
      <c r="UUC33"/>
      <c r="UUD33"/>
      <c r="UUE33"/>
      <c r="UUF33"/>
      <c r="UUG33"/>
      <c r="UUH33"/>
      <c r="UUI33"/>
      <c r="UUJ33"/>
      <c r="UUK33"/>
      <c r="UUL33"/>
      <c r="UUM33"/>
      <c r="UUN33"/>
      <c r="UUO33"/>
      <c r="UUP33"/>
      <c r="UUQ33"/>
      <c r="UUR33"/>
      <c r="UUS33"/>
      <c r="UUT33"/>
      <c r="UUU33"/>
      <c r="UUV33"/>
      <c r="UUW33"/>
      <c r="UUX33"/>
      <c r="UUY33"/>
      <c r="UUZ33"/>
      <c r="UVA33"/>
      <c r="UVB33"/>
      <c r="UVC33"/>
      <c r="UVD33"/>
      <c r="UVE33"/>
      <c r="UVF33"/>
      <c r="UVG33"/>
      <c r="UVH33"/>
      <c r="UVI33"/>
      <c r="UVJ33"/>
      <c r="UVK33"/>
      <c r="UVL33"/>
      <c r="UVM33"/>
      <c r="UVN33"/>
      <c r="UVO33"/>
      <c r="UVP33"/>
      <c r="UVQ33"/>
      <c r="UVR33"/>
      <c r="UVS33"/>
      <c r="UVT33"/>
      <c r="UVU33"/>
      <c r="UVV33"/>
      <c r="UVW33"/>
      <c r="UVX33"/>
      <c r="UVY33"/>
      <c r="UVZ33"/>
      <c r="UWA33"/>
      <c r="UWB33"/>
      <c r="UWC33"/>
      <c r="UWD33"/>
      <c r="UWE33"/>
      <c r="UWF33"/>
      <c r="UWG33"/>
      <c r="UWH33"/>
      <c r="UWI33"/>
      <c r="UWJ33"/>
      <c r="UWK33"/>
      <c r="UWL33"/>
      <c r="UWM33"/>
      <c r="UWN33"/>
      <c r="UWO33"/>
      <c r="UWP33"/>
      <c r="UWQ33"/>
      <c r="UWR33"/>
      <c r="UWS33"/>
      <c r="UWT33"/>
      <c r="UWU33"/>
      <c r="UWV33"/>
      <c r="UWW33"/>
      <c r="UWX33"/>
      <c r="UWY33"/>
      <c r="UWZ33"/>
      <c r="UXA33"/>
      <c r="UXB33"/>
      <c r="UXC33"/>
      <c r="UXD33"/>
      <c r="UXE33"/>
      <c r="UXF33"/>
      <c r="UXG33"/>
      <c r="UXH33"/>
      <c r="UXI33"/>
      <c r="UXJ33"/>
      <c r="UXK33"/>
      <c r="UXL33"/>
      <c r="UXM33"/>
      <c r="UXN33"/>
      <c r="UXO33"/>
      <c r="UXP33"/>
      <c r="UXQ33"/>
      <c r="UXR33"/>
      <c r="UXS33"/>
      <c r="UXT33"/>
      <c r="UXU33"/>
      <c r="UXV33"/>
      <c r="UXW33"/>
      <c r="UXX33"/>
      <c r="UXY33"/>
      <c r="UXZ33"/>
      <c r="UYA33"/>
      <c r="UYB33"/>
      <c r="UYC33"/>
      <c r="UYD33"/>
      <c r="UYE33"/>
      <c r="UYF33"/>
      <c r="UYG33"/>
      <c r="UYH33"/>
      <c r="UYI33"/>
      <c r="UYJ33"/>
      <c r="UYK33"/>
      <c r="UYL33"/>
      <c r="UYM33"/>
      <c r="UYN33"/>
      <c r="UYO33"/>
      <c r="UYP33"/>
      <c r="UYQ33"/>
      <c r="UYR33"/>
      <c r="UYS33"/>
      <c r="UYT33"/>
      <c r="UYU33"/>
      <c r="UYV33"/>
      <c r="UYW33"/>
      <c r="UYX33"/>
      <c r="UYY33"/>
      <c r="UYZ33"/>
      <c r="UZA33"/>
      <c r="UZB33"/>
      <c r="UZC33"/>
      <c r="UZD33"/>
      <c r="UZE33"/>
      <c r="UZF33"/>
      <c r="UZG33"/>
      <c r="UZH33"/>
      <c r="UZI33"/>
      <c r="UZJ33"/>
      <c r="UZK33"/>
      <c r="UZL33"/>
      <c r="UZM33"/>
      <c r="UZN33"/>
      <c r="UZO33"/>
      <c r="UZP33"/>
      <c r="UZQ33"/>
      <c r="UZR33"/>
      <c r="UZS33"/>
      <c r="UZT33"/>
      <c r="UZU33"/>
      <c r="UZV33"/>
      <c r="UZW33"/>
      <c r="UZX33"/>
      <c r="UZY33"/>
      <c r="UZZ33"/>
      <c r="VAA33"/>
      <c r="VAB33"/>
      <c r="VAC33"/>
      <c r="VAD33"/>
      <c r="VAE33"/>
      <c r="VAF33"/>
      <c r="VAG33"/>
      <c r="VAH33"/>
      <c r="VAI33"/>
      <c r="VAJ33"/>
      <c r="VAK33"/>
      <c r="VAL33"/>
      <c r="VAM33"/>
      <c r="VAN33"/>
      <c r="VAO33"/>
      <c r="VAP33"/>
      <c r="VAQ33"/>
      <c r="VAR33"/>
      <c r="VAS33"/>
      <c r="VAT33"/>
      <c r="VAU33"/>
      <c r="VAV33"/>
      <c r="VAW33"/>
      <c r="VAX33"/>
      <c r="VAY33"/>
      <c r="VAZ33"/>
      <c r="VBA33"/>
      <c r="VBB33"/>
      <c r="VBC33"/>
      <c r="VBD33"/>
      <c r="VBE33"/>
      <c r="VBF33"/>
      <c r="VBG33"/>
      <c r="VBH33"/>
      <c r="VBI33"/>
      <c r="VBJ33"/>
      <c r="VBK33"/>
      <c r="VBL33"/>
      <c r="VBM33"/>
      <c r="VBN33"/>
      <c r="VBO33"/>
      <c r="VBP33"/>
      <c r="VBQ33"/>
      <c r="VBR33"/>
      <c r="VBS33"/>
      <c r="VBT33"/>
      <c r="VBU33"/>
      <c r="VBV33"/>
      <c r="VBW33"/>
      <c r="VBX33"/>
      <c r="VBY33"/>
      <c r="VBZ33"/>
      <c r="VCA33"/>
      <c r="VCB33"/>
      <c r="VCC33"/>
      <c r="VCD33"/>
      <c r="VCE33"/>
      <c r="VCF33"/>
      <c r="VCG33"/>
      <c r="VCH33"/>
      <c r="VCI33"/>
      <c r="VCJ33"/>
      <c r="VCK33"/>
      <c r="VCL33"/>
      <c r="VCM33"/>
      <c r="VCN33"/>
      <c r="VCO33"/>
      <c r="VCP33"/>
      <c r="VCQ33"/>
      <c r="VCR33"/>
      <c r="VCS33"/>
      <c r="VCT33"/>
      <c r="VCU33"/>
      <c r="VCV33"/>
      <c r="VCW33"/>
      <c r="VCX33"/>
      <c r="VCY33"/>
      <c r="VCZ33"/>
      <c r="VDA33"/>
      <c r="VDB33"/>
      <c r="VDC33"/>
      <c r="VDD33"/>
      <c r="VDE33"/>
      <c r="VDF33"/>
      <c r="VDG33"/>
      <c r="VDH33"/>
      <c r="VDI33"/>
      <c r="VDJ33"/>
      <c r="VDK33"/>
      <c r="VDL33"/>
      <c r="VDM33"/>
      <c r="VDN33"/>
      <c r="VDO33"/>
      <c r="VDP33"/>
      <c r="VDQ33"/>
      <c r="VDR33"/>
      <c r="VDS33"/>
      <c r="VDT33"/>
      <c r="VDU33"/>
      <c r="VDV33"/>
      <c r="VDW33"/>
      <c r="VDX33"/>
      <c r="VDY33"/>
      <c r="VDZ33"/>
      <c r="VEA33"/>
      <c r="VEB33"/>
      <c r="VEC33"/>
      <c r="VED33"/>
      <c r="VEE33"/>
      <c r="VEF33"/>
      <c r="VEG33"/>
      <c r="VEH33"/>
      <c r="VEI33"/>
      <c r="VEJ33"/>
      <c r="VEK33"/>
      <c r="VEL33"/>
      <c r="VEM33"/>
      <c r="VEN33"/>
      <c r="VEO33"/>
      <c r="VEP33"/>
      <c r="VEQ33"/>
      <c r="VER33"/>
      <c r="VES33"/>
      <c r="VET33"/>
      <c r="VEU33"/>
      <c r="VEV33"/>
      <c r="VEW33"/>
      <c r="VEX33"/>
      <c r="VEY33"/>
      <c r="VEZ33"/>
      <c r="VFA33"/>
      <c r="VFB33"/>
      <c r="VFC33"/>
      <c r="VFD33"/>
      <c r="VFE33"/>
      <c r="VFF33"/>
      <c r="VFG33"/>
      <c r="VFH33"/>
      <c r="VFI33"/>
      <c r="VFJ33"/>
      <c r="VFK33"/>
      <c r="VFL33"/>
      <c r="VFM33"/>
      <c r="VFN33"/>
      <c r="VFO33"/>
      <c r="VFP33"/>
      <c r="VFQ33"/>
      <c r="VFR33"/>
      <c r="VFS33"/>
      <c r="VFT33"/>
      <c r="VFU33"/>
      <c r="VFV33"/>
      <c r="VFW33"/>
      <c r="VFX33"/>
      <c r="VFY33"/>
      <c r="VFZ33"/>
      <c r="VGA33"/>
      <c r="VGB33"/>
      <c r="VGC33"/>
      <c r="VGD33"/>
      <c r="VGE33"/>
      <c r="VGF33"/>
      <c r="VGG33"/>
      <c r="VGH33"/>
      <c r="VGI33"/>
      <c r="VGJ33"/>
      <c r="VGK33"/>
      <c r="VGL33"/>
      <c r="VGM33"/>
      <c r="VGN33"/>
      <c r="VGO33"/>
      <c r="VGP33"/>
      <c r="VGQ33"/>
      <c r="VGR33"/>
      <c r="VGS33"/>
      <c r="VGT33"/>
      <c r="VGU33"/>
      <c r="VGV33"/>
      <c r="VGW33"/>
      <c r="VGX33"/>
      <c r="VGY33"/>
      <c r="VGZ33"/>
      <c r="VHA33"/>
      <c r="VHB33"/>
      <c r="VHC33"/>
      <c r="VHD33"/>
      <c r="VHE33"/>
      <c r="VHF33"/>
      <c r="VHG33"/>
      <c r="VHH33"/>
      <c r="VHI33"/>
      <c r="VHJ33"/>
      <c r="VHK33"/>
      <c r="VHL33"/>
      <c r="VHM33"/>
      <c r="VHN33"/>
      <c r="VHO33"/>
      <c r="VHP33"/>
      <c r="VHQ33"/>
      <c r="VHR33"/>
      <c r="VHS33"/>
      <c r="VHT33"/>
      <c r="VHU33"/>
      <c r="VHV33"/>
      <c r="VHW33"/>
      <c r="VHX33"/>
      <c r="VHY33"/>
      <c r="VHZ33"/>
      <c r="VIA33"/>
      <c r="VIB33"/>
      <c r="VIC33"/>
      <c r="VID33"/>
      <c r="VIE33"/>
      <c r="VIF33"/>
      <c r="VIG33"/>
      <c r="VIH33"/>
      <c r="VII33"/>
      <c r="VIJ33"/>
      <c r="VIK33"/>
      <c r="VIL33"/>
      <c r="VIM33"/>
      <c r="VIN33"/>
      <c r="VIO33"/>
      <c r="VIP33"/>
      <c r="VIQ33"/>
      <c r="VIR33"/>
      <c r="VIS33"/>
      <c r="VIT33"/>
      <c r="VIU33"/>
      <c r="VIV33"/>
      <c r="VIW33"/>
      <c r="VIX33"/>
      <c r="VIY33"/>
      <c r="VIZ33"/>
      <c r="VJA33"/>
      <c r="VJB33"/>
      <c r="VJC33"/>
      <c r="VJD33"/>
      <c r="VJE33"/>
      <c r="VJF33"/>
      <c r="VJG33"/>
      <c r="VJH33"/>
      <c r="VJI33"/>
      <c r="VJJ33"/>
      <c r="VJK33"/>
      <c r="VJL33"/>
      <c r="VJM33"/>
      <c r="VJN33"/>
      <c r="VJO33"/>
      <c r="VJP33"/>
      <c r="VJQ33"/>
      <c r="VJR33"/>
      <c r="VJS33"/>
      <c r="VJT33"/>
      <c r="VJU33"/>
      <c r="VJV33"/>
      <c r="VJW33"/>
      <c r="VJX33"/>
      <c r="VJY33"/>
      <c r="VJZ33"/>
      <c r="VKA33"/>
      <c r="VKB33"/>
      <c r="VKC33"/>
      <c r="VKD33"/>
      <c r="VKE33"/>
      <c r="VKF33"/>
      <c r="VKG33"/>
      <c r="VKH33"/>
      <c r="VKI33"/>
      <c r="VKJ33"/>
      <c r="VKK33"/>
      <c r="VKL33"/>
      <c r="VKM33"/>
      <c r="VKN33"/>
      <c r="VKO33"/>
      <c r="VKP33"/>
      <c r="VKQ33"/>
      <c r="VKR33"/>
      <c r="VKS33"/>
      <c r="VKT33"/>
      <c r="VKU33"/>
      <c r="VKV33"/>
      <c r="VKW33"/>
      <c r="VKX33"/>
      <c r="VKY33"/>
      <c r="VKZ33"/>
      <c r="VLA33"/>
      <c r="VLB33"/>
      <c r="VLC33"/>
      <c r="VLD33"/>
      <c r="VLE33"/>
      <c r="VLF33"/>
      <c r="VLG33"/>
      <c r="VLH33"/>
      <c r="VLI33"/>
      <c r="VLJ33"/>
      <c r="VLK33"/>
      <c r="VLL33"/>
      <c r="VLM33"/>
      <c r="VLN33"/>
      <c r="VLO33"/>
      <c r="VLP33"/>
      <c r="VLQ33"/>
      <c r="VLR33"/>
      <c r="VLS33"/>
      <c r="VLT33"/>
      <c r="VLU33"/>
      <c r="VLV33"/>
      <c r="VLW33"/>
      <c r="VLX33"/>
      <c r="VLY33"/>
      <c r="VLZ33"/>
      <c r="VMA33"/>
      <c r="VMB33"/>
      <c r="VMC33"/>
      <c r="VMD33"/>
      <c r="VME33"/>
      <c r="VMF33"/>
      <c r="VMG33"/>
      <c r="VMH33"/>
      <c r="VMI33"/>
      <c r="VMJ33"/>
      <c r="VMK33"/>
      <c r="VML33"/>
      <c r="VMM33"/>
      <c r="VMN33"/>
      <c r="VMO33"/>
      <c r="VMP33"/>
      <c r="VMQ33"/>
      <c r="VMR33"/>
      <c r="VMS33"/>
      <c r="VMT33"/>
      <c r="VMU33"/>
      <c r="VMV33"/>
      <c r="VMW33"/>
      <c r="VMX33"/>
      <c r="VMY33"/>
      <c r="VMZ33"/>
      <c r="VNA33"/>
      <c r="VNB33"/>
      <c r="VNC33"/>
      <c r="VND33"/>
      <c r="VNE33"/>
      <c r="VNF33"/>
      <c r="VNG33"/>
      <c r="VNH33"/>
      <c r="VNI33"/>
      <c r="VNJ33"/>
      <c r="VNK33"/>
      <c r="VNL33"/>
      <c r="VNM33"/>
      <c r="VNN33"/>
      <c r="VNO33"/>
      <c r="VNP33"/>
      <c r="VNQ33"/>
      <c r="VNR33"/>
      <c r="VNS33"/>
      <c r="VNT33"/>
      <c r="VNU33"/>
      <c r="VNV33"/>
      <c r="VNW33"/>
      <c r="VNX33"/>
      <c r="VNY33"/>
      <c r="VNZ33"/>
      <c r="VOA33"/>
      <c r="VOB33"/>
      <c r="VOC33"/>
      <c r="VOD33"/>
      <c r="VOE33"/>
      <c r="VOF33"/>
      <c r="VOG33"/>
      <c r="VOH33"/>
      <c r="VOI33"/>
      <c r="VOJ33"/>
      <c r="VOK33"/>
      <c r="VOL33"/>
      <c r="VOM33"/>
      <c r="VON33"/>
      <c r="VOO33"/>
      <c r="VOP33"/>
      <c r="VOQ33"/>
      <c r="VOR33"/>
      <c r="VOS33"/>
      <c r="VOT33"/>
      <c r="VOU33"/>
      <c r="VOV33"/>
      <c r="VOW33"/>
      <c r="VOX33"/>
      <c r="VOY33"/>
      <c r="VOZ33"/>
      <c r="VPA33"/>
      <c r="VPB33"/>
      <c r="VPC33"/>
      <c r="VPD33"/>
      <c r="VPE33"/>
      <c r="VPF33"/>
      <c r="VPG33"/>
      <c r="VPH33"/>
      <c r="VPI33"/>
      <c r="VPJ33"/>
      <c r="VPK33"/>
      <c r="VPL33"/>
      <c r="VPM33"/>
      <c r="VPN33"/>
      <c r="VPO33"/>
      <c r="VPP33"/>
      <c r="VPQ33"/>
      <c r="VPR33"/>
      <c r="VPS33"/>
      <c r="VPT33"/>
      <c r="VPU33"/>
      <c r="VPV33"/>
      <c r="VPW33"/>
      <c r="VPX33"/>
      <c r="VPY33"/>
      <c r="VPZ33"/>
      <c r="VQA33"/>
      <c r="VQB33"/>
      <c r="VQC33"/>
      <c r="VQD33"/>
      <c r="VQE33"/>
      <c r="VQF33"/>
      <c r="VQG33"/>
      <c r="VQH33"/>
      <c r="VQI33"/>
      <c r="VQJ33"/>
      <c r="VQK33"/>
      <c r="VQL33"/>
      <c r="VQM33"/>
      <c r="VQN33"/>
      <c r="VQO33"/>
      <c r="VQP33"/>
      <c r="VQQ33"/>
      <c r="VQR33"/>
      <c r="VQS33"/>
      <c r="VQT33"/>
      <c r="VQU33"/>
      <c r="VQV33"/>
      <c r="VQW33"/>
      <c r="VQX33"/>
      <c r="VQY33"/>
      <c r="VQZ33"/>
      <c r="VRA33"/>
      <c r="VRB33"/>
      <c r="VRC33"/>
      <c r="VRD33"/>
      <c r="VRE33"/>
      <c r="VRF33"/>
      <c r="VRG33"/>
      <c r="VRH33"/>
      <c r="VRI33"/>
      <c r="VRJ33"/>
      <c r="VRK33"/>
      <c r="VRL33"/>
      <c r="VRM33"/>
      <c r="VRN33"/>
      <c r="VRO33"/>
      <c r="VRP33"/>
      <c r="VRQ33"/>
      <c r="VRR33"/>
      <c r="VRS33"/>
      <c r="VRT33"/>
      <c r="VRU33"/>
      <c r="VRV33"/>
      <c r="VRW33"/>
      <c r="VRX33"/>
      <c r="VRY33"/>
      <c r="VRZ33"/>
      <c r="VSA33"/>
      <c r="VSB33"/>
      <c r="VSC33"/>
      <c r="VSD33"/>
      <c r="VSE33"/>
      <c r="VSF33"/>
      <c r="VSG33"/>
      <c r="VSH33"/>
      <c r="VSI33"/>
      <c r="VSJ33"/>
      <c r="VSK33"/>
      <c r="VSL33"/>
      <c r="VSM33"/>
      <c r="VSN33"/>
      <c r="VSO33"/>
      <c r="VSP33"/>
      <c r="VSQ33"/>
      <c r="VSR33"/>
      <c r="VSS33"/>
      <c r="VST33"/>
      <c r="VSU33"/>
      <c r="VSV33"/>
      <c r="VSW33"/>
      <c r="VSX33"/>
      <c r="VSY33"/>
      <c r="VSZ33"/>
      <c r="VTA33"/>
      <c r="VTB33"/>
      <c r="VTC33"/>
      <c r="VTD33"/>
      <c r="VTE33"/>
      <c r="VTF33"/>
      <c r="VTG33"/>
      <c r="VTH33"/>
      <c r="VTI33"/>
      <c r="VTJ33"/>
      <c r="VTK33"/>
      <c r="VTL33"/>
      <c r="VTM33"/>
      <c r="VTN33"/>
      <c r="VTO33"/>
      <c r="VTP33"/>
      <c r="VTQ33"/>
      <c r="VTR33"/>
      <c r="VTS33"/>
      <c r="VTT33"/>
      <c r="VTU33"/>
      <c r="VTV33"/>
      <c r="VTW33"/>
      <c r="VTX33"/>
      <c r="VTY33"/>
      <c r="VTZ33"/>
      <c r="VUA33"/>
      <c r="VUB33"/>
      <c r="VUC33"/>
      <c r="VUD33"/>
      <c r="VUE33"/>
      <c r="VUF33"/>
      <c r="VUG33"/>
      <c r="VUH33"/>
      <c r="VUI33"/>
      <c r="VUJ33"/>
      <c r="VUK33"/>
      <c r="VUL33"/>
      <c r="VUM33"/>
      <c r="VUN33"/>
      <c r="VUO33"/>
      <c r="VUP33"/>
      <c r="VUQ33"/>
      <c r="VUR33"/>
      <c r="VUS33"/>
      <c r="VUT33"/>
      <c r="VUU33"/>
      <c r="VUV33"/>
      <c r="VUW33"/>
      <c r="VUX33"/>
      <c r="VUY33"/>
      <c r="VUZ33"/>
      <c r="VVA33"/>
      <c r="VVB33"/>
      <c r="VVC33"/>
      <c r="VVD33"/>
      <c r="VVE33"/>
      <c r="VVF33"/>
      <c r="VVG33"/>
      <c r="VVH33"/>
      <c r="VVI33"/>
      <c r="VVJ33"/>
      <c r="VVK33"/>
      <c r="VVL33"/>
      <c r="VVM33"/>
      <c r="VVN33"/>
      <c r="VVO33"/>
      <c r="VVP33"/>
      <c r="VVQ33"/>
      <c r="VVR33"/>
      <c r="VVS33"/>
      <c r="VVT33"/>
      <c r="VVU33"/>
      <c r="VVV33"/>
      <c r="VVW33"/>
      <c r="VVX33"/>
      <c r="VVY33"/>
      <c r="VVZ33"/>
      <c r="VWA33"/>
      <c r="VWB33"/>
      <c r="VWC33"/>
      <c r="VWD33"/>
      <c r="VWE33"/>
      <c r="VWF33"/>
      <c r="VWG33"/>
      <c r="VWH33"/>
      <c r="VWI33"/>
      <c r="VWJ33"/>
      <c r="VWK33"/>
      <c r="VWL33"/>
      <c r="VWM33"/>
      <c r="VWN33"/>
      <c r="VWO33"/>
      <c r="VWP33"/>
      <c r="VWQ33"/>
      <c r="VWR33"/>
      <c r="VWS33"/>
      <c r="VWT33"/>
      <c r="VWU33"/>
      <c r="VWV33"/>
      <c r="VWW33"/>
      <c r="VWX33"/>
      <c r="VWY33"/>
      <c r="VWZ33"/>
      <c r="VXA33"/>
      <c r="VXB33"/>
      <c r="VXC33"/>
      <c r="VXD33"/>
      <c r="VXE33"/>
      <c r="VXF33"/>
      <c r="VXG33"/>
      <c r="VXH33"/>
      <c r="VXI33"/>
      <c r="VXJ33"/>
      <c r="VXK33"/>
      <c r="VXL33"/>
      <c r="VXM33"/>
      <c r="VXN33"/>
      <c r="VXO33"/>
      <c r="VXP33"/>
      <c r="VXQ33"/>
      <c r="VXR33"/>
      <c r="VXS33"/>
      <c r="VXT33"/>
      <c r="VXU33"/>
      <c r="VXV33"/>
      <c r="VXW33"/>
      <c r="VXX33"/>
      <c r="VXY33"/>
      <c r="VXZ33"/>
      <c r="VYA33"/>
      <c r="VYB33"/>
      <c r="VYC33"/>
      <c r="VYD33"/>
      <c r="VYE33"/>
      <c r="VYF33"/>
      <c r="VYG33"/>
      <c r="VYH33"/>
      <c r="VYI33"/>
      <c r="VYJ33"/>
      <c r="VYK33"/>
      <c r="VYL33"/>
      <c r="VYM33"/>
      <c r="VYN33"/>
      <c r="VYO33"/>
      <c r="VYP33"/>
      <c r="VYQ33"/>
      <c r="VYR33"/>
      <c r="VYS33"/>
      <c r="VYT33"/>
      <c r="VYU33"/>
      <c r="VYV33"/>
      <c r="VYW33"/>
      <c r="VYX33"/>
      <c r="VYY33"/>
      <c r="VYZ33"/>
      <c r="VZA33"/>
      <c r="VZB33"/>
      <c r="VZC33"/>
      <c r="VZD33"/>
      <c r="VZE33"/>
      <c r="VZF33"/>
      <c r="VZG33"/>
      <c r="VZH33"/>
      <c r="VZI33"/>
      <c r="VZJ33"/>
      <c r="VZK33"/>
      <c r="VZL33"/>
      <c r="VZM33"/>
      <c r="VZN33"/>
      <c r="VZO33"/>
      <c r="VZP33"/>
      <c r="VZQ33"/>
      <c r="VZR33"/>
      <c r="VZS33"/>
      <c r="VZT33"/>
      <c r="VZU33"/>
      <c r="VZV33"/>
      <c r="VZW33"/>
      <c r="VZX33"/>
      <c r="VZY33"/>
      <c r="VZZ33"/>
      <c r="WAA33"/>
      <c r="WAB33"/>
      <c r="WAC33"/>
      <c r="WAD33"/>
      <c r="WAE33"/>
      <c r="WAF33"/>
      <c r="WAG33"/>
      <c r="WAH33"/>
      <c r="WAI33"/>
      <c r="WAJ33"/>
      <c r="WAK33"/>
      <c r="WAL33"/>
      <c r="WAM33"/>
      <c r="WAN33"/>
      <c r="WAO33"/>
      <c r="WAP33"/>
      <c r="WAQ33"/>
      <c r="WAR33"/>
      <c r="WAS33"/>
      <c r="WAT33"/>
      <c r="WAU33"/>
      <c r="WAV33"/>
      <c r="WAW33"/>
      <c r="WAX33"/>
      <c r="WAY33"/>
      <c r="WAZ33"/>
      <c r="WBA33"/>
      <c r="WBB33"/>
      <c r="WBC33"/>
      <c r="WBD33"/>
      <c r="WBE33"/>
      <c r="WBF33"/>
      <c r="WBG33"/>
      <c r="WBH33"/>
      <c r="WBI33"/>
      <c r="WBJ33"/>
      <c r="WBK33"/>
      <c r="WBL33"/>
      <c r="WBM33"/>
      <c r="WBN33"/>
      <c r="WBO33"/>
      <c r="WBP33"/>
      <c r="WBQ33"/>
      <c r="WBR33"/>
      <c r="WBS33"/>
      <c r="WBT33"/>
      <c r="WBU33"/>
      <c r="WBV33"/>
      <c r="WBW33"/>
      <c r="WBX33"/>
      <c r="WBY33"/>
      <c r="WBZ33"/>
      <c r="WCA33"/>
      <c r="WCB33"/>
      <c r="WCC33"/>
      <c r="WCD33"/>
      <c r="WCE33"/>
      <c r="WCF33"/>
      <c r="WCG33"/>
      <c r="WCH33"/>
      <c r="WCI33"/>
      <c r="WCJ33"/>
      <c r="WCK33"/>
      <c r="WCL33"/>
      <c r="WCM33"/>
      <c r="WCN33"/>
      <c r="WCO33"/>
      <c r="WCP33"/>
      <c r="WCQ33"/>
      <c r="WCR33"/>
      <c r="WCS33"/>
      <c r="WCT33"/>
      <c r="WCU33"/>
      <c r="WCV33"/>
      <c r="WCW33"/>
      <c r="WCX33"/>
      <c r="WCY33"/>
      <c r="WCZ33"/>
      <c r="WDA33"/>
      <c r="WDB33"/>
      <c r="WDC33"/>
      <c r="WDD33"/>
      <c r="WDE33"/>
      <c r="WDF33"/>
      <c r="WDG33"/>
      <c r="WDH33"/>
      <c r="WDI33"/>
      <c r="WDJ33"/>
      <c r="WDK33"/>
      <c r="WDL33"/>
      <c r="WDM33"/>
      <c r="WDN33"/>
      <c r="WDO33"/>
      <c r="WDP33"/>
      <c r="WDQ33"/>
      <c r="WDR33"/>
      <c r="WDS33"/>
      <c r="WDT33"/>
      <c r="WDU33"/>
      <c r="WDV33"/>
      <c r="WDW33"/>
      <c r="WDX33"/>
      <c r="WDY33"/>
      <c r="WDZ33"/>
      <c r="WEA33"/>
      <c r="WEB33"/>
      <c r="WEC33"/>
      <c r="WED33"/>
      <c r="WEE33"/>
      <c r="WEF33"/>
      <c r="WEG33"/>
      <c r="WEH33"/>
      <c r="WEI33"/>
      <c r="WEJ33"/>
      <c r="WEK33"/>
      <c r="WEL33"/>
      <c r="WEM33"/>
      <c r="WEN33"/>
      <c r="WEO33"/>
      <c r="WEP33"/>
      <c r="WEQ33"/>
      <c r="WER33"/>
      <c r="WES33"/>
      <c r="WET33"/>
      <c r="WEU33"/>
      <c r="WEV33"/>
      <c r="WEW33"/>
      <c r="WEX33"/>
      <c r="WEY33"/>
      <c r="WEZ33"/>
      <c r="WFA33"/>
      <c r="WFB33"/>
      <c r="WFC33"/>
      <c r="WFD33"/>
      <c r="WFE33"/>
      <c r="WFF33"/>
      <c r="WFG33"/>
      <c r="WFH33"/>
      <c r="WFI33"/>
      <c r="WFJ33"/>
      <c r="WFK33"/>
      <c r="WFL33"/>
      <c r="WFM33"/>
      <c r="WFN33"/>
      <c r="WFO33"/>
      <c r="WFP33"/>
      <c r="WFQ33"/>
      <c r="WFR33"/>
      <c r="WFS33"/>
      <c r="WFT33"/>
      <c r="WFU33"/>
      <c r="WFV33"/>
      <c r="WFW33"/>
      <c r="WFX33"/>
      <c r="WFY33"/>
      <c r="WFZ33"/>
      <c r="WGA33"/>
      <c r="WGB33"/>
      <c r="WGC33"/>
      <c r="WGD33"/>
      <c r="WGE33"/>
      <c r="WGF33"/>
      <c r="WGG33"/>
      <c r="WGH33"/>
      <c r="WGI33"/>
      <c r="WGJ33"/>
      <c r="WGK33"/>
      <c r="WGL33"/>
      <c r="WGM33"/>
      <c r="WGN33"/>
      <c r="WGO33"/>
      <c r="WGP33"/>
      <c r="WGQ33"/>
      <c r="WGR33"/>
      <c r="WGS33"/>
      <c r="WGT33"/>
      <c r="WGU33"/>
      <c r="WGV33"/>
      <c r="WGW33"/>
      <c r="WGX33"/>
      <c r="WGY33"/>
      <c r="WGZ33"/>
      <c r="WHA33"/>
      <c r="WHB33"/>
      <c r="WHC33"/>
      <c r="WHD33"/>
      <c r="WHE33"/>
      <c r="WHF33"/>
      <c r="WHG33"/>
      <c r="WHH33"/>
      <c r="WHI33"/>
      <c r="WHJ33"/>
      <c r="WHK33"/>
      <c r="WHL33"/>
      <c r="WHM33"/>
      <c r="WHN33"/>
      <c r="WHO33"/>
      <c r="WHP33"/>
      <c r="WHQ33"/>
      <c r="WHR33"/>
      <c r="WHS33"/>
      <c r="WHT33"/>
      <c r="WHU33"/>
      <c r="WHV33"/>
      <c r="WHW33"/>
      <c r="WHX33"/>
      <c r="WHY33"/>
      <c r="WHZ33"/>
      <c r="WIA33"/>
      <c r="WIB33"/>
      <c r="WIC33"/>
      <c r="WID33"/>
      <c r="WIE33"/>
      <c r="WIF33"/>
      <c r="WIG33"/>
      <c r="WIH33"/>
      <c r="WII33"/>
      <c r="WIJ33"/>
      <c r="WIK33"/>
      <c r="WIL33"/>
      <c r="WIM33"/>
      <c r="WIN33"/>
      <c r="WIO33"/>
      <c r="WIP33"/>
      <c r="WIQ33"/>
      <c r="WIR33"/>
      <c r="WIS33"/>
      <c r="WIT33"/>
      <c r="WIU33"/>
      <c r="WIV33"/>
      <c r="WIW33"/>
      <c r="WIX33"/>
      <c r="WIY33"/>
      <c r="WIZ33"/>
      <c r="WJA33"/>
      <c r="WJB33"/>
      <c r="WJC33"/>
      <c r="WJD33"/>
      <c r="WJE33"/>
      <c r="WJF33"/>
      <c r="WJG33"/>
      <c r="WJH33"/>
      <c r="WJI33"/>
      <c r="WJJ33"/>
      <c r="WJK33"/>
      <c r="WJL33"/>
      <c r="WJM33"/>
      <c r="WJN33"/>
      <c r="WJO33"/>
      <c r="WJP33"/>
      <c r="WJQ33"/>
      <c r="WJR33"/>
      <c r="WJS33"/>
      <c r="WJT33"/>
      <c r="WJU33"/>
      <c r="WJV33"/>
      <c r="WJW33"/>
      <c r="WJX33"/>
      <c r="WJY33"/>
      <c r="WJZ33"/>
      <c r="WKA33"/>
      <c r="WKB33"/>
      <c r="WKC33"/>
      <c r="WKD33"/>
      <c r="WKE33"/>
      <c r="WKF33"/>
      <c r="WKG33"/>
      <c r="WKH33"/>
      <c r="WKI33"/>
      <c r="WKJ33"/>
      <c r="WKK33"/>
      <c r="WKL33"/>
      <c r="WKM33"/>
      <c r="WKN33"/>
      <c r="WKO33"/>
      <c r="WKP33"/>
      <c r="WKQ33"/>
      <c r="WKR33"/>
      <c r="WKS33"/>
      <c r="WKT33"/>
      <c r="WKU33"/>
      <c r="WKV33"/>
      <c r="WKW33"/>
      <c r="WKX33"/>
      <c r="WKY33"/>
      <c r="WKZ33"/>
      <c r="WLA33"/>
      <c r="WLB33"/>
      <c r="WLC33"/>
      <c r="WLD33"/>
      <c r="WLE33"/>
      <c r="WLF33"/>
      <c r="WLG33"/>
      <c r="WLH33"/>
      <c r="WLI33"/>
      <c r="WLJ33"/>
      <c r="WLK33"/>
      <c r="WLL33"/>
      <c r="WLM33"/>
      <c r="WLN33"/>
      <c r="WLO33"/>
      <c r="WLP33"/>
      <c r="WLQ33"/>
      <c r="WLR33"/>
      <c r="WLS33"/>
      <c r="WLT33"/>
      <c r="WLU33"/>
      <c r="WLV33"/>
      <c r="WLW33"/>
      <c r="WLX33"/>
      <c r="WLY33"/>
      <c r="WLZ33"/>
      <c r="WMA33"/>
      <c r="WMB33"/>
      <c r="WMC33"/>
      <c r="WMD33"/>
      <c r="WME33"/>
      <c r="WMF33"/>
      <c r="WMG33"/>
      <c r="WMH33"/>
      <c r="WMI33"/>
      <c r="WMJ33"/>
      <c r="WMK33"/>
      <c r="WML33"/>
      <c r="WMM33"/>
      <c r="WMN33"/>
      <c r="WMO33"/>
      <c r="WMP33"/>
      <c r="WMQ33"/>
      <c r="WMR33"/>
      <c r="WMS33"/>
      <c r="WMT33"/>
      <c r="WMU33"/>
      <c r="WMV33"/>
      <c r="WMW33"/>
      <c r="WMX33"/>
      <c r="WMY33"/>
      <c r="WMZ33"/>
      <c r="WNA33"/>
      <c r="WNB33"/>
      <c r="WNC33"/>
      <c r="WND33"/>
      <c r="WNE33"/>
      <c r="WNF33"/>
      <c r="WNG33"/>
      <c r="WNH33"/>
      <c r="WNI33"/>
      <c r="WNJ33"/>
      <c r="WNK33"/>
      <c r="WNL33"/>
      <c r="WNM33"/>
      <c r="WNN33"/>
      <c r="WNO33"/>
      <c r="WNP33"/>
      <c r="WNQ33"/>
      <c r="WNR33"/>
      <c r="WNS33"/>
      <c r="WNT33"/>
      <c r="WNU33"/>
      <c r="WNV33"/>
      <c r="WNW33"/>
      <c r="WNX33"/>
      <c r="WNY33"/>
      <c r="WNZ33"/>
      <c r="WOA33"/>
      <c r="WOB33"/>
      <c r="WOC33"/>
      <c r="WOD33"/>
      <c r="WOE33"/>
      <c r="WOF33"/>
      <c r="WOG33"/>
      <c r="WOH33"/>
      <c r="WOI33"/>
      <c r="WOJ33"/>
      <c r="WOK33"/>
      <c r="WOL33"/>
      <c r="WOM33"/>
      <c r="WON33"/>
      <c r="WOO33"/>
      <c r="WOP33"/>
      <c r="WOQ33"/>
      <c r="WOR33"/>
      <c r="WOS33"/>
      <c r="WOT33"/>
      <c r="WOU33"/>
      <c r="WOV33"/>
      <c r="WOW33"/>
      <c r="WOX33"/>
      <c r="WOY33"/>
      <c r="WOZ33"/>
      <c r="WPA33"/>
      <c r="WPB33"/>
      <c r="WPC33"/>
      <c r="WPD33"/>
      <c r="WPE33"/>
      <c r="WPF33"/>
      <c r="WPG33"/>
      <c r="WPH33"/>
      <c r="WPI33"/>
      <c r="WPJ33"/>
      <c r="WPK33"/>
      <c r="WPL33"/>
      <c r="WPM33"/>
      <c r="WPN33"/>
      <c r="WPO33"/>
      <c r="WPP33"/>
      <c r="WPQ33"/>
      <c r="WPR33"/>
      <c r="WPS33"/>
      <c r="WPT33"/>
      <c r="WPU33"/>
      <c r="WPV33"/>
      <c r="WPW33"/>
      <c r="WPX33"/>
      <c r="WPY33"/>
      <c r="WPZ33"/>
      <c r="WQA33"/>
      <c r="WQB33"/>
      <c r="WQC33"/>
      <c r="WQD33"/>
      <c r="WQE33"/>
      <c r="WQF33"/>
      <c r="WQG33"/>
      <c r="WQH33"/>
      <c r="WQI33"/>
      <c r="WQJ33"/>
      <c r="WQK33"/>
      <c r="WQL33"/>
      <c r="WQM33"/>
      <c r="WQN33"/>
      <c r="WQO33"/>
      <c r="WQP33"/>
      <c r="WQQ33"/>
      <c r="WQR33"/>
      <c r="WQS33"/>
      <c r="WQT33"/>
      <c r="WQU33"/>
      <c r="WQV33"/>
      <c r="WQW33"/>
      <c r="WQX33"/>
      <c r="WQY33"/>
      <c r="WQZ33"/>
      <c r="WRA33"/>
      <c r="WRB33"/>
      <c r="WRC33"/>
      <c r="WRD33"/>
      <c r="WRE33"/>
      <c r="WRF33"/>
      <c r="WRG33"/>
      <c r="WRH33"/>
      <c r="WRI33"/>
      <c r="WRJ33"/>
      <c r="WRK33"/>
      <c r="WRL33"/>
      <c r="WRM33"/>
      <c r="WRN33"/>
      <c r="WRO33"/>
      <c r="WRP33"/>
      <c r="WRQ33"/>
      <c r="WRR33"/>
      <c r="WRS33"/>
      <c r="WRT33"/>
      <c r="WRU33"/>
      <c r="WRV33"/>
      <c r="WRW33"/>
      <c r="WRX33"/>
      <c r="WRY33"/>
      <c r="WRZ33"/>
      <c r="WSA33"/>
      <c r="WSB33"/>
      <c r="WSC33"/>
      <c r="WSD33"/>
      <c r="WSE33"/>
      <c r="WSF33"/>
      <c r="WSG33"/>
      <c r="WSH33"/>
      <c r="WSI33"/>
      <c r="WSJ33"/>
      <c r="WSK33"/>
      <c r="WSL33"/>
      <c r="WSM33"/>
      <c r="WSN33"/>
      <c r="WSO33"/>
      <c r="WSP33"/>
      <c r="WSQ33"/>
      <c r="WSR33"/>
      <c r="WSS33"/>
      <c r="WST33"/>
      <c r="WSU33"/>
      <c r="WSV33"/>
      <c r="WSW33"/>
      <c r="WSX33"/>
      <c r="WSY33"/>
      <c r="WSZ33"/>
      <c r="WTA33"/>
      <c r="WTB33"/>
      <c r="WTC33"/>
      <c r="WTD33"/>
      <c r="WTE33"/>
      <c r="WTF33"/>
      <c r="WTG33"/>
      <c r="WTH33"/>
      <c r="WTI33"/>
      <c r="WTJ33"/>
      <c r="WTK33"/>
      <c r="WTL33"/>
      <c r="WTM33"/>
      <c r="WTN33"/>
      <c r="WTO33"/>
      <c r="WTP33"/>
      <c r="WTQ33"/>
      <c r="WTR33"/>
      <c r="WTS33"/>
      <c r="WTT33"/>
      <c r="WTU33"/>
      <c r="WTV33"/>
      <c r="WTW33"/>
      <c r="WTX33"/>
      <c r="WTY33"/>
      <c r="WTZ33"/>
      <c r="WUA33"/>
      <c r="WUB33"/>
      <c r="WUC33"/>
      <c r="WUD33"/>
      <c r="WUE33"/>
      <c r="WUF33"/>
      <c r="WUG33"/>
      <c r="WUH33"/>
      <c r="WUI33"/>
      <c r="WUJ33"/>
      <c r="WUK33"/>
      <c r="WUL33"/>
      <c r="WUM33"/>
      <c r="WUN33"/>
      <c r="WUO33"/>
      <c r="WUP33"/>
      <c r="WUQ33"/>
      <c r="WUR33"/>
      <c r="WUS33"/>
      <c r="WUT33"/>
      <c r="WUU33"/>
      <c r="WUV33"/>
      <c r="WUW33"/>
      <c r="WUX33"/>
      <c r="WUY33"/>
      <c r="WUZ33"/>
      <c r="WVA33"/>
      <c r="WVB33"/>
      <c r="WVC33"/>
      <c r="WVD33"/>
      <c r="WVE33"/>
      <c r="WVF33"/>
      <c r="WVG33"/>
      <c r="WVH33"/>
      <c r="WVI33"/>
      <c r="WVJ33"/>
      <c r="WVK33"/>
      <c r="WVL33"/>
      <c r="WVM33"/>
      <c r="WVN33"/>
      <c r="WVO33"/>
      <c r="WVP33"/>
      <c r="WVQ33"/>
      <c r="WVR33"/>
      <c r="WVS33"/>
      <c r="WVT33"/>
      <c r="WVU33"/>
      <c r="WVV33"/>
      <c r="WVW33"/>
      <c r="WVX33"/>
      <c r="WVY33"/>
      <c r="WVZ33"/>
      <c r="WWA33"/>
      <c r="WWB33"/>
      <c r="WWC33"/>
      <c r="WWD33"/>
      <c r="WWE33"/>
      <c r="WWF33"/>
      <c r="WWG33"/>
      <c r="WWH33"/>
      <c r="WWI33"/>
      <c r="WWJ33"/>
      <c r="WWK33"/>
      <c r="WWL33"/>
      <c r="WWM33"/>
      <c r="WWN33"/>
      <c r="WWO33"/>
      <c r="WWP33"/>
      <c r="WWQ33"/>
      <c r="WWR33"/>
      <c r="WWS33"/>
      <c r="WWT33"/>
      <c r="WWU33"/>
      <c r="WWV33"/>
      <c r="WWW33"/>
      <c r="WWX33"/>
      <c r="WWY33"/>
      <c r="WWZ33"/>
      <c r="WXA33"/>
      <c r="WXB33"/>
      <c r="WXC33"/>
      <c r="WXD33"/>
      <c r="WXE33"/>
      <c r="WXF33"/>
      <c r="WXG33"/>
      <c r="WXH33"/>
      <c r="WXI33"/>
      <c r="WXJ33"/>
      <c r="WXK33"/>
      <c r="WXL33"/>
      <c r="WXM33"/>
      <c r="WXN33"/>
      <c r="WXO33"/>
      <c r="WXP33"/>
      <c r="WXQ33"/>
      <c r="WXR33"/>
      <c r="WXS33"/>
      <c r="WXT33"/>
      <c r="WXU33"/>
      <c r="WXV33"/>
      <c r="WXW33"/>
      <c r="WXX33"/>
      <c r="WXY33"/>
      <c r="WXZ33"/>
      <c r="WYA33"/>
      <c r="WYB33"/>
      <c r="WYC33"/>
      <c r="WYD33"/>
      <c r="WYE33"/>
      <c r="WYF33"/>
      <c r="WYG33"/>
      <c r="WYH33"/>
      <c r="WYI33"/>
      <c r="WYJ33"/>
      <c r="WYK33"/>
      <c r="WYL33"/>
      <c r="WYM33"/>
      <c r="WYN33"/>
      <c r="WYO33"/>
      <c r="WYP33"/>
      <c r="WYQ33"/>
      <c r="WYR33"/>
      <c r="WYS33"/>
      <c r="WYT33"/>
      <c r="WYU33"/>
      <c r="WYV33"/>
      <c r="WYW33"/>
      <c r="WYX33"/>
      <c r="WYY33"/>
      <c r="WYZ33"/>
      <c r="WZA33"/>
      <c r="WZB33"/>
      <c r="WZC33"/>
      <c r="WZD33"/>
      <c r="WZE33"/>
      <c r="WZF33"/>
      <c r="WZG33"/>
      <c r="WZH33"/>
      <c r="WZI33"/>
      <c r="WZJ33"/>
      <c r="WZK33"/>
      <c r="WZL33"/>
      <c r="WZM33"/>
      <c r="WZN33"/>
      <c r="WZO33"/>
      <c r="WZP33"/>
      <c r="WZQ33"/>
      <c r="WZR33"/>
      <c r="WZS33"/>
      <c r="WZT33"/>
      <c r="WZU33"/>
      <c r="WZV33"/>
      <c r="WZW33"/>
      <c r="WZX33"/>
      <c r="WZY33"/>
      <c r="WZZ33"/>
      <c r="XAA33"/>
      <c r="XAB33"/>
      <c r="XAC33"/>
      <c r="XAD33"/>
      <c r="XAE33"/>
      <c r="XAF33"/>
      <c r="XAG33"/>
      <c r="XAH33"/>
      <c r="XAI33"/>
      <c r="XAJ33"/>
      <c r="XAK33"/>
      <c r="XAL33"/>
      <c r="XAM33"/>
      <c r="XAN33"/>
      <c r="XAO33"/>
      <c r="XAP33"/>
      <c r="XAQ33"/>
      <c r="XAR33"/>
      <c r="XAS33"/>
      <c r="XAT33"/>
      <c r="XAU33"/>
      <c r="XAV33"/>
      <c r="XAW33"/>
      <c r="XAX33"/>
      <c r="XAY33"/>
      <c r="XAZ33"/>
      <c r="XBA33"/>
      <c r="XBB33"/>
      <c r="XBC33"/>
      <c r="XBD33"/>
      <c r="XBE33"/>
      <c r="XBF33"/>
      <c r="XBG33"/>
      <c r="XBH33"/>
      <c r="XBI33"/>
      <c r="XBJ33"/>
      <c r="XBK33"/>
      <c r="XBL33"/>
      <c r="XBM33"/>
      <c r="XBN33"/>
      <c r="XBO33"/>
      <c r="XBP33"/>
      <c r="XBQ33"/>
      <c r="XBR33"/>
      <c r="XBS33"/>
      <c r="XBT33"/>
      <c r="XBU33"/>
      <c r="XBV33"/>
      <c r="XBW33"/>
      <c r="XBX33"/>
      <c r="XBY33"/>
      <c r="XBZ33"/>
      <c r="XCA33"/>
      <c r="XCB33"/>
      <c r="XCC33"/>
      <c r="XCD33"/>
      <c r="XCE33"/>
      <c r="XCF33"/>
      <c r="XCG33"/>
      <c r="XCH33"/>
      <c r="XCI33"/>
      <c r="XCJ33"/>
      <c r="XCK33"/>
      <c r="XCL33"/>
      <c r="XCM33"/>
      <c r="XCN33"/>
      <c r="XCO33"/>
      <c r="XCP33"/>
      <c r="XCQ33"/>
      <c r="XCR33"/>
      <c r="XCS33"/>
      <c r="XCT33"/>
      <c r="XCU33"/>
      <c r="XCV33"/>
      <c r="XCW33"/>
      <c r="XCX33"/>
      <c r="XCY33"/>
      <c r="XCZ33"/>
      <c r="XDA33"/>
      <c r="XDB33"/>
      <c r="XDC33"/>
      <c r="XDD33"/>
      <c r="XDE33"/>
      <c r="XDF33"/>
      <c r="XDG33"/>
      <c r="XDH33"/>
      <c r="XDI33"/>
      <c r="XDJ33"/>
      <c r="XDK33"/>
      <c r="XDL33"/>
      <c r="XDM33"/>
      <c r="XDN33"/>
      <c r="XDO33"/>
      <c r="XDP33"/>
      <c r="XDQ33"/>
      <c r="XDR33"/>
      <c r="XDS33"/>
      <c r="XDT33"/>
      <c r="XDU33"/>
      <c r="XDV33"/>
      <c r="XDW33"/>
      <c r="XDX33"/>
      <c r="XDY33"/>
      <c r="XDZ33"/>
      <c r="XEA33"/>
      <c r="XEB33"/>
      <c r="XEC33"/>
    </row>
    <row r="34" spans="1:16357" ht="13.5" thickTop="1" x14ac:dyDescent="0.2">
      <c r="A34" s="60">
        <f t="shared" si="11"/>
        <v>39959</v>
      </c>
      <c r="B34" s="36">
        <v>76.676000000000002</v>
      </c>
      <c r="C34" s="161">
        <f t="shared" si="0"/>
        <v>4</v>
      </c>
      <c r="D34" s="11">
        <f t="shared" ca="1" si="1"/>
        <v>7.0000000000000007E-2</v>
      </c>
      <c r="E34" s="93" t="str">
        <f t="shared" si="2"/>
        <v>Uncut</v>
      </c>
      <c r="F34" s="94">
        <f t="shared" si="3"/>
        <v>1</v>
      </c>
      <c r="G34" s="15">
        <f t="shared" ca="1" si="7"/>
        <v>7.0000000000000007E-2</v>
      </c>
      <c r="H34" s="26">
        <v>0</v>
      </c>
      <c r="I34" s="26"/>
      <c r="J34" s="15">
        <f t="shared" ca="1" si="8"/>
        <v>0.51</v>
      </c>
      <c r="K34" s="12">
        <f t="shared" ca="1" si="12"/>
        <v>0.16723922548407227</v>
      </c>
      <c r="L34" s="13"/>
      <c r="M34" s="15">
        <f t="shared" ca="1" si="9"/>
        <v>0</v>
      </c>
      <c r="N34" s="19">
        <f t="shared" si="4"/>
        <v>23.047619047619062</v>
      </c>
      <c r="O34" s="15">
        <f t="shared" si="5"/>
        <v>3.0495238095238131</v>
      </c>
      <c r="P34" s="15">
        <f t="shared" ca="1" si="10"/>
        <v>0.94</v>
      </c>
      <c r="Q34" s="15">
        <f t="shared" si="15"/>
        <v>0.6</v>
      </c>
      <c r="R34" s="15">
        <f t="shared" si="15"/>
        <v>0</v>
      </c>
      <c r="S34" s="15">
        <f t="shared" ca="1" si="14"/>
        <v>0.11</v>
      </c>
      <c r="T34" s="161"/>
      <c r="U34" s="251">
        <f t="shared" si="6"/>
        <v>0.5</v>
      </c>
      <c r="Y34" s="161"/>
      <c r="Z34" s="161"/>
      <c r="AA34" s="161"/>
      <c r="AB34" s="161"/>
      <c r="AC34" s="161"/>
      <c r="AD34" s="161"/>
      <c r="AE34" s="161"/>
      <c r="AF34" s="161"/>
      <c r="AG34" s="161"/>
      <c r="AH34" s="161"/>
      <c r="AI34" s="161"/>
      <c r="AJ34" s="161"/>
      <c r="AK34" s="161"/>
      <c r="AL34" s="161"/>
      <c r="AM34" s="161"/>
      <c r="AN34" s="161"/>
      <c r="AO34" s="161"/>
      <c r="AP34" s="161"/>
      <c r="AQ34" s="161"/>
    </row>
    <row r="35" spans="1:16357" x14ac:dyDescent="0.2">
      <c r="A35" s="60">
        <f t="shared" si="11"/>
        <v>39960</v>
      </c>
      <c r="B35" s="36">
        <v>86.665999999999997</v>
      </c>
      <c r="C35" s="161">
        <f t="shared" si="0"/>
        <v>4</v>
      </c>
      <c r="D35" s="11">
        <f t="shared" ca="1" si="1"/>
        <v>0.09</v>
      </c>
      <c r="E35" s="93" t="str">
        <f t="shared" si="2"/>
        <v>Uncut</v>
      </c>
      <c r="F35" s="94">
        <f t="shared" si="3"/>
        <v>1</v>
      </c>
      <c r="G35" s="15">
        <f t="shared" ca="1" si="7"/>
        <v>0.09</v>
      </c>
      <c r="H35" s="26">
        <v>1.26</v>
      </c>
      <c r="I35" s="26"/>
      <c r="J35" s="15">
        <f t="shared" ca="1" si="8"/>
        <v>0</v>
      </c>
      <c r="K35" s="12">
        <f t="shared" ca="1" si="12"/>
        <v>0</v>
      </c>
      <c r="L35" s="13"/>
      <c r="M35" s="15">
        <f t="shared" ca="1" si="9"/>
        <v>0.66</v>
      </c>
      <c r="N35" s="19">
        <f t="shared" si="4"/>
        <v>23.809523809523824</v>
      </c>
      <c r="O35" s="15">
        <f t="shared" si="5"/>
        <v>3.2019047619047654</v>
      </c>
      <c r="P35" s="15">
        <f t="shared" ca="1" si="10"/>
        <v>1.03</v>
      </c>
      <c r="Q35" s="15">
        <f t="shared" si="15"/>
        <v>1.8599999999999999</v>
      </c>
      <c r="R35" s="15">
        <f t="shared" si="15"/>
        <v>0</v>
      </c>
      <c r="S35" s="15">
        <f t="shared" ca="1" si="14"/>
        <v>0.77</v>
      </c>
      <c r="T35" s="161"/>
      <c r="U35" s="251">
        <f t="shared" si="6"/>
        <v>0.5</v>
      </c>
      <c r="Y35" s="161"/>
      <c r="Z35" s="161"/>
      <c r="AA35" s="161"/>
      <c r="AB35" s="161"/>
      <c r="AC35" s="161"/>
      <c r="AD35" s="161"/>
      <c r="AE35" s="161"/>
      <c r="AF35" s="161"/>
      <c r="AG35" s="161"/>
      <c r="AH35" s="161"/>
      <c r="AI35" s="161"/>
      <c r="AJ35" s="161"/>
      <c r="AK35" s="161"/>
      <c r="AL35" s="161"/>
      <c r="AM35" s="161"/>
      <c r="AN35" s="161"/>
      <c r="AO35" s="161"/>
      <c r="AP35" s="161"/>
      <c r="AQ35" s="161"/>
    </row>
    <row r="36" spans="1:16357" x14ac:dyDescent="0.2">
      <c r="A36" s="60">
        <f t="shared" si="11"/>
        <v>39961</v>
      </c>
      <c r="B36" s="36">
        <v>87.926000000000002</v>
      </c>
      <c r="C36" s="161">
        <f t="shared" si="0"/>
        <v>4</v>
      </c>
      <c r="D36" s="11">
        <f t="shared" ca="1" si="1"/>
        <v>0.09</v>
      </c>
      <c r="E36" s="93" t="str">
        <f t="shared" si="2"/>
        <v>Uncut</v>
      </c>
      <c r="F36" s="94">
        <f t="shared" si="3"/>
        <v>1</v>
      </c>
      <c r="G36" s="15">
        <f t="shared" ca="1" si="7"/>
        <v>0.09</v>
      </c>
      <c r="H36" s="26">
        <v>0</v>
      </c>
      <c r="I36" s="26"/>
      <c r="J36" s="15">
        <f t="shared" ca="1" si="8"/>
        <v>0.09</v>
      </c>
      <c r="K36" s="12">
        <f t="shared" ca="1" si="12"/>
        <v>2.6831345826235063E-2</v>
      </c>
      <c r="L36" s="13"/>
      <c r="M36" s="15">
        <f t="shared" ca="1" si="9"/>
        <v>0</v>
      </c>
      <c r="N36" s="19">
        <f t="shared" si="4"/>
        <v>24.571428571428587</v>
      </c>
      <c r="O36" s="15">
        <f t="shared" si="5"/>
        <v>3.3542857142857181</v>
      </c>
      <c r="P36" s="15">
        <f t="shared" ca="1" si="10"/>
        <v>1.1200000000000001</v>
      </c>
      <c r="Q36" s="15">
        <f t="shared" si="15"/>
        <v>1.8599999999999999</v>
      </c>
      <c r="R36" s="15">
        <f t="shared" si="15"/>
        <v>0</v>
      </c>
      <c r="S36" s="15">
        <f t="shared" ca="1" si="14"/>
        <v>0.77</v>
      </c>
      <c r="T36" s="161"/>
      <c r="U36" s="251">
        <f t="shared" si="6"/>
        <v>0.5</v>
      </c>
      <c r="X36" s="161"/>
      <c r="Y36" s="161"/>
      <c r="Z36" s="161"/>
      <c r="AA36" s="161"/>
      <c r="AB36" s="161"/>
      <c r="AC36" s="161"/>
      <c r="AD36" s="161"/>
      <c r="AE36" s="161"/>
      <c r="AF36" s="161"/>
      <c r="AG36" s="161"/>
      <c r="AH36" s="161"/>
      <c r="AI36" s="161"/>
      <c r="AJ36" s="161"/>
      <c r="AK36" s="161"/>
      <c r="AL36" s="161"/>
      <c r="AM36" s="161"/>
      <c r="AN36" s="161"/>
      <c r="AO36" s="161"/>
      <c r="AP36" s="161"/>
      <c r="AQ36" s="161"/>
    </row>
    <row r="37" spans="1:16357" x14ac:dyDescent="0.2">
      <c r="A37" s="60">
        <f t="shared" si="11"/>
        <v>39962</v>
      </c>
      <c r="B37" s="36">
        <v>69.926000000000002</v>
      </c>
      <c r="C37" s="161">
        <f t="shared" si="0"/>
        <v>5</v>
      </c>
      <c r="D37" s="11">
        <f t="shared" ca="1" si="1"/>
        <v>0.08</v>
      </c>
      <c r="E37" s="93" t="str">
        <f t="shared" si="2"/>
        <v>Uncut</v>
      </c>
      <c r="F37" s="94">
        <f t="shared" si="3"/>
        <v>1</v>
      </c>
      <c r="G37" s="15">
        <f t="shared" ca="1" si="7"/>
        <v>0.08</v>
      </c>
      <c r="H37" s="26">
        <v>0.04</v>
      </c>
      <c r="I37" s="26"/>
      <c r="J37" s="15">
        <f t="shared" ca="1" si="8"/>
        <v>0.12999999999999998</v>
      </c>
      <c r="K37" s="12">
        <f t="shared" ca="1" si="12"/>
        <v>3.7072243346007554E-2</v>
      </c>
      <c r="L37" s="13"/>
      <c r="M37" s="15">
        <f t="shared" ca="1" si="9"/>
        <v>0</v>
      </c>
      <c r="N37" s="19">
        <f t="shared" si="4"/>
        <v>25.33333333333335</v>
      </c>
      <c r="O37" s="15">
        <f t="shared" si="5"/>
        <v>3.5066666666666708</v>
      </c>
      <c r="P37" s="15">
        <f t="shared" ca="1" si="10"/>
        <v>1.2000000000000002</v>
      </c>
      <c r="Q37" s="15">
        <f t="shared" si="15"/>
        <v>1.9</v>
      </c>
      <c r="R37" s="15">
        <f t="shared" si="15"/>
        <v>0</v>
      </c>
      <c r="S37" s="15">
        <f t="shared" ca="1" si="14"/>
        <v>0.77</v>
      </c>
      <c r="T37" s="161"/>
      <c r="U37" s="251">
        <f t="shared" si="6"/>
        <v>0.5</v>
      </c>
      <c r="X37" s="161"/>
      <c r="Y37" s="161"/>
      <c r="Z37" s="161"/>
      <c r="AA37" s="161"/>
      <c r="AB37" s="161"/>
      <c r="AC37" s="161"/>
      <c r="AD37" s="161"/>
      <c r="AE37" s="161"/>
      <c r="AF37" s="161"/>
      <c r="AG37" s="161"/>
      <c r="AH37" s="161"/>
      <c r="AI37" s="161"/>
      <c r="AJ37" s="161"/>
      <c r="AK37" s="161"/>
      <c r="AL37" s="161"/>
      <c r="AM37" s="161"/>
      <c r="AN37" s="161"/>
      <c r="AO37" s="161"/>
      <c r="AP37" s="161"/>
      <c r="AQ37" s="161"/>
    </row>
    <row r="38" spans="1:16357" x14ac:dyDescent="0.2">
      <c r="A38" s="60">
        <f>A37+1</f>
        <v>39963</v>
      </c>
      <c r="B38" s="36">
        <v>71.617999999999995</v>
      </c>
      <c r="C38" s="161">
        <f t="shared" si="0"/>
        <v>5</v>
      </c>
      <c r="D38" s="11">
        <f t="shared" ca="1" si="1"/>
        <v>0.1</v>
      </c>
      <c r="E38" s="93" t="str">
        <f t="shared" si="2"/>
        <v>Uncut</v>
      </c>
      <c r="F38" s="94">
        <f t="shared" si="3"/>
        <v>1</v>
      </c>
      <c r="G38" s="15">
        <f t="shared" ca="1" si="7"/>
        <v>0.1</v>
      </c>
      <c r="H38" s="26">
        <v>0</v>
      </c>
      <c r="I38" s="26"/>
      <c r="J38" s="15">
        <f t="shared" ca="1" si="8"/>
        <v>0.22999999999999998</v>
      </c>
      <c r="K38" s="12">
        <f t="shared" ca="1" si="12"/>
        <v>6.285788651743876E-2</v>
      </c>
      <c r="L38" s="13"/>
      <c r="M38" s="15">
        <f t="shared" ca="1" si="9"/>
        <v>0</v>
      </c>
      <c r="N38" s="19">
        <f t="shared" si="4"/>
        <v>26.095238095238113</v>
      </c>
      <c r="O38" s="15">
        <f t="shared" si="5"/>
        <v>3.6590476190476231</v>
      </c>
      <c r="P38" s="15">
        <f t="shared" ca="1" si="10"/>
        <v>1.3000000000000003</v>
      </c>
      <c r="Q38" s="15">
        <f t="shared" si="15"/>
        <v>1.9</v>
      </c>
      <c r="R38" s="15">
        <f t="shared" si="15"/>
        <v>0</v>
      </c>
      <c r="S38" s="15">
        <f t="shared" ca="1" si="14"/>
        <v>0.77</v>
      </c>
      <c r="T38" s="161"/>
      <c r="U38" s="251">
        <f t="shared" si="6"/>
        <v>0.5</v>
      </c>
      <c r="X38" s="161"/>
      <c r="Y38" s="161"/>
      <c r="Z38" s="161"/>
      <c r="AA38" s="161"/>
      <c r="AB38" s="161"/>
      <c r="AC38" s="161"/>
      <c r="AD38" s="161"/>
      <c r="AE38" s="161"/>
      <c r="AF38" s="161"/>
      <c r="AG38" s="161"/>
      <c r="AH38" s="161"/>
      <c r="AI38" s="161"/>
      <c r="AJ38" s="161"/>
      <c r="AK38" s="161"/>
      <c r="AL38" s="161"/>
      <c r="AM38" s="161"/>
      <c r="AN38" s="161"/>
      <c r="AO38" s="161"/>
      <c r="AP38" s="161"/>
      <c r="AQ38" s="161"/>
    </row>
    <row r="39" spans="1:16357" x14ac:dyDescent="0.2">
      <c r="A39" s="60">
        <f t="shared" si="11"/>
        <v>39964</v>
      </c>
      <c r="B39" s="36">
        <v>70.16</v>
      </c>
      <c r="C39" s="161">
        <f t="shared" si="0"/>
        <v>5</v>
      </c>
      <c r="D39" s="11">
        <f t="shared" ca="1" si="1"/>
        <v>0.1</v>
      </c>
      <c r="E39" s="93" t="str">
        <f t="shared" si="2"/>
        <v>Uncut</v>
      </c>
      <c r="F39" s="94">
        <f t="shared" si="3"/>
        <v>1</v>
      </c>
      <c r="G39" s="15">
        <f t="shared" ca="1" si="7"/>
        <v>0.1</v>
      </c>
      <c r="H39" s="26">
        <v>0</v>
      </c>
      <c r="I39" s="26"/>
      <c r="J39" s="15">
        <f t="shared" ca="1" si="8"/>
        <v>0.32999999999999996</v>
      </c>
      <c r="K39" s="12">
        <f t="shared" ca="1" si="12"/>
        <v>8.6581709145427177E-2</v>
      </c>
      <c r="L39" s="13"/>
      <c r="M39" s="15">
        <f t="shared" ca="1" si="9"/>
        <v>0</v>
      </c>
      <c r="N39" s="19">
        <f t="shared" si="4"/>
        <v>26.857142857142875</v>
      </c>
      <c r="O39" s="15">
        <f t="shared" si="5"/>
        <v>3.8114285714285758</v>
      </c>
      <c r="P39" s="15">
        <f t="shared" ca="1" si="10"/>
        <v>1.4000000000000004</v>
      </c>
      <c r="Q39" s="15">
        <f t="shared" si="15"/>
        <v>1.9</v>
      </c>
      <c r="R39" s="15">
        <f t="shared" si="15"/>
        <v>0</v>
      </c>
      <c r="S39" s="15">
        <f t="shared" ca="1" si="14"/>
        <v>0.77</v>
      </c>
      <c r="T39" s="161"/>
      <c r="U39" s="251">
        <f t="shared" si="6"/>
        <v>0.5</v>
      </c>
      <c r="X39" s="161"/>
      <c r="Y39" s="161"/>
      <c r="Z39" s="161"/>
      <c r="AA39" s="161"/>
      <c r="AB39" s="161"/>
      <c r="AC39" s="161"/>
      <c r="AD39" s="161"/>
      <c r="AE39" s="161"/>
      <c r="AF39" s="161"/>
      <c r="AG39" s="161"/>
      <c r="AH39" s="161"/>
      <c r="AI39" s="161"/>
      <c r="AJ39" s="161"/>
      <c r="AK39" s="161"/>
      <c r="AL39" s="161"/>
      <c r="AM39" s="161"/>
      <c r="AN39" s="161"/>
      <c r="AO39" s="161"/>
      <c r="AP39" s="161"/>
      <c r="AQ39" s="161"/>
    </row>
    <row r="40" spans="1:16357" x14ac:dyDescent="0.2">
      <c r="A40" s="60">
        <f t="shared" si="11"/>
        <v>39965</v>
      </c>
      <c r="B40" s="36">
        <v>77.81</v>
      </c>
      <c r="C40" s="161">
        <f t="shared" ref="C40:C71" si="16">IF(A40&lt;Emergence,0,INT((A40-Emergence)/7)+1)</f>
        <v>5</v>
      </c>
      <c r="D40" s="11">
        <f t="shared" ref="D40:D71" ca="1" si="17">IF(C40&gt;0,IF(K39&lt;=SWDPcritical,1,((1-K39)/(1-SWDPcritical)))*VLOOKUP(B40,INDIRECT(Crop),C40+1),0)</f>
        <v>0.1</v>
      </c>
      <c r="E40" s="93">
        <f t="shared" ref="E40:E71" si="18">IF(A40&lt;Alfalfa_Cut_1,"Uncut",A40-INDEX(Alfalfa_Cuts,1,MATCH(A40,Alfalfa_Cuts,1)))</f>
        <v>0</v>
      </c>
      <c r="F40" s="94">
        <f t="shared" ref="F40:F71" si="19">IF(AND(Crop="Alfalfa",AND(E40&gt;=0,E40&lt;=tacr)),((1-Kacr0)*(E40/tacr)+Kacr0),1)</f>
        <v>1</v>
      </c>
      <c r="G40" s="15">
        <f t="shared" ca="1" si="7"/>
        <v>0.1</v>
      </c>
      <c r="H40" s="26">
        <v>0.06</v>
      </c>
      <c r="I40" s="26"/>
      <c r="J40" s="15">
        <f t="shared" ca="1" si="8"/>
        <v>0.36999999999999994</v>
      </c>
      <c r="K40" s="12">
        <f t="shared" ca="1" si="12"/>
        <v>9.3344545891398234E-2</v>
      </c>
      <c r="L40" s="13"/>
      <c r="M40" s="15">
        <f t="shared" ca="1" si="9"/>
        <v>0</v>
      </c>
      <c r="N40" s="19">
        <f t="shared" ref="N40:N71" si="20">IF(VLOOKUP(Crop,CropInfo,4,FALSE)=1,VLOOKUP(Crop,CropInfo,3,FALSE),IF(A40&lt;=Emergence,RZinitial,IF(AND(A40&gt;Emergence,C40&lt;VLOOKUP(Crop,CropInfo,4,FALSE)),N39+(VLOOKUP(Crop,CropInfo,3,FALSE)-RZinitial)/((VLOOKUP(Crop,CropInfo,4,FALSE)-1)*7),VLOOKUP(Crop,CropInfo,3,FALSE))))</f>
        <v>27.619047619047638</v>
      </c>
      <c r="O40" s="15">
        <f t="shared" ref="O40:O71" si="21">IF(N40=MAX(Zbj),VLOOKUP(N40,AWHCsite,6),((N40-VLOOKUP((MATCH(N40,Zbj,1)-1),SoilProp,3))/(VLOOKUP(MATCH(N40,Zbj,1),SoilProp,3)-VLOOKUP((MATCH(N40,Zbj,1)-1),SoilProp,3)))*(VLOOKUP(MATCH(N40,Zbj,1),SoilProp,8)-VLOOKUP((MATCH(N40,Zbj,1)-1),SoilProp,8))+VLOOKUP((MATCH(N40,Zbj,1)-1),SoilProp,8))</f>
        <v>3.9638095238095286</v>
      </c>
      <c r="P40" s="15">
        <f t="shared" ca="1" si="10"/>
        <v>1.5000000000000004</v>
      </c>
      <c r="Q40" s="15">
        <f t="shared" si="15"/>
        <v>1.96</v>
      </c>
      <c r="R40" s="15">
        <f t="shared" si="15"/>
        <v>0</v>
      </c>
      <c r="S40" s="15">
        <f t="shared" ca="1" si="14"/>
        <v>0.77</v>
      </c>
      <c r="T40" s="161"/>
      <c r="U40" s="251">
        <f t="shared" ref="U40:U71" si="22">MAD</f>
        <v>0.5</v>
      </c>
      <c r="X40" s="161"/>
      <c r="Y40" s="161"/>
      <c r="Z40" s="161"/>
      <c r="AA40" s="161"/>
      <c r="AB40" s="161"/>
      <c r="AC40" s="161"/>
      <c r="AD40" s="161"/>
      <c r="AE40" s="161"/>
      <c r="AF40" s="161"/>
      <c r="AG40" s="161"/>
      <c r="AH40" s="161"/>
      <c r="AI40" s="161"/>
      <c r="AJ40" s="161"/>
      <c r="AK40" s="161"/>
      <c r="AL40" s="161"/>
      <c r="AM40" s="161"/>
      <c r="AN40" s="161"/>
      <c r="AO40" s="161"/>
      <c r="AP40" s="161"/>
      <c r="AQ40" s="161"/>
    </row>
    <row r="41" spans="1:16357" x14ac:dyDescent="0.2">
      <c r="A41" s="60">
        <f t="shared" si="11"/>
        <v>39966</v>
      </c>
      <c r="B41" s="36">
        <v>84.703999999999994</v>
      </c>
      <c r="C41" s="161">
        <f t="shared" si="16"/>
        <v>5</v>
      </c>
      <c r="D41" s="11">
        <f t="shared" ca="1" si="17"/>
        <v>0.13</v>
      </c>
      <c r="E41" s="93">
        <f t="shared" si="18"/>
        <v>1</v>
      </c>
      <c r="F41" s="94">
        <f t="shared" si="19"/>
        <v>1</v>
      </c>
      <c r="G41" s="15">
        <f t="shared" ca="1" si="7"/>
        <v>0.13</v>
      </c>
      <c r="H41" s="26">
        <v>0</v>
      </c>
      <c r="I41" s="26"/>
      <c r="J41" s="15">
        <f t="shared" ref="J41:J72" ca="1" si="23">IF(L41&lt;&gt;"",L41*O41,J40+IF(Crop="Alfalfa",G41,D41)+M41-H41-I41)</f>
        <v>0.49999999999999994</v>
      </c>
      <c r="K41" s="12">
        <f t="shared" ca="1" si="12"/>
        <v>0.12169680111265632</v>
      </c>
      <c r="L41" s="13"/>
      <c r="M41" s="15">
        <f t="shared" ref="M41:M72" ca="1" si="24">IF((J40+IF(Crop="Alfalfa",G41,D41)-H41-I41)&lt;0,-J40-IF(Crop="Alfalfa",G41,D41)+H41+I41,0)</f>
        <v>0</v>
      </c>
      <c r="N41" s="19">
        <f t="shared" si="20"/>
        <v>28.380952380952401</v>
      </c>
      <c r="O41" s="15">
        <f t="shared" si="21"/>
        <v>4.108571428571433</v>
      </c>
      <c r="P41" s="15">
        <f t="shared" ref="P41:P72" ca="1" si="25">P40+IF(Crop="Alfalfa",G41,D41)</f>
        <v>1.6300000000000003</v>
      </c>
      <c r="Q41" s="15">
        <f t="shared" si="15"/>
        <v>1.96</v>
      </c>
      <c r="R41" s="15">
        <f t="shared" si="15"/>
        <v>0</v>
      </c>
      <c r="S41" s="15">
        <f t="shared" ca="1" si="14"/>
        <v>0.77</v>
      </c>
      <c r="T41" s="161"/>
      <c r="U41" s="251">
        <f t="shared" si="22"/>
        <v>0.5</v>
      </c>
      <c r="X41" s="161"/>
      <c r="Y41" s="161"/>
      <c r="Z41" s="161"/>
      <c r="AA41" s="161"/>
      <c r="AB41" s="161"/>
      <c r="AC41" s="161"/>
      <c r="AD41" s="161"/>
      <c r="AE41" s="161"/>
      <c r="AF41" s="161"/>
      <c r="AG41" s="161"/>
      <c r="AH41" s="161"/>
      <c r="AI41" s="161"/>
      <c r="AJ41" s="161"/>
      <c r="AK41" s="161"/>
      <c r="AL41" s="161"/>
      <c r="AM41" s="161"/>
      <c r="AN41" s="161"/>
      <c r="AO41" s="161"/>
      <c r="AP41" s="161"/>
      <c r="AQ41" s="161"/>
    </row>
    <row r="42" spans="1:16357" x14ac:dyDescent="0.2">
      <c r="A42" s="60">
        <f t="shared" si="11"/>
        <v>39967</v>
      </c>
      <c r="B42" s="36">
        <v>87.313999999999993</v>
      </c>
      <c r="C42" s="161">
        <f t="shared" si="16"/>
        <v>5</v>
      </c>
      <c r="D42" s="11">
        <f t="shared" ca="1" si="17"/>
        <v>0.13</v>
      </c>
      <c r="E42" s="93">
        <f t="shared" si="18"/>
        <v>2</v>
      </c>
      <c r="F42" s="94">
        <f t="shared" si="19"/>
        <v>1</v>
      </c>
      <c r="G42" s="15">
        <f t="shared" ca="1" si="7"/>
        <v>0.13</v>
      </c>
      <c r="H42" s="26">
        <v>0</v>
      </c>
      <c r="I42" s="26"/>
      <c r="J42" s="15">
        <f t="shared" ca="1" si="23"/>
        <v>0.62999999999999989</v>
      </c>
      <c r="K42" s="12">
        <f t="shared" ca="1" si="12"/>
        <v>0.14838492597577371</v>
      </c>
      <c r="L42" s="13"/>
      <c r="M42" s="15">
        <f t="shared" ca="1" si="24"/>
        <v>0</v>
      </c>
      <c r="N42" s="19">
        <f t="shared" si="20"/>
        <v>29.142857142857164</v>
      </c>
      <c r="O42" s="15">
        <f t="shared" si="21"/>
        <v>4.24571428571429</v>
      </c>
      <c r="P42" s="15">
        <f t="shared" ca="1" si="25"/>
        <v>1.7600000000000002</v>
      </c>
      <c r="Q42" s="15">
        <f t="shared" ref="Q42:R57" si="26">Q41+H42</f>
        <v>1.96</v>
      </c>
      <c r="R42" s="15">
        <f t="shared" si="26"/>
        <v>0</v>
      </c>
      <c r="S42" s="15">
        <f t="shared" ca="1" si="14"/>
        <v>0.77</v>
      </c>
      <c r="T42" s="161"/>
      <c r="U42" s="251">
        <f t="shared" si="22"/>
        <v>0.5</v>
      </c>
      <c r="X42" s="161"/>
      <c r="Y42" s="161"/>
      <c r="Z42" s="161"/>
      <c r="AA42" s="161"/>
      <c r="AB42" s="161"/>
      <c r="AC42" s="161"/>
      <c r="AD42" s="161"/>
      <c r="AE42" s="161"/>
      <c r="AF42" s="161"/>
      <c r="AG42" s="161"/>
      <c r="AH42" s="161"/>
      <c r="AI42" s="161"/>
      <c r="AJ42" s="161"/>
      <c r="AK42" s="161"/>
      <c r="AL42" s="161"/>
      <c r="AM42" s="161"/>
      <c r="AN42" s="161"/>
      <c r="AO42" s="161"/>
      <c r="AP42" s="161"/>
      <c r="AQ42" s="161"/>
    </row>
    <row r="43" spans="1:16357" x14ac:dyDescent="0.2">
      <c r="A43" s="60">
        <f t="shared" si="11"/>
        <v>39968</v>
      </c>
      <c r="B43" s="36">
        <v>82.652000000000001</v>
      </c>
      <c r="C43" s="161">
        <f t="shared" si="16"/>
        <v>5</v>
      </c>
      <c r="D43" s="11">
        <f t="shared" ca="1" si="17"/>
        <v>0.13</v>
      </c>
      <c r="E43" s="93">
        <f t="shared" si="18"/>
        <v>3</v>
      </c>
      <c r="F43" s="94">
        <f t="shared" si="19"/>
        <v>1</v>
      </c>
      <c r="G43" s="15">
        <f t="shared" ca="1" si="7"/>
        <v>0.13</v>
      </c>
      <c r="H43" s="26">
        <v>0.04</v>
      </c>
      <c r="I43" s="26"/>
      <c r="J43" s="15">
        <f t="shared" ca="1" si="23"/>
        <v>0.71999999999999986</v>
      </c>
      <c r="K43" s="12">
        <f t="shared" ca="1" si="12"/>
        <v>0.16427640156453693</v>
      </c>
      <c r="L43" s="13"/>
      <c r="M43" s="15">
        <f t="shared" ca="1" si="24"/>
        <v>0</v>
      </c>
      <c r="N43" s="19">
        <f t="shared" si="20"/>
        <v>29.904761904761926</v>
      </c>
      <c r="O43" s="15">
        <f t="shared" si="21"/>
        <v>4.3828571428571479</v>
      </c>
      <c r="P43" s="15">
        <f t="shared" ca="1" si="25"/>
        <v>1.8900000000000001</v>
      </c>
      <c r="Q43" s="15">
        <f t="shared" si="26"/>
        <v>2</v>
      </c>
      <c r="R43" s="15">
        <f t="shared" si="26"/>
        <v>0</v>
      </c>
      <c r="S43" s="15">
        <f t="shared" ca="1" si="14"/>
        <v>0.77</v>
      </c>
      <c r="T43" s="161"/>
      <c r="U43" s="251">
        <f t="shared" si="22"/>
        <v>0.5</v>
      </c>
      <c r="X43" s="161"/>
      <c r="Y43" s="161"/>
      <c r="Z43" s="161"/>
      <c r="AA43" s="161"/>
      <c r="AB43" s="161"/>
      <c r="AC43" s="161"/>
      <c r="AD43" s="161"/>
      <c r="AE43" s="161"/>
      <c r="AF43" s="161"/>
      <c r="AG43" s="161"/>
      <c r="AH43" s="161"/>
      <c r="AI43" s="161"/>
      <c r="AJ43" s="161"/>
      <c r="AK43" s="161"/>
      <c r="AL43" s="161"/>
      <c r="AM43" s="161"/>
      <c r="AN43" s="161"/>
    </row>
    <row r="44" spans="1:16357" x14ac:dyDescent="0.2">
      <c r="A44" s="60">
        <f t="shared" si="11"/>
        <v>39969</v>
      </c>
      <c r="B44" s="36">
        <v>77.504000000000005</v>
      </c>
      <c r="C44" s="161">
        <f t="shared" si="16"/>
        <v>6</v>
      </c>
      <c r="D44" s="11">
        <f t="shared" ca="1" si="17"/>
        <v>0.12</v>
      </c>
      <c r="E44" s="93">
        <f t="shared" si="18"/>
        <v>4</v>
      </c>
      <c r="F44" s="94">
        <f t="shared" si="19"/>
        <v>1</v>
      </c>
      <c r="G44" s="15">
        <f t="shared" ca="1" si="7"/>
        <v>0.12</v>
      </c>
      <c r="H44" s="26">
        <v>0.26</v>
      </c>
      <c r="I44" s="26"/>
      <c r="J44" s="15">
        <f t="shared" ca="1" si="23"/>
        <v>0.57999999999999985</v>
      </c>
      <c r="K44" s="12">
        <f t="shared" ca="1" si="12"/>
        <v>0.1283185840707963</v>
      </c>
      <c r="L44" s="13"/>
      <c r="M44" s="15">
        <f t="shared" ca="1" si="24"/>
        <v>0</v>
      </c>
      <c r="N44" s="19">
        <f t="shared" si="20"/>
        <v>30.666666666666689</v>
      </c>
      <c r="O44" s="15">
        <f t="shared" si="21"/>
        <v>4.5200000000000049</v>
      </c>
      <c r="P44" s="15">
        <f t="shared" ca="1" si="25"/>
        <v>2.0100000000000002</v>
      </c>
      <c r="Q44" s="15">
        <f t="shared" si="26"/>
        <v>2.2599999999999998</v>
      </c>
      <c r="R44" s="15">
        <f t="shared" si="26"/>
        <v>0</v>
      </c>
      <c r="S44" s="15">
        <f t="shared" ca="1" si="14"/>
        <v>0.77</v>
      </c>
      <c r="T44" s="161"/>
      <c r="U44" s="251">
        <f t="shared" si="22"/>
        <v>0.5</v>
      </c>
      <c r="X44" s="161"/>
      <c r="Y44" s="161"/>
      <c r="Z44" s="161"/>
      <c r="AA44" s="161"/>
      <c r="AB44" s="161"/>
      <c r="AC44" s="161"/>
      <c r="AD44" s="161"/>
      <c r="AE44" s="161"/>
      <c r="AF44" s="161"/>
      <c r="AG44" s="161"/>
      <c r="AH44" s="161"/>
      <c r="AI44" s="161"/>
      <c r="AJ44" s="161"/>
      <c r="AK44" s="161"/>
      <c r="AL44" s="161"/>
      <c r="AM44" s="161"/>
      <c r="AN44" s="161"/>
    </row>
    <row r="45" spans="1:16357" ht="13.5" customHeight="1" x14ac:dyDescent="0.2">
      <c r="A45" s="60">
        <f t="shared" si="11"/>
        <v>39970</v>
      </c>
      <c r="B45" s="36">
        <v>82.561999999999998</v>
      </c>
      <c r="C45" s="161">
        <f t="shared" si="16"/>
        <v>6</v>
      </c>
      <c r="D45" s="11">
        <f t="shared" ca="1" si="17"/>
        <v>0.15</v>
      </c>
      <c r="E45" s="93">
        <f t="shared" si="18"/>
        <v>5</v>
      </c>
      <c r="F45" s="94">
        <f t="shared" si="19"/>
        <v>1</v>
      </c>
      <c r="G45" s="15">
        <f t="shared" ca="1" si="7"/>
        <v>0.15</v>
      </c>
      <c r="H45" s="26">
        <v>0</v>
      </c>
      <c r="I45" s="26"/>
      <c r="J45" s="15">
        <f t="shared" si="23"/>
        <v>1.3971428571428586</v>
      </c>
      <c r="K45" s="12">
        <f t="shared" si="12"/>
        <v>0.3</v>
      </c>
      <c r="L45" s="13">
        <v>0.3</v>
      </c>
      <c r="M45" s="15">
        <f t="shared" ca="1" si="24"/>
        <v>0</v>
      </c>
      <c r="N45" s="19">
        <f t="shared" si="20"/>
        <v>31.428571428571452</v>
      </c>
      <c r="O45" s="15">
        <f t="shared" si="21"/>
        <v>4.6571428571428619</v>
      </c>
      <c r="P45" s="15">
        <f t="shared" ca="1" si="25"/>
        <v>2.16</v>
      </c>
      <c r="Q45" s="15">
        <f t="shared" si="26"/>
        <v>2.2599999999999998</v>
      </c>
      <c r="R45" s="15">
        <f t="shared" si="26"/>
        <v>0</v>
      </c>
      <c r="S45" s="15">
        <f t="shared" ca="1" si="14"/>
        <v>0.77</v>
      </c>
      <c r="U45" s="251">
        <f t="shared" si="22"/>
        <v>0.5</v>
      </c>
      <c r="X45" s="161"/>
      <c r="Y45" s="161"/>
      <c r="Z45" s="161"/>
      <c r="AA45" s="161"/>
      <c r="AB45" s="161"/>
      <c r="AC45" s="161"/>
      <c r="AD45" s="161"/>
      <c r="AE45" s="161"/>
      <c r="AF45" s="161"/>
      <c r="AG45" s="161"/>
      <c r="AH45" s="161"/>
      <c r="AI45" s="161"/>
      <c r="AJ45" s="161"/>
      <c r="AK45" s="161"/>
      <c r="AL45" s="161"/>
    </row>
    <row r="46" spans="1:16357" x14ac:dyDescent="0.2">
      <c r="A46" s="60">
        <f t="shared" si="11"/>
        <v>39971</v>
      </c>
      <c r="B46" s="36">
        <v>71</v>
      </c>
      <c r="C46" s="161">
        <f t="shared" si="16"/>
        <v>6</v>
      </c>
      <c r="D46" s="11">
        <f t="shared" ca="1" si="17"/>
        <v>0.12</v>
      </c>
      <c r="E46" s="93">
        <f t="shared" si="18"/>
        <v>6</v>
      </c>
      <c r="F46" s="94">
        <f t="shared" si="19"/>
        <v>1</v>
      </c>
      <c r="G46" s="15">
        <f t="shared" ca="1" si="7"/>
        <v>0.12</v>
      </c>
      <c r="H46" s="26"/>
      <c r="I46" s="26"/>
      <c r="J46" s="15">
        <f t="shared" ca="1" si="23"/>
        <v>1.5171428571428587</v>
      </c>
      <c r="K46" s="12">
        <f t="shared" ca="1" si="12"/>
        <v>0.31644815256257453</v>
      </c>
      <c r="L46" s="13"/>
      <c r="M46" s="15">
        <f t="shared" ca="1" si="24"/>
        <v>0</v>
      </c>
      <c r="N46" s="19">
        <f t="shared" si="20"/>
        <v>32.190476190476211</v>
      </c>
      <c r="O46" s="15">
        <f t="shared" si="21"/>
        <v>4.7942857142857189</v>
      </c>
      <c r="P46" s="15">
        <f t="shared" ca="1" si="25"/>
        <v>2.2800000000000002</v>
      </c>
      <c r="Q46" s="15">
        <f t="shared" si="26"/>
        <v>2.2599999999999998</v>
      </c>
      <c r="R46" s="15">
        <f t="shared" si="26"/>
        <v>0</v>
      </c>
      <c r="S46" s="15">
        <f t="shared" ca="1" si="14"/>
        <v>0.77</v>
      </c>
      <c r="U46" s="251">
        <f t="shared" si="22"/>
        <v>0.5</v>
      </c>
      <c r="X46" s="161"/>
      <c r="Y46" s="161"/>
      <c r="Z46" s="161"/>
      <c r="AA46" s="161"/>
      <c r="AB46" s="161"/>
      <c r="AC46" s="161"/>
      <c r="AD46" s="161"/>
      <c r="AE46" s="161"/>
      <c r="AF46" s="161"/>
      <c r="AG46" s="161"/>
      <c r="AH46" s="161"/>
      <c r="AI46" s="161"/>
      <c r="AJ46" s="161"/>
      <c r="AK46" s="161"/>
      <c r="AL46" s="161"/>
    </row>
    <row r="47" spans="1:16357" x14ac:dyDescent="0.2">
      <c r="A47" s="60">
        <f t="shared" si="11"/>
        <v>39972</v>
      </c>
      <c r="B47" s="36">
        <v>71</v>
      </c>
      <c r="C47" s="161">
        <f t="shared" si="16"/>
        <v>6</v>
      </c>
      <c r="D47" s="11">
        <f t="shared" ca="1" si="17"/>
        <v>0.12</v>
      </c>
      <c r="E47" s="93">
        <f t="shared" si="18"/>
        <v>7</v>
      </c>
      <c r="F47" s="94">
        <f t="shared" si="19"/>
        <v>1</v>
      </c>
      <c r="G47" s="15">
        <f t="shared" ca="1" si="7"/>
        <v>0.12</v>
      </c>
      <c r="H47" s="26"/>
      <c r="I47" s="26"/>
      <c r="J47" s="15">
        <f t="shared" ca="1" si="23"/>
        <v>1.6371428571428588</v>
      </c>
      <c r="K47" s="12">
        <f t="shared" ca="1" si="12"/>
        <v>0.33198146002317508</v>
      </c>
      <c r="L47" s="13"/>
      <c r="M47" s="15">
        <f t="shared" ca="1" si="24"/>
        <v>0</v>
      </c>
      <c r="N47" s="19">
        <f t="shared" si="20"/>
        <v>32.95238095238097</v>
      </c>
      <c r="O47" s="15">
        <f t="shared" si="21"/>
        <v>4.931428571428575</v>
      </c>
      <c r="P47" s="15">
        <f t="shared" ca="1" si="25"/>
        <v>2.4000000000000004</v>
      </c>
      <c r="Q47" s="15">
        <f t="shared" si="26"/>
        <v>2.2599999999999998</v>
      </c>
      <c r="R47" s="15">
        <f t="shared" si="26"/>
        <v>0</v>
      </c>
      <c r="S47" s="15">
        <f t="shared" ca="1" si="14"/>
        <v>0.77</v>
      </c>
      <c r="T47" s="161"/>
      <c r="U47" s="251">
        <f t="shared" si="22"/>
        <v>0.5</v>
      </c>
      <c r="X47" s="161"/>
      <c r="Y47" s="161"/>
      <c r="Z47" s="161"/>
      <c r="AA47" s="161"/>
      <c r="AB47" s="161"/>
      <c r="AC47" s="161"/>
      <c r="AD47" s="161"/>
      <c r="AE47" s="161"/>
      <c r="AF47" s="161"/>
      <c r="AG47" s="161"/>
      <c r="AH47" s="161"/>
      <c r="AI47" s="161"/>
      <c r="AJ47" s="161"/>
      <c r="AK47" s="161"/>
      <c r="AL47" s="161"/>
      <c r="AM47" s="161"/>
      <c r="AN47" s="161"/>
    </row>
    <row r="48" spans="1:16357" ht="12.75" customHeight="1" x14ac:dyDescent="0.2">
      <c r="A48" s="60">
        <f t="shared" si="11"/>
        <v>39973</v>
      </c>
      <c r="B48" s="36">
        <v>72</v>
      </c>
      <c r="C48" s="161">
        <f t="shared" si="16"/>
        <v>6</v>
      </c>
      <c r="D48" s="11">
        <f t="shared" ca="1" si="17"/>
        <v>0.12</v>
      </c>
      <c r="E48" s="93">
        <f t="shared" si="18"/>
        <v>8</v>
      </c>
      <c r="F48" s="94">
        <f t="shared" si="19"/>
        <v>1</v>
      </c>
      <c r="G48" s="15">
        <f t="shared" ca="1" si="7"/>
        <v>0.12</v>
      </c>
      <c r="H48" s="26"/>
      <c r="I48" s="26"/>
      <c r="J48" s="15">
        <f t="shared" ca="1" si="23"/>
        <v>1.7571428571428589</v>
      </c>
      <c r="K48" s="12">
        <f t="shared" ca="1" si="12"/>
        <v>0.34667418263810607</v>
      </c>
      <c r="L48" s="13"/>
      <c r="M48" s="15">
        <f t="shared" ca="1" si="24"/>
        <v>0</v>
      </c>
      <c r="N48" s="19">
        <f t="shared" si="20"/>
        <v>33.71428571428573</v>
      </c>
      <c r="O48" s="15">
        <f t="shared" si="21"/>
        <v>5.0685714285714321</v>
      </c>
      <c r="P48" s="15">
        <f t="shared" ca="1" si="25"/>
        <v>2.5200000000000005</v>
      </c>
      <c r="Q48" s="15">
        <f t="shared" si="26"/>
        <v>2.2599999999999998</v>
      </c>
      <c r="R48" s="15">
        <f t="shared" si="26"/>
        <v>0</v>
      </c>
      <c r="S48" s="15">
        <f t="shared" ca="1" si="14"/>
        <v>0.77</v>
      </c>
      <c r="U48" s="251">
        <f t="shared" si="22"/>
        <v>0.5</v>
      </c>
      <c r="X48" s="161"/>
      <c r="Y48" s="161"/>
      <c r="Z48" s="161"/>
      <c r="AA48" s="161"/>
      <c r="AB48" s="161"/>
      <c r="AC48" s="161"/>
      <c r="AD48" s="161"/>
      <c r="AE48" s="161"/>
      <c r="AF48" s="161"/>
      <c r="AG48" s="161"/>
      <c r="AH48" s="161"/>
      <c r="AI48" s="161"/>
      <c r="AJ48" s="161"/>
      <c r="AK48" s="161"/>
      <c r="AL48" s="161"/>
    </row>
    <row r="49" spans="1:16357" ht="13.5" customHeight="1" x14ac:dyDescent="0.2">
      <c r="A49" s="60">
        <f t="shared" si="11"/>
        <v>39974</v>
      </c>
      <c r="B49" s="36">
        <v>72</v>
      </c>
      <c r="C49" s="161">
        <f t="shared" si="16"/>
        <v>6</v>
      </c>
      <c r="D49" s="11">
        <f t="shared" ca="1" si="17"/>
        <v>0.12</v>
      </c>
      <c r="E49" s="93">
        <f t="shared" si="18"/>
        <v>9</v>
      </c>
      <c r="F49" s="94">
        <f t="shared" si="19"/>
        <v>1</v>
      </c>
      <c r="G49" s="15">
        <f t="shared" ca="1" si="7"/>
        <v>0.12</v>
      </c>
      <c r="H49" s="26"/>
      <c r="I49" s="26"/>
      <c r="J49" s="15">
        <f t="shared" ca="1" si="23"/>
        <v>1.877142857142859</v>
      </c>
      <c r="K49" s="12">
        <f t="shared" ca="1" si="12"/>
        <v>0.36059275521405065</v>
      </c>
      <c r="L49" s="13"/>
      <c r="M49" s="15">
        <f t="shared" ca="1" si="24"/>
        <v>0</v>
      </c>
      <c r="N49" s="19">
        <f t="shared" si="20"/>
        <v>34.476190476190489</v>
      </c>
      <c r="O49" s="15">
        <f t="shared" si="21"/>
        <v>5.2057142857142882</v>
      </c>
      <c r="P49" s="15">
        <f t="shared" ca="1" si="25"/>
        <v>2.6400000000000006</v>
      </c>
      <c r="Q49" s="15">
        <f t="shared" si="26"/>
        <v>2.2599999999999998</v>
      </c>
      <c r="R49" s="15">
        <f t="shared" si="26"/>
        <v>0</v>
      </c>
      <c r="S49" s="15">
        <f t="shared" ca="1" si="14"/>
        <v>0.77</v>
      </c>
      <c r="U49" s="251">
        <f t="shared" si="22"/>
        <v>0.5</v>
      </c>
      <c r="Y49" s="161"/>
      <c r="Z49" s="161"/>
      <c r="AA49" s="161"/>
      <c r="AB49" s="161"/>
      <c r="AC49" s="161"/>
      <c r="AD49" s="161"/>
      <c r="AE49" s="161"/>
      <c r="AF49" s="161"/>
      <c r="AG49" s="161"/>
      <c r="AH49" s="161"/>
      <c r="AI49" s="161"/>
      <c r="AJ49" s="161"/>
      <c r="AK49" s="161"/>
      <c r="AL49" s="161"/>
    </row>
    <row r="50" spans="1:16357" ht="13.5" thickBot="1" x14ac:dyDescent="0.25">
      <c r="A50" s="60">
        <f t="shared" si="11"/>
        <v>39975</v>
      </c>
      <c r="B50" s="36">
        <v>72</v>
      </c>
      <c r="C50" s="161">
        <f t="shared" si="16"/>
        <v>6</v>
      </c>
      <c r="D50" s="11">
        <f t="shared" ca="1" si="17"/>
        <v>0.12</v>
      </c>
      <c r="E50" s="93">
        <f t="shared" si="18"/>
        <v>10</v>
      </c>
      <c r="F50" s="94">
        <f t="shared" si="19"/>
        <v>1</v>
      </c>
      <c r="G50" s="15">
        <f t="shared" ca="1" si="7"/>
        <v>0.12</v>
      </c>
      <c r="H50" s="26"/>
      <c r="I50" s="26"/>
      <c r="J50" s="15">
        <f t="shared" ca="1" si="23"/>
        <v>1.9971428571428591</v>
      </c>
      <c r="K50" s="12">
        <f t="shared" ca="1" si="12"/>
        <v>0.37379679144385047</v>
      </c>
      <c r="L50" s="13"/>
      <c r="M50" s="15">
        <f t="shared" ca="1" si="24"/>
        <v>0</v>
      </c>
      <c r="N50" s="19">
        <f t="shared" si="20"/>
        <v>35.238095238095248</v>
      </c>
      <c r="O50" s="15">
        <f t="shared" si="21"/>
        <v>5.3428571428571452</v>
      </c>
      <c r="P50" s="15">
        <f t="shared" ca="1" si="25"/>
        <v>2.7600000000000007</v>
      </c>
      <c r="Q50" s="15">
        <f t="shared" si="26"/>
        <v>2.2599999999999998</v>
      </c>
      <c r="R50" s="15">
        <f t="shared" si="26"/>
        <v>0</v>
      </c>
      <c r="S50" s="15">
        <f t="shared" ca="1" si="14"/>
        <v>0.77</v>
      </c>
      <c r="U50" s="251">
        <f t="shared" si="22"/>
        <v>0.5</v>
      </c>
      <c r="Y50" s="161"/>
      <c r="Z50" s="161"/>
      <c r="AA50" s="161"/>
      <c r="AB50" s="161"/>
      <c r="AC50" s="161"/>
      <c r="AD50" s="161"/>
      <c r="AE50" s="161"/>
      <c r="AF50" s="161"/>
      <c r="AG50" s="161"/>
      <c r="AH50" s="161"/>
      <c r="AI50" s="161"/>
      <c r="AJ50" s="161"/>
      <c r="AK50" s="161"/>
      <c r="AL50" s="161"/>
    </row>
    <row r="51" spans="1:16357" s="76" customFormat="1" ht="14.25" thickTop="1" thickBot="1" x14ac:dyDescent="0.25">
      <c r="A51" s="60">
        <f t="shared" si="11"/>
        <v>39976</v>
      </c>
      <c r="B51" s="36">
        <v>72</v>
      </c>
      <c r="C51" s="161">
        <f t="shared" si="16"/>
        <v>7</v>
      </c>
      <c r="D51" s="11">
        <f t="shared" ca="1" si="17"/>
        <v>0.15</v>
      </c>
      <c r="E51" s="93">
        <f t="shared" si="18"/>
        <v>11</v>
      </c>
      <c r="F51" s="94">
        <f t="shared" si="19"/>
        <v>1</v>
      </c>
      <c r="G51" s="15">
        <f t="shared" ca="1" si="7"/>
        <v>0.15</v>
      </c>
      <c r="H51" s="26"/>
      <c r="I51" s="26"/>
      <c r="J51" s="15">
        <f t="shared" ca="1" si="23"/>
        <v>2.147142857142859</v>
      </c>
      <c r="K51" s="12">
        <f t="shared" ca="1" si="12"/>
        <v>0.3918143899895728</v>
      </c>
      <c r="L51" s="13"/>
      <c r="M51" s="15">
        <f t="shared" ca="1" si="24"/>
        <v>0</v>
      </c>
      <c r="N51" s="19">
        <f t="shared" si="20"/>
        <v>36</v>
      </c>
      <c r="O51" s="15">
        <f t="shared" si="21"/>
        <v>5.48</v>
      </c>
      <c r="P51" s="15">
        <f t="shared" ca="1" si="25"/>
        <v>2.9100000000000006</v>
      </c>
      <c r="Q51" s="15">
        <f t="shared" si="26"/>
        <v>2.2599999999999998</v>
      </c>
      <c r="R51" s="15">
        <f t="shared" si="26"/>
        <v>0</v>
      </c>
      <c r="S51" s="15">
        <f t="shared" ca="1" si="14"/>
        <v>0.77</v>
      </c>
      <c r="T51"/>
      <c r="U51" s="251">
        <f t="shared" si="22"/>
        <v>0.5</v>
      </c>
      <c r="V51"/>
      <c r="W51"/>
      <c r="X51"/>
      <c r="Y51" s="161"/>
      <c r="Z51" s="161"/>
      <c r="AA51" s="161"/>
      <c r="AB51" s="161"/>
      <c r="AC51" s="161"/>
      <c r="AD51" s="161"/>
      <c r="AE51" s="161"/>
      <c r="AF51" s="161"/>
      <c r="AG51" s="161"/>
      <c r="AH51" s="16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c r="EYW51"/>
      <c r="EYX51"/>
      <c r="EYY51"/>
      <c r="EYZ51"/>
      <c r="EZA51"/>
      <c r="EZB51"/>
      <c r="EZC51"/>
      <c r="EZD51"/>
      <c r="EZE51"/>
      <c r="EZF51"/>
      <c r="EZG51"/>
      <c r="EZH51"/>
      <c r="EZI51"/>
      <c r="EZJ51"/>
      <c r="EZK51"/>
      <c r="EZL51"/>
      <c r="EZM51"/>
      <c r="EZN51"/>
      <c r="EZO51"/>
      <c r="EZP51"/>
      <c r="EZQ51"/>
      <c r="EZR51"/>
      <c r="EZS51"/>
      <c r="EZT51"/>
      <c r="EZU51"/>
      <c r="EZV51"/>
      <c r="EZW51"/>
      <c r="EZX51"/>
      <c r="EZY51"/>
      <c r="EZZ51"/>
      <c r="FAA51"/>
      <c r="FAB51"/>
      <c r="FAC51"/>
      <c r="FAD51"/>
      <c r="FAE51"/>
      <c r="FAF51"/>
      <c r="FAG51"/>
      <c r="FAH51"/>
      <c r="FAI51"/>
      <c r="FAJ51"/>
      <c r="FAK51"/>
      <c r="FAL51"/>
      <c r="FAM51"/>
      <c r="FAN51"/>
      <c r="FAO51"/>
      <c r="FAP51"/>
      <c r="FAQ51"/>
      <c r="FAR51"/>
      <c r="FAS51"/>
      <c r="FAT51"/>
      <c r="FAU51"/>
      <c r="FAV51"/>
      <c r="FAW51"/>
      <c r="FAX51"/>
      <c r="FAY51"/>
      <c r="FAZ51"/>
      <c r="FBA51"/>
      <c r="FBB51"/>
      <c r="FBC51"/>
      <c r="FBD51"/>
      <c r="FBE51"/>
      <c r="FBF51"/>
      <c r="FBG51"/>
      <c r="FBH51"/>
      <c r="FBI51"/>
      <c r="FBJ51"/>
      <c r="FBK51"/>
      <c r="FBL51"/>
      <c r="FBM51"/>
      <c r="FBN51"/>
      <c r="FBO51"/>
      <c r="FBP51"/>
      <c r="FBQ51"/>
      <c r="FBR51"/>
      <c r="FBS51"/>
      <c r="FBT51"/>
      <c r="FBU51"/>
      <c r="FBV51"/>
      <c r="FBW51"/>
      <c r="FBX51"/>
      <c r="FBY51"/>
      <c r="FBZ51"/>
      <c r="FCA51"/>
      <c r="FCB51"/>
      <c r="FCC51"/>
      <c r="FCD51"/>
      <c r="FCE51"/>
      <c r="FCF51"/>
      <c r="FCG51"/>
      <c r="FCH51"/>
      <c r="FCI51"/>
      <c r="FCJ51"/>
      <c r="FCK51"/>
      <c r="FCL51"/>
      <c r="FCM51"/>
      <c r="FCN51"/>
      <c r="FCO51"/>
      <c r="FCP51"/>
      <c r="FCQ51"/>
      <c r="FCR51"/>
      <c r="FCS51"/>
      <c r="FCT51"/>
      <c r="FCU51"/>
      <c r="FCV51"/>
      <c r="FCW51"/>
      <c r="FCX51"/>
      <c r="FCY51"/>
      <c r="FCZ51"/>
      <c r="FDA51"/>
      <c r="FDB51"/>
      <c r="FDC51"/>
      <c r="FDD51"/>
      <c r="FDE51"/>
      <c r="FDF51"/>
      <c r="FDG51"/>
      <c r="FDH51"/>
      <c r="FDI51"/>
      <c r="FDJ51"/>
      <c r="FDK51"/>
      <c r="FDL51"/>
      <c r="FDM51"/>
      <c r="FDN51"/>
      <c r="FDO51"/>
      <c r="FDP51"/>
      <c r="FDQ51"/>
      <c r="FDR51"/>
      <c r="FDS51"/>
      <c r="FDT51"/>
      <c r="FDU51"/>
      <c r="FDV51"/>
      <c r="FDW51"/>
      <c r="FDX51"/>
      <c r="FDY51"/>
      <c r="FDZ51"/>
      <c r="FEA51"/>
      <c r="FEB51"/>
      <c r="FEC51"/>
      <c r="FED51"/>
      <c r="FEE51"/>
      <c r="FEF51"/>
      <c r="FEG51"/>
      <c r="FEH51"/>
      <c r="FEI51"/>
      <c r="FEJ51"/>
      <c r="FEK51"/>
      <c r="FEL51"/>
      <c r="FEM51"/>
      <c r="FEN51"/>
      <c r="FEO51"/>
      <c r="FEP51"/>
      <c r="FEQ51"/>
      <c r="FER51"/>
      <c r="FES51"/>
      <c r="FET51"/>
      <c r="FEU51"/>
      <c r="FEV51"/>
      <c r="FEW51"/>
      <c r="FEX51"/>
      <c r="FEY51"/>
      <c r="FEZ51"/>
      <c r="FFA51"/>
      <c r="FFB51"/>
      <c r="FFC51"/>
      <c r="FFD51"/>
      <c r="FFE51"/>
      <c r="FFF51"/>
      <c r="FFG51"/>
      <c r="FFH51"/>
      <c r="FFI51"/>
      <c r="FFJ51"/>
      <c r="FFK51"/>
      <c r="FFL51"/>
      <c r="FFM51"/>
      <c r="FFN51"/>
      <c r="FFO51"/>
      <c r="FFP51"/>
      <c r="FFQ51"/>
      <c r="FFR51"/>
      <c r="FFS51"/>
      <c r="FFT51"/>
      <c r="FFU51"/>
      <c r="FFV51"/>
      <c r="FFW51"/>
      <c r="FFX51"/>
      <c r="FFY51"/>
      <c r="FFZ51"/>
      <c r="FGA51"/>
      <c r="FGB51"/>
      <c r="FGC51"/>
      <c r="FGD51"/>
      <c r="FGE51"/>
      <c r="FGF51"/>
      <c r="FGG51"/>
      <c r="FGH51"/>
      <c r="FGI51"/>
      <c r="FGJ51"/>
      <c r="FGK51"/>
      <c r="FGL51"/>
      <c r="FGM51"/>
      <c r="FGN51"/>
      <c r="FGO51"/>
      <c r="FGP51"/>
      <c r="FGQ51"/>
      <c r="FGR51"/>
      <c r="FGS51"/>
      <c r="FGT51"/>
      <c r="FGU51"/>
      <c r="FGV51"/>
      <c r="FGW51"/>
      <c r="FGX51"/>
      <c r="FGY51"/>
      <c r="FGZ51"/>
      <c r="FHA51"/>
      <c r="FHB51"/>
      <c r="FHC51"/>
      <c r="FHD51"/>
      <c r="FHE51"/>
      <c r="FHF51"/>
      <c r="FHG51"/>
      <c r="FHH51"/>
      <c r="FHI51"/>
      <c r="FHJ51"/>
      <c r="FHK51"/>
      <c r="FHL51"/>
      <c r="FHM51"/>
      <c r="FHN51"/>
      <c r="FHO51"/>
      <c r="FHP51"/>
      <c r="FHQ51"/>
      <c r="FHR51"/>
      <c r="FHS51"/>
      <c r="FHT51"/>
      <c r="FHU51"/>
      <c r="FHV51"/>
      <c r="FHW51"/>
      <c r="FHX51"/>
      <c r="FHY51"/>
      <c r="FHZ51"/>
      <c r="FIA51"/>
      <c r="FIB51"/>
      <c r="FIC51"/>
      <c r="FID51"/>
      <c r="FIE51"/>
      <c r="FIF51"/>
      <c r="FIG51"/>
      <c r="FIH51"/>
      <c r="FII51"/>
      <c r="FIJ51"/>
      <c r="FIK51"/>
      <c r="FIL51"/>
      <c r="FIM51"/>
      <c r="FIN51"/>
      <c r="FIO51"/>
      <c r="FIP51"/>
      <c r="FIQ51"/>
      <c r="FIR51"/>
      <c r="FIS51"/>
      <c r="FIT51"/>
      <c r="FIU51"/>
      <c r="FIV51"/>
      <c r="FIW51"/>
      <c r="FIX51"/>
      <c r="FIY51"/>
      <c r="FIZ51"/>
      <c r="FJA51"/>
      <c r="FJB51"/>
      <c r="FJC51"/>
      <c r="FJD51"/>
      <c r="FJE51"/>
      <c r="FJF51"/>
      <c r="FJG51"/>
      <c r="FJH51"/>
      <c r="FJI51"/>
      <c r="FJJ51"/>
      <c r="FJK51"/>
      <c r="FJL51"/>
      <c r="FJM51"/>
      <c r="FJN51"/>
      <c r="FJO51"/>
      <c r="FJP51"/>
      <c r="FJQ51"/>
      <c r="FJR51"/>
      <c r="FJS51"/>
      <c r="FJT51"/>
      <c r="FJU51"/>
      <c r="FJV51"/>
      <c r="FJW51"/>
      <c r="FJX51"/>
      <c r="FJY51"/>
      <c r="FJZ51"/>
      <c r="FKA51"/>
      <c r="FKB51"/>
      <c r="FKC51"/>
      <c r="FKD51"/>
      <c r="FKE51"/>
      <c r="FKF51"/>
      <c r="FKG51"/>
      <c r="FKH51"/>
      <c r="FKI51"/>
      <c r="FKJ51"/>
      <c r="FKK51"/>
      <c r="FKL51"/>
      <c r="FKM51"/>
      <c r="FKN51"/>
      <c r="FKO51"/>
      <c r="FKP51"/>
      <c r="FKQ51"/>
      <c r="FKR51"/>
      <c r="FKS51"/>
      <c r="FKT51"/>
      <c r="FKU51"/>
      <c r="FKV51"/>
      <c r="FKW51"/>
      <c r="FKX51"/>
      <c r="FKY51"/>
      <c r="FKZ51"/>
      <c r="FLA51"/>
      <c r="FLB51"/>
      <c r="FLC51"/>
      <c r="FLD51"/>
      <c r="FLE51"/>
      <c r="FLF51"/>
      <c r="FLG51"/>
      <c r="FLH51"/>
      <c r="FLI51"/>
      <c r="FLJ51"/>
      <c r="FLK51"/>
      <c r="FLL51"/>
      <c r="FLM51"/>
      <c r="FLN51"/>
      <c r="FLO51"/>
      <c r="FLP51"/>
      <c r="FLQ51"/>
      <c r="FLR51"/>
      <c r="FLS51"/>
      <c r="FLT51"/>
      <c r="FLU51"/>
      <c r="FLV51"/>
      <c r="FLW51"/>
      <c r="FLX51"/>
      <c r="FLY51"/>
      <c r="FLZ51"/>
      <c r="FMA51"/>
      <c r="FMB51"/>
      <c r="FMC51"/>
      <c r="FMD51"/>
      <c r="FME51"/>
      <c r="FMF51"/>
      <c r="FMG51"/>
      <c r="FMH51"/>
      <c r="FMI51"/>
      <c r="FMJ51"/>
      <c r="FMK51"/>
      <c r="FML51"/>
      <c r="FMM51"/>
      <c r="FMN51"/>
      <c r="FMO51"/>
      <c r="FMP51"/>
      <c r="FMQ51"/>
      <c r="FMR51"/>
      <c r="FMS51"/>
      <c r="FMT51"/>
      <c r="FMU51"/>
      <c r="FMV51"/>
      <c r="FMW51"/>
      <c r="FMX51"/>
      <c r="FMY51"/>
      <c r="FMZ51"/>
      <c r="FNA51"/>
      <c r="FNB51"/>
      <c r="FNC51"/>
      <c r="FND51"/>
      <c r="FNE51"/>
      <c r="FNF51"/>
      <c r="FNG51"/>
      <c r="FNH51"/>
      <c r="FNI51"/>
      <c r="FNJ51"/>
      <c r="FNK51"/>
      <c r="FNL51"/>
      <c r="FNM51"/>
      <c r="FNN51"/>
      <c r="FNO51"/>
      <c r="FNP51"/>
      <c r="FNQ51"/>
      <c r="FNR51"/>
      <c r="FNS51"/>
      <c r="FNT51"/>
      <c r="FNU51"/>
      <c r="FNV51"/>
      <c r="FNW51"/>
      <c r="FNX51"/>
      <c r="FNY51"/>
      <c r="FNZ51"/>
      <c r="FOA51"/>
      <c r="FOB51"/>
      <c r="FOC51"/>
      <c r="FOD51"/>
      <c r="FOE51"/>
      <c r="FOF51"/>
      <c r="FOG51"/>
      <c r="FOH51"/>
      <c r="FOI51"/>
      <c r="FOJ51"/>
      <c r="FOK51"/>
      <c r="FOL51"/>
      <c r="FOM51"/>
      <c r="FON51"/>
      <c r="FOO51"/>
      <c r="FOP51"/>
      <c r="FOQ51"/>
      <c r="FOR51"/>
      <c r="FOS51"/>
      <c r="FOT51"/>
      <c r="FOU51"/>
      <c r="FOV51"/>
      <c r="FOW51"/>
      <c r="FOX51"/>
      <c r="FOY51"/>
      <c r="FOZ51"/>
      <c r="FPA51"/>
      <c r="FPB51"/>
      <c r="FPC51"/>
      <c r="FPD51"/>
      <c r="FPE51"/>
      <c r="FPF51"/>
      <c r="FPG51"/>
      <c r="FPH51"/>
      <c r="FPI51"/>
      <c r="FPJ51"/>
      <c r="FPK51"/>
      <c r="FPL51"/>
      <c r="FPM51"/>
      <c r="FPN51"/>
      <c r="FPO51"/>
      <c r="FPP51"/>
      <c r="FPQ51"/>
      <c r="FPR51"/>
      <c r="FPS51"/>
      <c r="FPT51"/>
      <c r="FPU51"/>
      <c r="FPV51"/>
      <c r="FPW51"/>
      <c r="FPX51"/>
      <c r="FPY51"/>
      <c r="FPZ51"/>
      <c r="FQA51"/>
      <c r="FQB51"/>
      <c r="FQC51"/>
      <c r="FQD51"/>
      <c r="FQE51"/>
      <c r="FQF51"/>
      <c r="FQG51"/>
      <c r="FQH51"/>
      <c r="FQI51"/>
      <c r="FQJ51"/>
      <c r="FQK51"/>
      <c r="FQL51"/>
      <c r="FQM51"/>
      <c r="FQN51"/>
      <c r="FQO51"/>
      <c r="FQP51"/>
      <c r="FQQ51"/>
      <c r="FQR51"/>
      <c r="FQS51"/>
      <c r="FQT51"/>
      <c r="FQU51"/>
      <c r="FQV51"/>
      <c r="FQW51"/>
      <c r="FQX51"/>
      <c r="FQY51"/>
      <c r="FQZ51"/>
      <c r="FRA51"/>
      <c r="FRB51"/>
      <c r="FRC51"/>
      <c r="FRD51"/>
      <c r="FRE51"/>
      <c r="FRF51"/>
      <c r="FRG51"/>
      <c r="FRH51"/>
      <c r="FRI51"/>
      <c r="FRJ51"/>
      <c r="FRK51"/>
      <c r="FRL51"/>
      <c r="FRM51"/>
      <c r="FRN51"/>
      <c r="FRO51"/>
      <c r="FRP51"/>
      <c r="FRQ51"/>
      <c r="FRR51"/>
      <c r="FRS51"/>
      <c r="FRT51"/>
      <c r="FRU51"/>
      <c r="FRV51"/>
      <c r="FRW51"/>
      <c r="FRX51"/>
      <c r="FRY51"/>
      <c r="FRZ51"/>
      <c r="FSA51"/>
      <c r="FSB51"/>
      <c r="FSC51"/>
      <c r="FSD51"/>
      <c r="FSE51"/>
      <c r="FSF51"/>
      <c r="FSG51"/>
      <c r="FSH51"/>
      <c r="FSI51"/>
      <c r="FSJ51"/>
      <c r="FSK51"/>
      <c r="FSL51"/>
      <c r="FSM51"/>
      <c r="FSN51"/>
      <c r="FSO51"/>
      <c r="FSP51"/>
      <c r="FSQ51"/>
      <c r="FSR51"/>
      <c r="FSS51"/>
      <c r="FST51"/>
      <c r="FSU51"/>
      <c r="FSV51"/>
      <c r="FSW51"/>
      <c r="FSX51"/>
      <c r="FSY51"/>
      <c r="FSZ51"/>
      <c r="FTA51"/>
      <c r="FTB51"/>
      <c r="FTC51"/>
      <c r="FTD51"/>
      <c r="FTE51"/>
      <c r="FTF51"/>
      <c r="FTG51"/>
      <c r="FTH51"/>
      <c r="FTI51"/>
      <c r="FTJ51"/>
      <c r="FTK51"/>
      <c r="FTL51"/>
      <c r="FTM51"/>
      <c r="FTN51"/>
      <c r="FTO51"/>
      <c r="FTP51"/>
      <c r="FTQ51"/>
      <c r="FTR51"/>
      <c r="FTS51"/>
      <c r="FTT51"/>
      <c r="FTU51"/>
      <c r="FTV51"/>
      <c r="FTW51"/>
      <c r="FTX51"/>
      <c r="FTY51"/>
      <c r="FTZ51"/>
      <c r="FUA51"/>
      <c r="FUB51"/>
      <c r="FUC51"/>
      <c r="FUD51"/>
      <c r="FUE51"/>
      <c r="FUF51"/>
      <c r="FUG51"/>
      <c r="FUH51"/>
      <c r="FUI51"/>
      <c r="FUJ51"/>
      <c r="FUK51"/>
      <c r="FUL51"/>
      <c r="FUM51"/>
      <c r="FUN51"/>
      <c r="FUO51"/>
      <c r="FUP51"/>
      <c r="FUQ51"/>
      <c r="FUR51"/>
      <c r="FUS51"/>
      <c r="FUT51"/>
      <c r="FUU51"/>
      <c r="FUV51"/>
      <c r="FUW51"/>
      <c r="FUX51"/>
      <c r="FUY51"/>
      <c r="FUZ51"/>
      <c r="FVA51"/>
      <c r="FVB51"/>
      <c r="FVC51"/>
      <c r="FVD51"/>
      <c r="FVE51"/>
      <c r="FVF51"/>
      <c r="FVG51"/>
      <c r="FVH51"/>
      <c r="FVI51"/>
      <c r="FVJ51"/>
      <c r="FVK51"/>
      <c r="FVL51"/>
      <c r="FVM51"/>
      <c r="FVN51"/>
      <c r="FVO51"/>
      <c r="FVP51"/>
      <c r="FVQ51"/>
      <c r="FVR51"/>
      <c r="FVS51"/>
      <c r="FVT51"/>
      <c r="FVU51"/>
      <c r="FVV51"/>
      <c r="FVW51"/>
      <c r="FVX51"/>
      <c r="FVY51"/>
      <c r="FVZ51"/>
      <c r="FWA51"/>
      <c r="FWB51"/>
      <c r="FWC51"/>
      <c r="FWD51"/>
      <c r="FWE51"/>
      <c r="FWF51"/>
      <c r="FWG51"/>
      <c r="FWH51"/>
      <c r="FWI51"/>
      <c r="FWJ51"/>
      <c r="FWK51"/>
      <c r="FWL51"/>
      <c r="FWM51"/>
      <c r="FWN51"/>
      <c r="FWO51"/>
      <c r="FWP51"/>
      <c r="FWQ51"/>
      <c r="FWR51"/>
      <c r="FWS51"/>
      <c r="FWT51"/>
      <c r="FWU51"/>
      <c r="FWV51"/>
      <c r="FWW51"/>
      <c r="FWX51"/>
      <c r="FWY51"/>
      <c r="FWZ51"/>
      <c r="FXA51"/>
      <c r="FXB51"/>
      <c r="FXC51"/>
      <c r="FXD51"/>
      <c r="FXE51"/>
      <c r="FXF51"/>
      <c r="FXG51"/>
      <c r="FXH51"/>
      <c r="FXI51"/>
      <c r="FXJ51"/>
      <c r="FXK51"/>
      <c r="FXL51"/>
      <c r="FXM51"/>
      <c r="FXN51"/>
      <c r="FXO51"/>
      <c r="FXP51"/>
      <c r="FXQ51"/>
      <c r="FXR51"/>
      <c r="FXS51"/>
      <c r="FXT51"/>
      <c r="FXU51"/>
      <c r="FXV51"/>
      <c r="FXW51"/>
      <c r="FXX51"/>
      <c r="FXY51"/>
      <c r="FXZ51"/>
      <c r="FYA51"/>
      <c r="FYB51"/>
      <c r="FYC51"/>
      <c r="FYD51"/>
      <c r="FYE51"/>
      <c r="FYF51"/>
      <c r="FYG51"/>
      <c r="FYH51"/>
      <c r="FYI51"/>
      <c r="FYJ51"/>
      <c r="FYK51"/>
      <c r="FYL51"/>
      <c r="FYM51"/>
      <c r="FYN51"/>
      <c r="FYO51"/>
      <c r="FYP51"/>
      <c r="FYQ51"/>
      <c r="FYR51"/>
      <c r="FYS51"/>
      <c r="FYT51"/>
      <c r="FYU51"/>
      <c r="FYV51"/>
      <c r="FYW51"/>
      <c r="FYX51"/>
      <c r="FYY51"/>
      <c r="FYZ51"/>
      <c r="FZA51"/>
      <c r="FZB51"/>
      <c r="FZC51"/>
      <c r="FZD51"/>
      <c r="FZE51"/>
      <c r="FZF51"/>
      <c r="FZG51"/>
      <c r="FZH51"/>
      <c r="FZI51"/>
      <c r="FZJ51"/>
      <c r="FZK51"/>
      <c r="FZL51"/>
      <c r="FZM51"/>
      <c r="FZN51"/>
      <c r="FZO51"/>
      <c r="FZP51"/>
      <c r="FZQ51"/>
      <c r="FZR51"/>
      <c r="FZS51"/>
      <c r="FZT51"/>
      <c r="FZU51"/>
      <c r="FZV51"/>
      <c r="FZW51"/>
      <c r="FZX51"/>
      <c r="FZY51"/>
      <c r="FZZ51"/>
      <c r="GAA51"/>
      <c r="GAB51"/>
      <c r="GAC51"/>
      <c r="GAD51"/>
      <c r="GAE51"/>
      <c r="GAF51"/>
      <c r="GAG51"/>
      <c r="GAH51"/>
      <c r="GAI51"/>
      <c r="GAJ51"/>
      <c r="GAK51"/>
      <c r="GAL51"/>
      <c r="GAM51"/>
      <c r="GAN51"/>
      <c r="GAO51"/>
      <c r="GAP51"/>
      <c r="GAQ51"/>
      <c r="GAR51"/>
      <c r="GAS51"/>
      <c r="GAT51"/>
      <c r="GAU51"/>
      <c r="GAV51"/>
      <c r="GAW51"/>
      <c r="GAX51"/>
      <c r="GAY51"/>
      <c r="GAZ51"/>
      <c r="GBA51"/>
      <c r="GBB51"/>
      <c r="GBC51"/>
      <c r="GBD51"/>
      <c r="GBE51"/>
      <c r="GBF51"/>
      <c r="GBG51"/>
      <c r="GBH51"/>
      <c r="GBI51"/>
      <c r="GBJ51"/>
      <c r="GBK51"/>
      <c r="GBL51"/>
      <c r="GBM51"/>
      <c r="GBN51"/>
      <c r="GBO51"/>
      <c r="GBP51"/>
      <c r="GBQ51"/>
      <c r="GBR51"/>
      <c r="GBS51"/>
      <c r="GBT51"/>
      <c r="GBU51"/>
      <c r="GBV51"/>
      <c r="GBW51"/>
      <c r="GBX51"/>
      <c r="GBY51"/>
      <c r="GBZ51"/>
      <c r="GCA51"/>
      <c r="GCB51"/>
      <c r="GCC51"/>
      <c r="GCD51"/>
      <c r="GCE51"/>
      <c r="GCF51"/>
      <c r="GCG51"/>
      <c r="GCH51"/>
      <c r="GCI51"/>
      <c r="GCJ51"/>
      <c r="GCK51"/>
      <c r="GCL51"/>
      <c r="GCM51"/>
      <c r="GCN51"/>
      <c r="GCO51"/>
      <c r="GCP51"/>
      <c r="GCQ51"/>
      <c r="GCR51"/>
      <c r="GCS51"/>
      <c r="GCT51"/>
      <c r="GCU51"/>
      <c r="GCV51"/>
      <c r="GCW51"/>
      <c r="GCX51"/>
      <c r="GCY51"/>
      <c r="GCZ51"/>
      <c r="GDA51"/>
      <c r="GDB51"/>
      <c r="GDC51"/>
      <c r="GDD51"/>
      <c r="GDE51"/>
      <c r="GDF51"/>
      <c r="GDG51"/>
      <c r="GDH51"/>
      <c r="GDI51"/>
      <c r="GDJ51"/>
      <c r="GDK51"/>
      <c r="GDL51"/>
      <c r="GDM51"/>
      <c r="GDN51"/>
      <c r="GDO51"/>
      <c r="GDP51"/>
      <c r="GDQ51"/>
      <c r="GDR51"/>
      <c r="GDS51"/>
      <c r="GDT51"/>
      <c r="GDU51"/>
      <c r="GDV51"/>
      <c r="GDW51"/>
      <c r="GDX51"/>
      <c r="GDY51"/>
      <c r="GDZ51"/>
      <c r="GEA51"/>
      <c r="GEB51"/>
      <c r="GEC51"/>
      <c r="GED51"/>
      <c r="GEE51"/>
      <c r="GEF51"/>
      <c r="GEG51"/>
      <c r="GEH51"/>
      <c r="GEI51"/>
      <c r="GEJ51"/>
      <c r="GEK51"/>
      <c r="GEL51"/>
      <c r="GEM51"/>
      <c r="GEN51"/>
      <c r="GEO51"/>
      <c r="GEP51"/>
      <c r="GEQ51"/>
      <c r="GER51"/>
      <c r="GES51"/>
      <c r="GET51"/>
      <c r="GEU51"/>
      <c r="GEV51"/>
      <c r="GEW51"/>
      <c r="GEX51"/>
      <c r="GEY51"/>
      <c r="GEZ51"/>
      <c r="GFA51"/>
      <c r="GFB51"/>
      <c r="GFC51"/>
      <c r="GFD51"/>
      <c r="GFE51"/>
      <c r="GFF51"/>
      <c r="GFG51"/>
      <c r="GFH51"/>
      <c r="GFI51"/>
      <c r="GFJ51"/>
      <c r="GFK51"/>
      <c r="GFL51"/>
      <c r="GFM51"/>
      <c r="GFN51"/>
      <c r="GFO51"/>
      <c r="GFP51"/>
      <c r="GFQ51"/>
      <c r="GFR51"/>
      <c r="GFS51"/>
      <c r="GFT51"/>
      <c r="GFU51"/>
      <c r="GFV51"/>
      <c r="GFW51"/>
      <c r="GFX51"/>
      <c r="GFY51"/>
      <c r="GFZ51"/>
      <c r="GGA51"/>
      <c r="GGB51"/>
      <c r="GGC51"/>
      <c r="GGD51"/>
      <c r="GGE51"/>
      <c r="GGF51"/>
      <c r="GGG51"/>
      <c r="GGH51"/>
      <c r="GGI51"/>
      <c r="GGJ51"/>
      <c r="GGK51"/>
      <c r="GGL51"/>
      <c r="GGM51"/>
      <c r="GGN51"/>
      <c r="GGO51"/>
      <c r="GGP51"/>
      <c r="GGQ51"/>
      <c r="GGR51"/>
      <c r="GGS51"/>
      <c r="GGT51"/>
      <c r="GGU51"/>
      <c r="GGV51"/>
      <c r="GGW51"/>
      <c r="GGX51"/>
      <c r="GGY51"/>
      <c r="GGZ51"/>
      <c r="GHA51"/>
      <c r="GHB51"/>
      <c r="GHC51"/>
      <c r="GHD51"/>
      <c r="GHE51"/>
      <c r="GHF51"/>
      <c r="GHG51"/>
      <c r="GHH51"/>
      <c r="GHI51"/>
      <c r="GHJ51"/>
      <c r="GHK51"/>
      <c r="GHL51"/>
      <c r="GHM51"/>
      <c r="GHN51"/>
      <c r="GHO51"/>
      <c r="GHP51"/>
      <c r="GHQ51"/>
      <c r="GHR51"/>
      <c r="GHS51"/>
      <c r="GHT51"/>
      <c r="GHU51"/>
      <c r="GHV51"/>
      <c r="GHW51"/>
      <c r="GHX51"/>
      <c r="GHY51"/>
      <c r="GHZ51"/>
      <c r="GIA51"/>
      <c r="GIB51"/>
      <c r="GIC51"/>
      <c r="GID51"/>
      <c r="GIE51"/>
      <c r="GIF51"/>
      <c r="GIG51"/>
      <c r="GIH51"/>
      <c r="GII51"/>
      <c r="GIJ51"/>
      <c r="GIK51"/>
      <c r="GIL51"/>
      <c r="GIM51"/>
      <c r="GIN51"/>
      <c r="GIO51"/>
      <c r="GIP51"/>
      <c r="GIQ51"/>
      <c r="GIR51"/>
      <c r="GIS51"/>
      <c r="GIT51"/>
      <c r="GIU51"/>
      <c r="GIV51"/>
      <c r="GIW51"/>
      <c r="GIX51"/>
      <c r="GIY51"/>
      <c r="GIZ51"/>
      <c r="GJA51"/>
      <c r="GJB51"/>
      <c r="GJC51"/>
      <c r="GJD51"/>
      <c r="GJE51"/>
      <c r="GJF51"/>
      <c r="GJG51"/>
      <c r="GJH51"/>
      <c r="GJI51"/>
      <c r="GJJ51"/>
      <c r="GJK51"/>
      <c r="GJL51"/>
      <c r="GJM51"/>
      <c r="GJN51"/>
      <c r="GJO51"/>
      <c r="GJP51"/>
      <c r="GJQ51"/>
      <c r="GJR51"/>
      <c r="GJS51"/>
      <c r="GJT51"/>
      <c r="GJU51"/>
      <c r="GJV51"/>
      <c r="GJW51"/>
      <c r="GJX51"/>
      <c r="GJY51"/>
      <c r="GJZ51"/>
      <c r="GKA51"/>
      <c r="GKB51"/>
      <c r="GKC51"/>
      <c r="GKD51"/>
      <c r="GKE51"/>
      <c r="GKF51"/>
      <c r="GKG51"/>
      <c r="GKH51"/>
      <c r="GKI51"/>
      <c r="GKJ51"/>
      <c r="GKK51"/>
      <c r="GKL51"/>
      <c r="GKM51"/>
      <c r="GKN51"/>
      <c r="GKO51"/>
      <c r="GKP51"/>
      <c r="GKQ51"/>
      <c r="GKR51"/>
      <c r="GKS51"/>
      <c r="GKT51"/>
      <c r="GKU51"/>
      <c r="GKV51"/>
      <c r="GKW51"/>
      <c r="GKX51"/>
      <c r="GKY51"/>
      <c r="GKZ51"/>
      <c r="GLA51"/>
      <c r="GLB51"/>
      <c r="GLC51"/>
      <c r="GLD51"/>
      <c r="GLE51"/>
      <c r="GLF51"/>
      <c r="GLG51"/>
      <c r="GLH51"/>
      <c r="GLI51"/>
      <c r="GLJ51"/>
      <c r="GLK51"/>
      <c r="GLL51"/>
      <c r="GLM51"/>
      <c r="GLN51"/>
      <c r="GLO51"/>
      <c r="GLP51"/>
      <c r="GLQ51"/>
      <c r="GLR51"/>
      <c r="GLS51"/>
      <c r="GLT51"/>
      <c r="GLU51"/>
      <c r="GLV51"/>
      <c r="GLW51"/>
      <c r="GLX51"/>
      <c r="GLY51"/>
      <c r="GLZ51"/>
      <c r="GMA51"/>
      <c r="GMB51"/>
      <c r="GMC51"/>
      <c r="GMD51"/>
      <c r="GME51"/>
      <c r="GMF51"/>
      <c r="GMG51"/>
      <c r="GMH51"/>
      <c r="GMI51"/>
      <c r="GMJ51"/>
      <c r="GMK51"/>
      <c r="GML51"/>
      <c r="GMM51"/>
      <c r="GMN51"/>
      <c r="GMO51"/>
      <c r="GMP51"/>
      <c r="GMQ51"/>
      <c r="GMR51"/>
      <c r="GMS51"/>
      <c r="GMT51"/>
      <c r="GMU51"/>
      <c r="GMV51"/>
      <c r="GMW51"/>
      <c r="GMX51"/>
      <c r="GMY51"/>
      <c r="GMZ51"/>
      <c r="GNA51"/>
      <c r="GNB51"/>
      <c r="GNC51"/>
      <c r="GND51"/>
      <c r="GNE51"/>
      <c r="GNF51"/>
      <c r="GNG51"/>
      <c r="GNH51"/>
      <c r="GNI51"/>
      <c r="GNJ51"/>
      <c r="GNK51"/>
      <c r="GNL51"/>
      <c r="GNM51"/>
      <c r="GNN51"/>
      <c r="GNO51"/>
      <c r="GNP51"/>
      <c r="GNQ51"/>
      <c r="GNR51"/>
      <c r="GNS51"/>
      <c r="GNT51"/>
      <c r="GNU51"/>
      <c r="GNV51"/>
      <c r="GNW51"/>
      <c r="GNX51"/>
      <c r="GNY51"/>
      <c r="GNZ51"/>
      <c r="GOA51"/>
      <c r="GOB51"/>
      <c r="GOC51"/>
      <c r="GOD51"/>
      <c r="GOE51"/>
      <c r="GOF51"/>
      <c r="GOG51"/>
      <c r="GOH51"/>
      <c r="GOI51"/>
      <c r="GOJ51"/>
      <c r="GOK51"/>
      <c r="GOL51"/>
      <c r="GOM51"/>
      <c r="GON51"/>
      <c r="GOO51"/>
      <c r="GOP51"/>
      <c r="GOQ51"/>
      <c r="GOR51"/>
      <c r="GOS51"/>
      <c r="GOT51"/>
      <c r="GOU51"/>
      <c r="GOV51"/>
      <c r="GOW51"/>
      <c r="GOX51"/>
      <c r="GOY51"/>
      <c r="GOZ51"/>
      <c r="GPA51"/>
      <c r="GPB51"/>
      <c r="GPC51"/>
      <c r="GPD51"/>
      <c r="GPE51"/>
      <c r="GPF51"/>
      <c r="GPG51"/>
      <c r="GPH51"/>
      <c r="GPI51"/>
      <c r="GPJ51"/>
      <c r="GPK51"/>
      <c r="GPL51"/>
      <c r="GPM51"/>
      <c r="GPN51"/>
      <c r="GPO51"/>
      <c r="GPP51"/>
      <c r="GPQ51"/>
      <c r="GPR51"/>
      <c r="GPS51"/>
      <c r="GPT51"/>
      <c r="GPU51"/>
      <c r="GPV51"/>
      <c r="GPW51"/>
      <c r="GPX51"/>
      <c r="GPY51"/>
      <c r="GPZ51"/>
      <c r="GQA51"/>
      <c r="GQB51"/>
      <c r="GQC51"/>
      <c r="GQD51"/>
      <c r="GQE51"/>
      <c r="GQF51"/>
      <c r="GQG51"/>
      <c r="GQH51"/>
      <c r="GQI51"/>
      <c r="GQJ51"/>
      <c r="GQK51"/>
      <c r="GQL51"/>
      <c r="GQM51"/>
      <c r="GQN51"/>
      <c r="GQO51"/>
      <c r="GQP51"/>
      <c r="GQQ51"/>
      <c r="GQR51"/>
      <c r="GQS51"/>
      <c r="GQT51"/>
      <c r="GQU51"/>
      <c r="GQV51"/>
      <c r="GQW51"/>
      <c r="GQX51"/>
      <c r="GQY51"/>
      <c r="GQZ51"/>
      <c r="GRA51"/>
      <c r="GRB51"/>
      <c r="GRC51"/>
      <c r="GRD51"/>
      <c r="GRE51"/>
      <c r="GRF51"/>
      <c r="GRG51"/>
      <c r="GRH51"/>
      <c r="GRI51"/>
      <c r="GRJ51"/>
      <c r="GRK51"/>
      <c r="GRL51"/>
      <c r="GRM51"/>
      <c r="GRN51"/>
      <c r="GRO51"/>
      <c r="GRP51"/>
      <c r="GRQ51"/>
      <c r="GRR51"/>
      <c r="GRS51"/>
      <c r="GRT51"/>
      <c r="GRU51"/>
      <c r="GRV51"/>
      <c r="GRW51"/>
      <c r="GRX51"/>
      <c r="GRY51"/>
      <c r="GRZ51"/>
      <c r="GSA51"/>
      <c r="GSB51"/>
      <c r="GSC51"/>
      <c r="GSD51"/>
      <c r="GSE51"/>
      <c r="GSF51"/>
      <c r="GSG51"/>
      <c r="GSH51"/>
      <c r="GSI51"/>
      <c r="GSJ51"/>
      <c r="GSK51"/>
      <c r="GSL51"/>
      <c r="GSM51"/>
      <c r="GSN51"/>
      <c r="GSO51"/>
      <c r="GSP51"/>
      <c r="GSQ51"/>
      <c r="GSR51"/>
      <c r="GSS51"/>
      <c r="GST51"/>
      <c r="GSU51"/>
      <c r="GSV51"/>
      <c r="GSW51"/>
      <c r="GSX51"/>
      <c r="GSY51"/>
      <c r="GSZ51"/>
      <c r="GTA51"/>
      <c r="GTB51"/>
      <c r="GTC51"/>
      <c r="GTD51"/>
      <c r="GTE51"/>
      <c r="GTF51"/>
      <c r="GTG51"/>
      <c r="GTH51"/>
      <c r="GTI51"/>
      <c r="GTJ51"/>
      <c r="GTK51"/>
      <c r="GTL51"/>
      <c r="GTM51"/>
      <c r="GTN51"/>
      <c r="GTO51"/>
      <c r="GTP51"/>
      <c r="GTQ51"/>
      <c r="GTR51"/>
      <c r="GTS51"/>
      <c r="GTT51"/>
      <c r="GTU51"/>
      <c r="GTV51"/>
      <c r="GTW51"/>
      <c r="GTX51"/>
      <c r="GTY51"/>
      <c r="GTZ51"/>
      <c r="GUA51"/>
      <c r="GUB51"/>
      <c r="GUC51"/>
      <c r="GUD51"/>
      <c r="GUE51"/>
      <c r="GUF51"/>
      <c r="GUG51"/>
      <c r="GUH51"/>
      <c r="GUI51"/>
      <c r="GUJ51"/>
      <c r="GUK51"/>
      <c r="GUL51"/>
      <c r="GUM51"/>
      <c r="GUN51"/>
      <c r="GUO51"/>
      <c r="GUP51"/>
      <c r="GUQ51"/>
      <c r="GUR51"/>
      <c r="GUS51"/>
      <c r="GUT51"/>
      <c r="GUU51"/>
      <c r="GUV51"/>
      <c r="GUW51"/>
      <c r="GUX51"/>
      <c r="GUY51"/>
      <c r="GUZ51"/>
      <c r="GVA51"/>
      <c r="GVB51"/>
      <c r="GVC51"/>
      <c r="GVD51"/>
      <c r="GVE51"/>
      <c r="GVF51"/>
      <c r="GVG51"/>
      <c r="GVH51"/>
      <c r="GVI51"/>
      <c r="GVJ51"/>
      <c r="GVK51"/>
      <c r="GVL51"/>
      <c r="GVM51"/>
      <c r="GVN51"/>
      <c r="GVO51"/>
      <c r="GVP51"/>
      <c r="GVQ51"/>
      <c r="GVR51"/>
      <c r="GVS51"/>
      <c r="GVT51"/>
      <c r="GVU51"/>
      <c r="GVV51"/>
      <c r="GVW51"/>
      <c r="GVX51"/>
      <c r="GVY51"/>
      <c r="GVZ51"/>
      <c r="GWA51"/>
      <c r="GWB51"/>
      <c r="GWC51"/>
      <c r="GWD51"/>
      <c r="GWE51"/>
      <c r="GWF51"/>
      <c r="GWG51"/>
      <c r="GWH51"/>
      <c r="GWI51"/>
      <c r="GWJ51"/>
      <c r="GWK51"/>
      <c r="GWL51"/>
      <c r="GWM51"/>
      <c r="GWN51"/>
      <c r="GWO51"/>
      <c r="GWP51"/>
      <c r="GWQ51"/>
      <c r="GWR51"/>
      <c r="GWS51"/>
      <c r="GWT51"/>
      <c r="GWU51"/>
      <c r="GWV51"/>
      <c r="GWW51"/>
      <c r="GWX51"/>
      <c r="GWY51"/>
      <c r="GWZ51"/>
      <c r="GXA51"/>
      <c r="GXB51"/>
      <c r="GXC51"/>
      <c r="GXD51"/>
      <c r="GXE51"/>
      <c r="GXF51"/>
      <c r="GXG51"/>
      <c r="GXH51"/>
      <c r="GXI51"/>
      <c r="GXJ51"/>
      <c r="GXK51"/>
      <c r="GXL51"/>
      <c r="GXM51"/>
      <c r="GXN51"/>
      <c r="GXO51"/>
      <c r="GXP51"/>
      <c r="GXQ51"/>
      <c r="GXR51"/>
      <c r="GXS51"/>
      <c r="GXT51"/>
      <c r="GXU51"/>
      <c r="GXV51"/>
      <c r="GXW51"/>
      <c r="GXX51"/>
      <c r="GXY51"/>
      <c r="GXZ51"/>
      <c r="GYA51"/>
      <c r="GYB51"/>
      <c r="GYC51"/>
      <c r="GYD51"/>
      <c r="GYE51"/>
      <c r="GYF51"/>
      <c r="GYG51"/>
      <c r="GYH51"/>
      <c r="GYI51"/>
      <c r="GYJ51"/>
      <c r="GYK51"/>
      <c r="GYL51"/>
      <c r="GYM51"/>
      <c r="GYN51"/>
      <c r="GYO51"/>
      <c r="GYP51"/>
      <c r="GYQ51"/>
      <c r="GYR51"/>
      <c r="GYS51"/>
      <c r="GYT51"/>
      <c r="GYU51"/>
      <c r="GYV51"/>
      <c r="GYW51"/>
      <c r="GYX51"/>
      <c r="GYY51"/>
      <c r="GYZ51"/>
      <c r="GZA51"/>
      <c r="GZB51"/>
      <c r="GZC51"/>
      <c r="GZD51"/>
      <c r="GZE51"/>
      <c r="GZF51"/>
      <c r="GZG51"/>
      <c r="GZH51"/>
      <c r="GZI51"/>
      <c r="GZJ51"/>
      <c r="GZK51"/>
      <c r="GZL51"/>
      <c r="GZM51"/>
      <c r="GZN51"/>
      <c r="GZO51"/>
      <c r="GZP51"/>
      <c r="GZQ51"/>
      <c r="GZR51"/>
      <c r="GZS51"/>
      <c r="GZT51"/>
      <c r="GZU51"/>
      <c r="GZV51"/>
      <c r="GZW51"/>
      <c r="GZX51"/>
      <c r="GZY51"/>
      <c r="GZZ51"/>
      <c r="HAA51"/>
      <c r="HAB51"/>
      <c r="HAC51"/>
      <c r="HAD51"/>
      <c r="HAE51"/>
      <c r="HAF51"/>
      <c r="HAG51"/>
      <c r="HAH51"/>
      <c r="HAI51"/>
      <c r="HAJ51"/>
      <c r="HAK51"/>
      <c r="HAL51"/>
      <c r="HAM51"/>
      <c r="HAN51"/>
      <c r="HAO51"/>
      <c r="HAP51"/>
      <c r="HAQ51"/>
      <c r="HAR51"/>
      <c r="HAS51"/>
      <c r="HAT51"/>
      <c r="HAU51"/>
      <c r="HAV51"/>
      <c r="HAW51"/>
      <c r="HAX51"/>
      <c r="HAY51"/>
      <c r="HAZ51"/>
      <c r="HBA51"/>
      <c r="HBB51"/>
      <c r="HBC51"/>
      <c r="HBD51"/>
      <c r="HBE51"/>
      <c r="HBF51"/>
      <c r="HBG51"/>
      <c r="HBH51"/>
      <c r="HBI51"/>
      <c r="HBJ51"/>
      <c r="HBK51"/>
      <c r="HBL51"/>
      <c r="HBM51"/>
      <c r="HBN51"/>
      <c r="HBO51"/>
      <c r="HBP51"/>
      <c r="HBQ51"/>
      <c r="HBR51"/>
      <c r="HBS51"/>
      <c r="HBT51"/>
      <c r="HBU51"/>
      <c r="HBV51"/>
      <c r="HBW51"/>
      <c r="HBX51"/>
      <c r="HBY51"/>
      <c r="HBZ51"/>
      <c r="HCA51"/>
      <c r="HCB51"/>
      <c r="HCC51"/>
      <c r="HCD51"/>
      <c r="HCE51"/>
      <c r="HCF51"/>
      <c r="HCG51"/>
      <c r="HCH51"/>
      <c r="HCI51"/>
      <c r="HCJ51"/>
      <c r="HCK51"/>
      <c r="HCL51"/>
      <c r="HCM51"/>
      <c r="HCN51"/>
      <c r="HCO51"/>
      <c r="HCP51"/>
      <c r="HCQ51"/>
      <c r="HCR51"/>
      <c r="HCS51"/>
      <c r="HCT51"/>
      <c r="HCU51"/>
      <c r="HCV51"/>
      <c r="HCW51"/>
      <c r="HCX51"/>
      <c r="HCY51"/>
      <c r="HCZ51"/>
      <c r="HDA51"/>
      <c r="HDB51"/>
      <c r="HDC51"/>
      <c r="HDD51"/>
      <c r="HDE51"/>
      <c r="HDF51"/>
      <c r="HDG51"/>
      <c r="HDH51"/>
      <c r="HDI51"/>
      <c r="HDJ51"/>
      <c r="HDK51"/>
      <c r="HDL51"/>
      <c r="HDM51"/>
      <c r="HDN51"/>
      <c r="HDO51"/>
      <c r="HDP51"/>
      <c r="HDQ51"/>
      <c r="HDR51"/>
      <c r="HDS51"/>
      <c r="HDT51"/>
      <c r="HDU51"/>
      <c r="HDV51"/>
      <c r="HDW51"/>
      <c r="HDX51"/>
      <c r="HDY51"/>
      <c r="HDZ51"/>
      <c r="HEA51"/>
      <c r="HEB51"/>
      <c r="HEC51"/>
      <c r="HED51"/>
      <c r="HEE51"/>
      <c r="HEF51"/>
      <c r="HEG51"/>
      <c r="HEH51"/>
      <c r="HEI51"/>
      <c r="HEJ51"/>
      <c r="HEK51"/>
      <c r="HEL51"/>
      <c r="HEM51"/>
      <c r="HEN51"/>
      <c r="HEO51"/>
      <c r="HEP51"/>
      <c r="HEQ51"/>
      <c r="HER51"/>
      <c r="HES51"/>
      <c r="HET51"/>
      <c r="HEU51"/>
      <c r="HEV51"/>
      <c r="HEW51"/>
      <c r="HEX51"/>
      <c r="HEY51"/>
      <c r="HEZ51"/>
      <c r="HFA51"/>
      <c r="HFB51"/>
      <c r="HFC51"/>
      <c r="HFD51"/>
      <c r="HFE51"/>
      <c r="HFF51"/>
      <c r="HFG51"/>
      <c r="HFH51"/>
      <c r="HFI51"/>
      <c r="HFJ51"/>
      <c r="HFK51"/>
      <c r="HFL51"/>
      <c r="HFM51"/>
      <c r="HFN51"/>
      <c r="HFO51"/>
      <c r="HFP51"/>
      <c r="HFQ51"/>
      <c r="HFR51"/>
      <c r="HFS51"/>
      <c r="HFT51"/>
      <c r="HFU51"/>
      <c r="HFV51"/>
      <c r="HFW51"/>
      <c r="HFX51"/>
      <c r="HFY51"/>
      <c r="HFZ51"/>
      <c r="HGA51"/>
      <c r="HGB51"/>
      <c r="HGC51"/>
      <c r="HGD51"/>
      <c r="HGE51"/>
      <c r="HGF51"/>
      <c r="HGG51"/>
      <c r="HGH51"/>
      <c r="HGI51"/>
      <c r="HGJ51"/>
      <c r="HGK51"/>
      <c r="HGL51"/>
      <c r="HGM51"/>
      <c r="HGN51"/>
      <c r="HGO51"/>
      <c r="HGP51"/>
      <c r="HGQ51"/>
      <c r="HGR51"/>
      <c r="HGS51"/>
      <c r="HGT51"/>
      <c r="HGU51"/>
      <c r="HGV51"/>
      <c r="HGW51"/>
      <c r="HGX51"/>
      <c r="HGY51"/>
      <c r="HGZ51"/>
      <c r="HHA51"/>
      <c r="HHB51"/>
      <c r="HHC51"/>
      <c r="HHD51"/>
      <c r="HHE51"/>
      <c r="HHF51"/>
      <c r="HHG51"/>
      <c r="HHH51"/>
      <c r="HHI51"/>
      <c r="HHJ51"/>
      <c r="HHK51"/>
      <c r="HHL51"/>
      <c r="HHM51"/>
      <c r="HHN51"/>
      <c r="HHO51"/>
      <c r="HHP51"/>
      <c r="HHQ51"/>
      <c r="HHR51"/>
      <c r="HHS51"/>
      <c r="HHT51"/>
      <c r="HHU51"/>
      <c r="HHV51"/>
      <c r="HHW51"/>
      <c r="HHX51"/>
      <c r="HHY51"/>
      <c r="HHZ51"/>
      <c r="HIA51"/>
      <c r="HIB51"/>
      <c r="HIC51"/>
      <c r="HID51"/>
      <c r="HIE51"/>
      <c r="HIF51"/>
      <c r="HIG51"/>
      <c r="HIH51"/>
      <c r="HII51"/>
      <c r="HIJ51"/>
      <c r="HIK51"/>
      <c r="HIL51"/>
      <c r="HIM51"/>
      <c r="HIN51"/>
      <c r="HIO51"/>
      <c r="HIP51"/>
      <c r="HIQ51"/>
      <c r="HIR51"/>
      <c r="HIS51"/>
      <c r="HIT51"/>
      <c r="HIU51"/>
      <c r="HIV51"/>
      <c r="HIW51"/>
      <c r="HIX51"/>
      <c r="HIY51"/>
      <c r="HIZ51"/>
      <c r="HJA51"/>
      <c r="HJB51"/>
      <c r="HJC51"/>
      <c r="HJD51"/>
      <c r="HJE51"/>
      <c r="HJF51"/>
      <c r="HJG51"/>
      <c r="HJH51"/>
      <c r="HJI51"/>
      <c r="HJJ51"/>
      <c r="HJK51"/>
      <c r="HJL51"/>
      <c r="HJM51"/>
      <c r="HJN51"/>
      <c r="HJO51"/>
      <c r="HJP51"/>
      <c r="HJQ51"/>
      <c r="HJR51"/>
      <c r="HJS51"/>
      <c r="HJT51"/>
      <c r="HJU51"/>
      <c r="HJV51"/>
      <c r="HJW51"/>
      <c r="HJX51"/>
      <c r="HJY51"/>
      <c r="HJZ51"/>
      <c r="HKA51"/>
      <c r="HKB51"/>
      <c r="HKC51"/>
      <c r="HKD51"/>
      <c r="HKE51"/>
      <c r="HKF51"/>
      <c r="HKG51"/>
      <c r="HKH51"/>
      <c r="HKI51"/>
      <c r="HKJ51"/>
      <c r="HKK51"/>
      <c r="HKL51"/>
      <c r="HKM51"/>
      <c r="HKN51"/>
      <c r="HKO51"/>
      <c r="HKP51"/>
      <c r="HKQ51"/>
      <c r="HKR51"/>
      <c r="HKS51"/>
      <c r="HKT51"/>
      <c r="HKU51"/>
      <c r="HKV51"/>
      <c r="HKW51"/>
      <c r="HKX51"/>
      <c r="HKY51"/>
      <c r="HKZ51"/>
      <c r="HLA51"/>
      <c r="HLB51"/>
      <c r="HLC51"/>
      <c r="HLD51"/>
      <c r="HLE51"/>
      <c r="HLF51"/>
      <c r="HLG51"/>
      <c r="HLH51"/>
      <c r="HLI51"/>
      <c r="HLJ51"/>
      <c r="HLK51"/>
      <c r="HLL51"/>
      <c r="HLM51"/>
      <c r="HLN51"/>
      <c r="HLO51"/>
      <c r="HLP51"/>
      <c r="HLQ51"/>
      <c r="HLR51"/>
      <c r="HLS51"/>
      <c r="HLT51"/>
      <c r="HLU51"/>
      <c r="HLV51"/>
      <c r="HLW51"/>
      <c r="HLX51"/>
      <c r="HLY51"/>
      <c r="HLZ51"/>
      <c r="HMA51"/>
      <c r="HMB51"/>
      <c r="HMC51"/>
      <c r="HMD51"/>
      <c r="HME51"/>
      <c r="HMF51"/>
      <c r="HMG51"/>
      <c r="HMH51"/>
      <c r="HMI51"/>
      <c r="HMJ51"/>
      <c r="HMK51"/>
      <c r="HML51"/>
      <c r="HMM51"/>
      <c r="HMN51"/>
      <c r="HMO51"/>
      <c r="HMP51"/>
      <c r="HMQ51"/>
      <c r="HMR51"/>
      <c r="HMS51"/>
      <c r="HMT51"/>
      <c r="HMU51"/>
      <c r="HMV51"/>
      <c r="HMW51"/>
      <c r="HMX51"/>
      <c r="HMY51"/>
      <c r="HMZ51"/>
      <c r="HNA51"/>
      <c r="HNB51"/>
      <c r="HNC51"/>
      <c r="HND51"/>
      <c r="HNE51"/>
      <c r="HNF51"/>
      <c r="HNG51"/>
      <c r="HNH51"/>
      <c r="HNI51"/>
      <c r="HNJ51"/>
      <c r="HNK51"/>
      <c r="HNL51"/>
      <c r="HNM51"/>
      <c r="HNN51"/>
      <c r="HNO51"/>
      <c r="HNP51"/>
      <c r="HNQ51"/>
      <c r="HNR51"/>
      <c r="HNS51"/>
      <c r="HNT51"/>
      <c r="HNU51"/>
      <c r="HNV51"/>
      <c r="HNW51"/>
      <c r="HNX51"/>
      <c r="HNY51"/>
      <c r="HNZ51"/>
      <c r="HOA51"/>
      <c r="HOB51"/>
      <c r="HOC51"/>
      <c r="HOD51"/>
      <c r="HOE51"/>
      <c r="HOF51"/>
      <c r="HOG51"/>
      <c r="HOH51"/>
      <c r="HOI51"/>
      <c r="HOJ51"/>
      <c r="HOK51"/>
      <c r="HOL51"/>
      <c r="HOM51"/>
      <c r="HON51"/>
      <c r="HOO51"/>
      <c r="HOP51"/>
      <c r="HOQ51"/>
      <c r="HOR51"/>
      <c r="HOS51"/>
      <c r="HOT51"/>
      <c r="HOU51"/>
      <c r="HOV51"/>
      <c r="HOW51"/>
      <c r="HOX51"/>
      <c r="HOY51"/>
      <c r="HOZ51"/>
      <c r="HPA51"/>
      <c r="HPB51"/>
      <c r="HPC51"/>
      <c r="HPD51"/>
      <c r="HPE51"/>
      <c r="HPF51"/>
      <c r="HPG51"/>
      <c r="HPH51"/>
      <c r="HPI51"/>
      <c r="HPJ51"/>
      <c r="HPK51"/>
      <c r="HPL51"/>
      <c r="HPM51"/>
      <c r="HPN51"/>
      <c r="HPO51"/>
      <c r="HPP51"/>
      <c r="HPQ51"/>
      <c r="HPR51"/>
      <c r="HPS51"/>
      <c r="HPT51"/>
      <c r="HPU51"/>
      <c r="HPV51"/>
      <c r="HPW51"/>
      <c r="HPX51"/>
      <c r="HPY51"/>
      <c r="HPZ51"/>
      <c r="HQA51"/>
      <c r="HQB51"/>
      <c r="HQC51"/>
      <c r="HQD51"/>
      <c r="HQE51"/>
      <c r="HQF51"/>
      <c r="HQG51"/>
      <c r="HQH51"/>
      <c r="HQI51"/>
      <c r="HQJ51"/>
      <c r="HQK51"/>
      <c r="HQL51"/>
      <c r="HQM51"/>
      <c r="HQN51"/>
      <c r="HQO51"/>
      <c r="HQP51"/>
      <c r="HQQ51"/>
      <c r="HQR51"/>
      <c r="HQS51"/>
      <c r="HQT51"/>
      <c r="HQU51"/>
      <c r="HQV51"/>
      <c r="HQW51"/>
      <c r="HQX51"/>
      <c r="HQY51"/>
      <c r="HQZ51"/>
      <c r="HRA51"/>
      <c r="HRB51"/>
      <c r="HRC51"/>
      <c r="HRD51"/>
      <c r="HRE51"/>
      <c r="HRF51"/>
      <c r="HRG51"/>
      <c r="HRH51"/>
      <c r="HRI51"/>
      <c r="HRJ51"/>
      <c r="HRK51"/>
      <c r="HRL51"/>
      <c r="HRM51"/>
      <c r="HRN51"/>
      <c r="HRO51"/>
      <c r="HRP51"/>
      <c r="HRQ51"/>
      <c r="HRR51"/>
      <c r="HRS51"/>
      <c r="HRT51"/>
      <c r="HRU51"/>
      <c r="HRV51"/>
      <c r="HRW51"/>
      <c r="HRX51"/>
      <c r="HRY51"/>
      <c r="HRZ51"/>
      <c r="HSA51"/>
      <c r="HSB51"/>
      <c r="HSC51"/>
      <c r="HSD51"/>
      <c r="HSE51"/>
      <c r="HSF51"/>
      <c r="HSG51"/>
      <c r="HSH51"/>
      <c r="HSI51"/>
      <c r="HSJ51"/>
      <c r="HSK51"/>
      <c r="HSL51"/>
      <c r="HSM51"/>
      <c r="HSN51"/>
      <c r="HSO51"/>
      <c r="HSP51"/>
      <c r="HSQ51"/>
      <c r="HSR51"/>
      <c r="HSS51"/>
      <c r="HST51"/>
      <c r="HSU51"/>
      <c r="HSV51"/>
      <c r="HSW51"/>
      <c r="HSX51"/>
      <c r="HSY51"/>
      <c r="HSZ51"/>
      <c r="HTA51"/>
      <c r="HTB51"/>
      <c r="HTC51"/>
      <c r="HTD51"/>
      <c r="HTE51"/>
      <c r="HTF51"/>
      <c r="HTG51"/>
      <c r="HTH51"/>
      <c r="HTI51"/>
      <c r="HTJ51"/>
      <c r="HTK51"/>
      <c r="HTL51"/>
      <c r="HTM51"/>
      <c r="HTN51"/>
      <c r="HTO51"/>
      <c r="HTP51"/>
      <c r="HTQ51"/>
      <c r="HTR51"/>
      <c r="HTS51"/>
      <c r="HTT51"/>
      <c r="HTU51"/>
      <c r="HTV51"/>
      <c r="HTW51"/>
      <c r="HTX51"/>
      <c r="HTY51"/>
      <c r="HTZ51"/>
      <c r="HUA51"/>
      <c r="HUB51"/>
      <c r="HUC51"/>
      <c r="HUD51"/>
      <c r="HUE51"/>
      <c r="HUF51"/>
      <c r="HUG51"/>
      <c r="HUH51"/>
      <c r="HUI51"/>
      <c r="HUJ51"/>
      <c r="HUK51"/>
      <c r="HUL51"/>
      <c r="HUM51"/>
      <c r="HUN51"/>
      <c r="HUO51"/>
      <c r="HUP51"/>
      <c r="HUQ51"/>
      <c r="HUR51"/>
      <c r="HUS51"/>
      <c r="HUT51"/>
      <c r="HUU51"/>
      <c r="HUV51"/>
      <c r="HUW51"/>
      <c r="HUX51"/>
      <c r="HUY51"/>
      <c r="HUZ51"/>
      <c r="HVA51"/>
      <c r="HVB51"/>
      <c r="HVC51"/>
      <c r="HVD51"/>
      <c r="HVE51"/>
      <c r="HVF51"/>
      <c r="HVG51"/>
      <c r="HVH51"/>
      <c r="HVI51"/>
      <c r="HVJ51"/>
      <c r="HVK51"/>
      <c r="HVL51"/>
      <c r="HVM51"/>
      <c r="HVN51"/>
      <c r="HVO51"/>
      <c r="HVP51"/>
      <c r="HVQ51"/>
      <c r="HVR51"/>
      <c r="HVS51"/>
      <c r="HVT51"/>
      <c r="HVU51"/>
      <c r="HVV51"/>
      <c r="HVW51"/>
      <c r="HVX51"/>
      <c r="HVY51"/>
      <c r="HVZ51"/>
      <c r="HWA51"/>
      <c r="HWB51"/>
      <c r="HWC51"/>
      <c r="HWD51"/>
      <c r="HWE51"/>
      <c r="HWF51"/>
      <c r="HWG51"/>
      <c r="HWH51"/>
      <c r="HWI51"/>
      <c r="HWJ51"/>
      <c r="HWK51"/>
      <c r="HWL51"/>
      <c r="HWM51"/>
      <c r="HWN51"/>
      <c r="HWO51"/>
      <c r="HWP51"/>
      <c r="HWQ51"/>
      <c r="HWR51"/>
      <c r="HWS51"/>
      <c r="HWT51"/>
      <c r="HWU51"/>
      <c r="HWV51"/>
      <c r="HWW51"/>
      <c r="HWX51"/>
      <c r="HWY51"/>
      <c r="HWZ51"/>
      <c r="HXA51"/>
      <c r="HXB51"/>
      <c r="HXC51"/>
      <c r="HXD51"/>
      <c r="HXE51"/>
      <c r="HXF51"/>
      <c r="HXG51"/>
      <c r="HXH51"/>
      <c r="HXI51"/>
      <c r="HXJ51"/>
      <c r="HXK51"/>
      <c r="HXL51"/>
      <c r="HXM51"/>
      <c r="HXN51"/>
      <c r="HXO51"/>
      <c r="HXP51"/>
      <c r="HXQ51"/>
      <c r="HXR51"/>
      <c r="HXS51"/>
      <c r="HXT51"/>
      <c r="HXU51"/>
      <c r="HXV51"/>
      <c r="HXW51"/>
      <c r="HXX51"/>
      <c r="HXY51"/>
      <c r="HXZ51"/>
      <c r="HYA51"/>
      <c r="HYB51"/>
      <c r="HYC51"/>
      <c r="HYD51"/>
      <c r="HYE51"/>
      <c r="HYF51"/>
      <c r="HYG51"/>
      <c r="HYH51"/>
      <c r="HYI51"/>
      <c r="HYJ51"/>
      <c r="HYK51"/>
      <c r="HYL51"/>
      <c r="HYM51"/>
      <c r="HYN51"/>
      <c r="HYO51"/>
      <c r="HYP51"/>
      <c r="HYQ51"/>
      <c r="HYR51"/>
      <c r="HYS51"/>
      <c r="HYT51"/>
      <c r="HYU51"/>
      <c r="HYV51"/>
      <c r="HYW51"/>
      <c r="HYX51"/>
      <c r="HYY51"/>
      <c r="HYZ51"/>
      <c r="HZA51"/>
      <c r="HZB51"/>
      <c r="HZC51"/>
      <c r="HZD51"/>
      <c r="HZE51"/>
      <c r="HZF51"/>
      <c r="HZG51"/>
      <c r="HZH51"/>
      <c r="HZI51"/>
      <c r="HZJ51"/>
      <c r="HZK51"/>
      <c r="HZL51"/>
      <c r="HZM51"/>
      <c r="HZN51"/>
      <c r="HZO51"/>
      <c r="HZP51"/>
      <c r="HZQ51"/>
      <c r="HZR51"/>
      <c r="HZS51"/>
      <c r="HZT51"/>
      <c r="HZU51"/>
      <c r="HZV51"/>
      <c r="HZW51"/>
      <c r="HZX51"/>
      <c r="HZY51"/>
      <c r="HZZ51"/>
      <c r="IAA51"/>
      <c r="IAB51"/>
      <c r="IAC51"/>
      <c r="IAD51"/>
      <c r="IAE51"/>
      <c r="IAF51"/>
      <c r="IAG51"/>
      <c r="IAH51"/>
      <c r="IAI51"/>
      <c r="IAJ51"/>
      <c r="IAK51"/>
      <c r="IAL51"/>
      <c r="IAM51"/>
      <c r="IAN51"/>
      <c r="IAO51"/>
      <c r="IAP51"/>
      <c r="IAQ51"/>
      <c r="IAR51"/>
      <c r="IAS51"/>
      <c r="IAT51"/>
      <c r="IAU51"/>
      <c r="IAV51"/>
      <c r="IAW51"/>
      <c r="IAX51"/>
      <c r="IAY51"/>
      <c r="IAZ51"/>
      <c r="IBA51"/>
      <c r="IBB51"/>
      <c r="IBC51"/>
      <c r="IBD51"/>
      <c r="IBE51"/>
      <c r="IBF51"/>
      <c r="IBG51"/>
      <c r="IBH51"/>
      <c r="IBI51"/>
      <c r="IBJ51"/>
      <c r="IBK51"/>
      <c r="IBL51"/>
      <c r="IBM51"/>
      <c r="IBN51"/>
      <c r="IBO51"/>
      <c r="IBP51"/>
      <c r="IBQ51"/>
      <c r="IBR51"/>
      <c r="IBS51"/>
      <c r="IBT51"/>
      <c r="IBU51"/>
      <c r="IBV51"/>
      <c r="IBW51"/>
      <c r="IBX51"/>
      <c r="IBY51"/>
      <c r="IBZ51"/>
      <c r="ICA51"/>
      <c r="ICB51"/>
      <c r="ICC51"/>
      <c r="ICD51"/>
      <c r="ICE51"/>
      <c r="ICF51"/>
      <c r="ICG51"/>
      <c r="ICH51"/>
      <c r="ICI51"/>
      <c r="ICJ51"/>
      <c r="ICK51"/>
      <c r="ICL51"/>
      <c r="ICM51"/>
      <c r="ICN51"/>
      <c r="ICO51"/>
      <c r="ICP51"/>
      <c r="ICQ51"/>
      <c r="ICR51"/>
      <c r="ICS51"/>
      <c r="ICT51"/>
      <c r="ICU51"/>
      <c r="ICV51"/>
      <c r="ICW51"/>
      <c r="ICX51"/>
      <c r="ICY51"/>
      <c r="ICZ51"/>
      <c r="IDA51"/>
      <c r="IDB51"/>
      <c r="IDC51"/>
      <c r="IDD51"/>
      <c r="IDE51"/>
      <c r="IDF51"/>
      <c r="IDG51"/>
      <c r="IDH51"/>
      <c r="IDI51"/>
      <c r="IDJ51"/>
      <c r="IDK51"/>
      <c r="IDL51"/>
      <c r="IDM51"/>
      <c r="IDN51"/>
      <c r="IDO51"/>
      <c r="IDP51"/>
      <c r="IDQ51"/>
      <c r="IDR51"/>
      <c r="IDS51"/>
      <c r="IDT51"/>
      <c r="IDU51"/>
      <c r="IDV51"/>
      <c r="IDW51"/>
      <c r="IDX51"/>
      <c r="IDY51"/>
      <c r="IDZ51"/>
      <c r="IEA51"/>
      <c r="IEB51"/>
      <c r="IEC51"/>
      <c r="IED51"/>
      <c r="IEE51"/>
      <c r="IEF51"/>
      <c r="IEG51"/>
      <c r="IEH51"/>
      <c r="IEI51"/>
      <c r="IEJ51"/>
      <c r="IEK51"/>
      <c r="IEL51"/>
      <c r="IEM51"/>
      <c r="IEN51"/>
      <c r="IEO51"/>
      <c r="IEP51"/>
      <c r="IEQ51"/>
      <c r="IER51"/>
      <c r="IES51"/>
      <c r="IET51"/>
      <c r="IEU51"/>
      <c r="IEV51"/>
      <c r="IEW51"/>
      <c r="IEX51"/>
      <c r="IEY51"/>
      <c r="IEZ51"/>
      <c r="IFA51"/>
      <c r="IFB51"/>
      <c r="IFC51"/>
      <c r="IFD51"/>
      <c r="IFE51"/>
      <c r="IFF51"/>
      <c r="IFG51"/>
      <c r="IFH51"/>
      <c r="IFI51"/>
      <c r="IFJ51"/>
      <c r="IFK51"/>
      <c r="IFL51"/>
      <c r="IFM51"/>
      <c r="IFN51"/>
      <c r="IFO51"/>
      <c r="IFP51"/>
      <c r="IFQ51"/>
      <c r="IFR51"/>
      <c r="IFS51"/>
      <c r="IFT51"/>
      <c r="IFU51"/>
      <c r="IFV51"/>
      <c r="IFW51"/>
      <c r="IFX51"/>
      <c r="IFY51"/>
      <c r="IFZ51"/>
      <c r="IGA51"/>
      <c r="IGB51"/>
      <c r="IGC51"/>
      <c r="IGD51"/>
      <c r="IGE51"/>
      <c r="IGF51"/>
      <c r="IGG51"/>
      <c r="IGH51"/>
      <c r="IGI51"/>
      <c r="IGJ51"/>
      <c r="IGK51"/>
      <c r="IGL51"/>
      <c r="IGM51"/>
      <c r="IGN51"/>
      <c r="IGO51"/>
      <c r="IGP51"/>
      <c r="IGQ51"/>
      <c r="IGR51"/>
      <c r="IGS51"/>
      <c r="IGT51"/>
      <c r="IGU51"/>
      <c r="IGV51"/>
      <c r="IGW51"/>
      <c r="IGX51"/>
      <c r="IGY51"/>
      <c r="IGZ51"/>
      <c r="IHA51"/>
      <c r="IHB51"/>
      <c r="IHC51"/>
      <c r="IHD51"/>
      <c r="IHE51"/>
      <c r="IHF51"/>
      <c r="IHG51"/>
      <c r="IHH51"/>
      <c r="IHI51"/>
      <c r="IHJ51"/>
      <c r="IHK51"/>
      <c r="IHL51"/>
      <c r="IHM51"/>
      <c r="IHN51"/>
      <c r="IHO51"/>
      <c r="IHP51"/>
      <c r="IHQ51"/>
      <c r="IHR51"/>
      <c r="IHS51"/>
      <c r="IHT51"/>
      <c r="IHU51"/>
      <c r="IHV51"/>
      <c r="IHW51"/>
      <c r="IHX51"/>
      <c r="IHY51"/>
      <c r="IHZ51"/>
      <c r="IIA51"/>
      <c r="IIB51"/>
      <c r="IIC51"/>
      <c r="IID51"/>
      <c r="IIE51"/>
      <c r="IIF51"/>
      <c r="IIG51"/>
      <c r="IIH51"/>
      <c r="III51"/>
      <c r="IIJ51"/>
      <c r="IIK51"/>
      <c r="IIL51"/>
      <c r="IIM51"/>
      <c r="IIN51"/>
      <c r="IIO51"/>
      <c r="IIP51"/>
      <c r="IIQ51"/>
      <c r="IIR51"/>
      <c r="IIS51"/>
      <c r="IIT51"/>
      <c r="IIU51"/>
      <c r="IIV51"/>
      <c r="IIW51"/>
      <c r="IIX51"/>
      <c r="IIY51"/>
      <c r="IIZ51"/>
      <c r="IJA51"/>
      <c r="IJB51"/>
      <c r="IJC51"/>
      <c r="IJD51"/>
      <c r="IJE51"/>
      <c r="IJF51"/>
      <c r="IJG51"/>
      <c r="IJH51"/>
      <c r="IJI51"/>
      <c r="IJJ51"/>
      <c r="IJK51"/>
      <c r="IJL51"/>
      <c r="IJM51"/>
      <c r="IJN51"/>
      <c r="IJO51"/>
      <c r="IJP51"/>
      <c r="IJQ51"/>
      <c r="IJR51"/>
      <c r="IJS51"/>
      <c r="IJT51"/>
      <c r="IJU51"/>
      <c r="IJV51"/>
      <c r="IJW51"/>
      <c r="IJX51"/>
      <c r="IJY51"/>
      <c r="IJZ51"/>
      <c r="IKA51"/>
      <c r="IKB51"/>
      <c r="IKC51"/>
      <c r="IKD51"/>
      <c r="IKE51"/>
      <c r="IKF51"/>
      <c r="IKG51"/>
      <c r="IKH51"/>
      <c r="IKI51"/>
      <c r="IKJ51"/>
      <c r="IKK51"/>
      <c r="IKL51"/>
      <c r="IKM51"/>
      <c r="IKN51"/>
      <c r="IKO51"/>
      <c r="IKP51"/>
      <c r="IKQ51"/>
      <c r="IKR51"/>
      <c r="IKS51"/>
      <c r="IKT51"/>
      <c r="IKU51"/>
      <c r="IKV51"/>
      <c r="IKW51"/>
      <c r="IKX51"/>
      <c r="IKY51"/>
      <c r="IKZ51"/>
      <c r="ILA51"/>
      <c r="ILB51"/>
      <c r="ILC51"/>
      <c r="ILD51"/>
      <c r="ILE51"/>
      <c r="ILF51"/>
      <c r="ILG51"/>
      <c r="ILH51"/>
      <c r="ILI51"/>
      <c r="ILJ51"/>
      <c r="ILK51"/>
      <c r="ILL51"/>
      <c r="ILM51"/>
      <c r="ILN51"/>
      <c r="ILO51"/>
      <c r="ILP51"/>
      <c r="ILQ51"/>
      <c r="ILR51"/>
      <c r="ILS51"/>
      <c r="ILT51"/>
      <c r="ILU51"/>
      <c r="ILV51"/>
      <c r="ILW51"/>
      <c r="ILX51"/>
      <c r="ILY51"/>
      <c r="ILZ51"/>
      <c r="IMA51"/>
      <c r="IMB51"/>
      <c r="IMC51"/>
      <c r="IMD51"/>
      <c r="IME51"/>
      <c r="IMF51"/>
      <c r="IMG51"/>
      <c r="IMH51"/>
      <c r="IMI51"/>
      <c r="IMJ51"/>
      <c r="IMK51"/>
      <c r="IML51"/>
      <c r="IMM51"/>
      <c r="IMN51"/>
      <c r="IMO51"/>
      <c r="IMP51"/>
      <c r="IMQ51"/>
      <c r="IMR51"/>
      <c r="IMS51"/>
      <c r="IMT51"/>
      <c r="IMU51"/>
      <c r="IMV51"/>
      <c r="IMW51"/>
      <c r="IMX51"/>
      <c r="IMY51"/>
      <c r="IMZ51"/>
      <c r="INA51"/>
      <c r="INB51"/>
      <c r="INC51"/>
      <c r="IND51"/>
      <c r="INE51"/>
      <c r="INF51"/>
      <c r="ING51"/>
      <c r="INH51"/>
      <c r="INI51"/>
      <c r="INJ51"/>
      <c r="INK51"/>
      <c r="INL51"/>
      <c r="INM51"/>
      <c r="INN51"/>
      <c r="INO51"/>
      <c r="INP51"/>
      <c r="INQ51"/>
      <c r="INR51"/>
      <c r="INS51"/>
      <c r="INT51"/>
      <c r="INU51"/>
      <c r="INV51"/>
      <c r="INW51"/>
      <c r="INX51"/>
      <c r="INY51"/>
      <c r="INZ51"/>
      <c r="IOA51"/>
      <c r="IOB51"/>
      <c r="IOC51"/>
      <c r="IOD51"/>
      <c r="IOE51"/>
      <c r="IOF51"/>
      <c r="IOG51"/>
      <c r="IOH51"/>
      <c r="IOI51"/>
      <c r="IOJ51"/>
      <c r="IOK51"/>
      <c r="IOL51"/>
      <c r="IOM51"/>
      <c r="ION51"/>
      <c r="IOO51"/>
      <c r="IOP51"/>
      <c r="IOQ51"/>
      <c r="IOR51"/>
      <c r="IOS51"/>
      <c r="IOT51"/>
      <c r="IOU51"/>
      <c r="IOV51"/>
      <c r="IOW51"/>
      <c r="IOX51"/>
      <c r="IOY51"/>
      <c r="IOZ51"/>
      <c r="IPA51"/>
      <c r="IPB51"/>
      <c r="IPC51"/>
      <c r="IPD51"/>
      <c r="IPE51"/>
      <c r="IPF51"/>
      <c r="IPG51"/>
      <c r="IPH51"/>
      <c r="IPI51"/>
      <c r="IPJ51"/>
      <c r="IPK51"/>
      <c r="IPL51"/>
      <c r="IPM51"/>
      <c r="IPN51"/>
      <c r="IPO51"/>
      <c r="IPP51"/>
      <c r="IPQ51"/>
      <c r="IPR51"/>
      <c r="IPS51"/>
      <c r="IPT51"/>
      <c r="IPU51"/>
      <c r="IPV51"/>
      <c r="IPW51"/>
      <c r="IPX51"/>
      <c r="IPY51"/>
      <c r="IPZ51"/>
      <c r="IQA51"/>
      <c r="IQB51"/>
      <c r="IQC51"/>
      <c r="IQD51"/>
      <c r="IQE51"/>
      <c r="IQF51"/>
      <c r="IQG51"/>
      <c r="IQH51"/>
      <c r="IQI51"/>
      <c r="IQJ51"/>
      <c r="IQK51"/>
      <c r="IQL51"/>
      <c r="IQM51"/>
      <c r="IQN51"/>
      <c r="IQO51"/>
      <c r="IQP51"/>
      <c r="IQQ51"/>
      <c r="IQR51"/>
      <c r="IQS51"/>
      <c r="IQT51"/>
      <c r="IQU51"/>
      <c r="IQV51"/>
      <c r="IQW51"/>
      <c r="IQX51"/>
      <c r="IQY51"/>
      <c r="IQZ51"/>
      <c r="IRA51"/>
      <c r="IRB51"/>
      <c r="IRC51"/>
      <c r="IRD51"/>
      <c r="IRE51"/>
      <c r="IRF51"/>
      <c r="IRG51"/>
      <c r="IRH51"/>
      <c r="IRI51"/>
      <c r="IRJ51"/>
      <c r="IRK51"/>
      <c r="IRL51"/>
      <c r="IRM51"/>
      <c r="IRN51"/>
      <c r="IRO51"/>
      <c r="IRP51"/>
      <c r="IRQ51"/>
      <c r="IRR51"/>
      <c r="IRS51"/>
      <c r="IRT51"/>
      <c r="IRU51"/>
      <c r="IRV51"/>
      <c r="IRW51"/>
      <c r="IRX51"/>
      <c r="IRY51"/>
      <c r="IRZ51"/>
      <c r="ISA51"/>
      <c r="ISB51"/>
      <c r="ISC51"/>
      <c r="ISD51"/>
      <c r="ISE51"/>
      <c r="ISF51"/>
      <c r="ISG51"/>
      <c r="ISH51"/>
      <c r="ISI51"/>
      <c r="ISJ51"/>
      <c r="ISK51"/>
      <c r="ISL51"/>
      <c r="ISM51"/>
      <c r="ISN51"/>
      <c r="ISO51"/>
      <c r="ISP51"/>
      <c r="ISQ51"/>
      <c r="ISR51"/>
      <c r="ISS51"/>
      <c r="IST51"/>
      <c r="ISU51"/>
      <c r="ISV51"/>
      <c r="ISW51"/>
      <c r="ISX51"/>
      <c r="ISY51"/>
      <c r="ISZ51"/>
      <c r="ITA51"/>
      <c r="ITB51"/>
      <c r="ITC51"/>
      <c r="ITD51"/>
      <c r="ITE51"/>
      <c r="ITF51"/>
      <c r="ITG51"/>
      <c r="ITH51"/>
      <c r="ITI51"/>
      <c r="ITJ51"/>
      <c r="ITK51"/>
      <c r="ITL51"/>
      <c r="ITM51"/>
      <c r="ITN51"/>
      <c r="ITO51"/>
      <c r="ITP51"/>
      <c r="ITQ51"/>
      <c r="ITR51"/>
      <c r="ITS51"/>
      <c r="ITT51"/>
      <c r="ITU51"/>
      <c r="ITV51"/>
      <c r="ITW51"/>
      <c r="ITX51"/>
      <c r="ITY51"/>
      <c r="ITZ51"/>
      <c r="IUA51"/>
      <c r="IUB51"/>
      <c r="IUC51"/>
      <c r="IUD51"/>
      <c r="IUE51"/>
      <c r="IUF51"/>
      <c r="IUG51"/>
      <c r="IUH51"/>
      <c r="IUI51"/>
      <c r="IUJ51"/>
      <c r="IUK51"/>
      <c r="IUL51"/>
      <c r="IUM51"/>
      <c r="IUN51"/>
      <c r="IUO51"/>
      <c r="IUP51"/>
      <c r="IUQ51"/>
      <c r="IUR51"/>
      <c r="IUS51"/>
      <c r="IUT51"/>
      <c r="IUU51"/>
      <c r="IUV51"/>
      <c r="IUW51"/>
      <c r="IUX51"/>
      <c r="IUY51"/>
      <c r="IUZ51"/>
      <c r="IVA51"/>
      <c r="IVB51"/>
      <c r="IVC51"/>
      <c r="IVD51"/>
      <c r="IVE51"/>
      <c r="IVF51"/>
      <c r="IVG51"/>
      <c r="IVH51"/>
      <c r="IVI51"/>
      <c r="IVJ51"/>
      <c r="IVK51"/>
      <c r="IVL51"/>
      <c r="IVM51"/>
      <c r="IVN51"/>
      <c r="IVO51"/>
      <c r="IVP51"/>
      <c r="IVQ51"/>
      <c r="IVR51"/>
      <c r="IVS51"/>
      <c r="IVT51"/>
      <c r="IVU51"/>
      <c r="IVV51"/>
      <c r="IVW51"/>
      <c r="IVX51"/>
      <c r="IVY51"/>
      <c r="IVZ51"/>
      <c r="IWA51"/>
      <c r="IWB51"/>
      <c r="IWC51"/>
      <c r="IWD51"/>
      <c r="IWE51"/>
      <c r="IWF51"/>
      <c r="IWG51"/>
      <c r="IWH51"/>
      <c r="IWI51"/>
      <c r="IWJ51"/>
      <c r="IWK51"/>
      <c r="IWL51"/>
      <c r="IWM51"/>
      <c r="IWN51"/>
      <c r="IWO51"/>
      <c r="IWP51"/>
      <c r="IWQ51"/>
      <c r="IWR51"/>
      <c r="IWS51"/>
      <c r="IWT51"/>
      <c r="IWU51"/>
      <c r="IWV51"/>
      <c r="IWW51"/>
      <c r="IWX51"/>
      <c r="IWY51"/>
      <c r="IWZ51"/>
      <c r="IXA51"/>
      <c r="IXB51"/>
      <c r="IXC51"/>
      <c r="IXD51"/>
      <c r="IXE51"/>
      <c r="IXF51"/>
      <c r="IXG51"/>
      <c r="IXH51"/>
      <c r="IXI51"/>
      <c r="IXJ51"/>
      <c r="IXK51"/>
      <c r="IXL51"/>
      <c r="IXM51"/>
      <c r="IXN51"/>
      <c r="IXO51"/>
      <c r="IXP51"/>
      <c r="IXQ51"/>
      <c r="IXR51"/>
      <c r="IXS51"/>
      <c r="IXT51"/>
      <c r="IXU51"/>
      <c r="IXV51"/>
      <c r="IXW51"/>
      <c r="IXX51"/>
      <c r="IXY51"/>
      <c r="IXZ51"/>
      <c r="IYA51"/>
      <c r="IYB51"/>
      <c r="IYC51"/>
      <c r="IYD51"/>
      <c r="IYE51"/>
      <c r="IYF51"/>
      <c r="IYG51"/>
      <c r="IYH51"/>
      <c r="IYI51"/>
      <c r="IYJ51"/>
      <c r="IYK51"/>
      <c r="IYL51"/>
      <c r="IYM51"/>
      <c r="IYN51"/>
      <c r="IYO51"/>
      <c r="IYP51"/>
      <c r="IYQ51"/>
      <c r="IYR51"/>
      <c r="IYS51"/>
      <c r="IYT51"/>
      <c r="IYU51"/>
      <c r="IYV51"/>
      <c r="IYW51"/>
      <c r="IYX51"/>
      <c r="IYY51"/>
      <c r="IYZ51"/>
      <c r="IZA51"/>
      <c r="IZB51"/>
      <c r="IZC51"/>
      <c r="IZD51"/>
      <c r="IZE51"/>
      <c r="IZF51"/>
      <c r="IZG51"/>
      <c r="IZH51"/>
      <c r="IZI51"/>
      <c r="IZJ51"/>
      <c r="IZK51"/>
      <c r="IZL51"/>
      <c r="IZM51"/>
      <c r="IZN51"/>
      <c r="IZO51"/>
      <c r="IZP51"/>
      <c r="IZQ51"/>
      <c r="IZR51"/>
      <c r="IZS51"/>
      <c r="IZT51"/>
      <c r="IZU51"/>
      <c r="IZV51"/>
      <c r="IZW51"/>
      <c r="IZX51"/>
      <c r="IZY51"/>
      <c r="IZZ51"/>
      <c r="JAA51"/>
      <c r="JAB51"/>
      <c r="JAC51"/>
      <c r="JAD51"/>
      <c r="JAE51"/>
      <c r="JAF51"/>
      <c r="JAG51"/>
      <c r="JAH51"/>
      <c r="JAI51"/>
      <c r="JAJ51"/>
      <c r="JAK51"/>
      <c r="JAL51"/>
      <c r="JAM51"/>
      <c r="JAN51"/>
      <c r="JAO51"/>
      <c r="JAP51"/>
      <c r="JAQ51"/>
      <c r="JAR51"/>
      <c r="JAS51"/>
      <c r="JAT51"/>
      <c r="JAU51"/>
      <c r="JAV51"/>
      <c r="JAW51"/>
      <c r="JAX51"/>
      <c r="JAY51"/>
      <c r="JAZ51"/>
      <c r="JBA51"/>
      <c r="JBB51"/>
      <c r="JBC51"/>
      <c r="JBD51"/>
      <c r="JBE51"/>
      <c r="JBF51"/>
      <c r="JBG51"/>
      <c r="JBH51"/>
      <c r="JBI51"/>
      <c r="JBJ51"/>
      <c r="JBK51"/>
      <c r="JBL51"/>
      <c r="JBM51"/>
      <c r="JBN51"/>
      <c r="JBO51"/>
      <c r="JBP51"/>
      <c r="JBQ51"/>
      <c r="JBR51"/>
      <c r="JBS51"/>
      <c r="JBT51"/>
      <c r="JBU51"/>
      <c r="JBV51"/>
      <c r="JBW51"/>
      <c r="JBX51"/>
      <c r="JBY51"/>
      <c r="JBZ51"/>
      <c r="JCA51"/>
      <c r="JCB51"/>
      <c r="JCC51"/>
      <c r="JCD51"/>
      <c r="JCE51"/>
      <c r="JCF51"/>
      <c r="JCG51"/>
      <c r="JCH51"/>
      <c r="JCI51"/>
      <c r="JCJ51"/>
      <c r="JCK51"/>
      <c r="JCL51"/>
      <c r="JCM51"/>
      <c r="JCN51"/>
      <c r="JCO51"/>
      <c r="JCP51"/>
      <c r="JCQ51"/>
      <c r="JCR51"/>
      <c r="JCS51"/>
      <c r="JCT51"/>
      <c r="JCU51"/>
      <c r="JCV51"/>
      <c r="JCW51"/>
      <c r="JCX51"/>
      <c r="JCY51"/>
      <c r="JCZ51"/>
      <c r="JDA51"/>
      <c r="JDB51"/>
      <c r="JDC51"/>
      <c r="JDD51"/>
      <c r="JDE51"/>
      <c r="JDF51"/>
      <c r="JDG51"/>
      <c r="JDH51"/>
      <c r="JDI51"/>
      <c r="JDJ51"/>
      <c r="JDK51"/>
      <c r="JDL51"/>
      <c r="JDM51"/>
      <c r="JDN51"/>
      <c r="JDO51"/>
      <c r="JDP51"/>
      <c r="JDQ51"/>
      <c r="JDR51"/>
      <c r="JDS51"/>
      <c r="JDT51"/>
      <c r="JDU51"/>
      <c r="JDV51"/>
      <c r="JDW51"/>
      <c r="JDX51"/>
      <c r="JDY51"/>
      <c r="JDZ51"/>
      <c r="JEA51"/>
      <c r="JEB51"/>
      <c r="JEC51"/>
      <c r="JED51"/>
      <c r="JEE51"/>
      <c r="JEF51"/>
      <c r="JEG51"/>
      <c r="JEH51"/>
      <c r="JEI51"/>
      <c r="JEJ51"/>
      <c r="JEK51"/>
      <c r="JEL51"/>
      <c r="JEM51"/>
      <c r="JEN51"/>
      <c r="JEO51"/>
      <c r="JEP51"/>
      <c r="JEQ51"/>
      <c r="JER51"/>
      <c r="JES51"/>
      <c r="JET51"/>
      <c r="JEU51"/>
      <c r="JEV51"/>
      <c r="JEW51"/>
      <c r="JEX51"/>
      <c r="JEY51"/>
      <c r="JEZ51"/>
      <c r="JFA51"/>
      <c r="JFB51"/>
      <c r="JFC51"/>
      <c r="JFD51"/>
      <c r="JFE51"/>
      <c r="JFF51"/>
      <c r="JFG51"/>
      <c r="JFH51"/>
      <c r="JFI51"/>
      <c r="JFJ51"/>
      <c r="JFK51"/>
      <c r="JFL51"/>
      <c r="JFM51"/>
      <c r="JFN51"/>
      <c r="JFO51"/>
      <c r="JFP51"/>
      <c r="JFQ51"/>
      <c r="JFR51"/>
      <c r="JFS51"/>
      <c r="JFT51"/>
      <c r="JFU51"/>
      <c r="JFV51"/>
      <c r="JFW51"/>
      <c r="JFX51"/>
      <c r="JFY51"/>
      <c r="JFZ51"/>
      <c r="JGA51"/>
      <c r="JGB51"/>
      <c r="JGC51"/>
      <c r="JGD51"/>
      <c r="JGE51"/>
      <c r="JGF51"/>
      <c r="JGG51"/>
      <c r="JGH51"/>
      <c r="JGI51"/>
      <c r="JGJ51"/>
      <c r="JGK51"/>
      <c r="JGL51"/>
      <c r="JGM51"/>
      <c r="JGN51"/>
      <c r="JGO51"/>
      <c r="JGP51"/>
      <c r="JGQ51"/>
      <c r="JGR51"/>
      <c r="JGS51"/>
      <c r="JGT51"/>
      <c r="JGU51"/>
      <c r="JGV51"/>
      <c r="JGW51"/>
      <c r="JGX51"/>
      <c r="JGY51"/>
      <c r="JGZ51"/>
      <c r="JHA51"/>
      <c r="JHB51"/>
      <c r="JHC51"/>
      <c r="JHD51"/>
      <c r="JHE51"/>
      <c r="JHF51"/>
      <c r="JHG51"/>
      <c r="JHH51"/>
      <c r="JHI51"/>
      <c r="JHJ51"/>
      <c r="JHK51"/>
      <c r="JHL51"/>
      <c r="JHM51"/>
      <c r="JHN51"/>
      <c r="JHO51"/>
      <c r="JHP51"/>
      <c r="JHQ51"/>
      <c r="JHR51"/>
      <c r="JHS51"/>
      <c r="JHT51"/>
      <c r="JHU51"/>
      <c r="JHV51"/>
      <c r="JHW51"/>
      <c r="JHX51"/>
      <c r="JHY51"/>
      <c r="JHZ51"/>
      <c r="JIA51"/>
      <c r="JIB51"/>
      <c r="JIC51"/>
      <c r="JID51"/>
      <c r="JIE51"/>
      <c r="JIF51"/>
      <c r="JIG51"/>
      <c r="JIH51"/>
      <c r="JII51"/>
      <c r="JIJ51"/>
      <c r="JIK51"/>
      <c r="JIL51"/>
      <c r="JIM51"/>
      <c r="JIN51"/>
      <c r="JIO51"/>
      <c r="JIP51"/>
      <c r="JIQ51"/>
      <c r="JIR51"/>
      <c r="JIS51"/>
      <c r="JIT51"/>
      <c r="JIU51"/>
      <c r="JIV51"/>
      <c r="JIW51"/>
      <c r="JIX51"/>
      <c r="JIY51"/>
      <c r="JIZ51"/>
      <c r="JJA51"/>
      <c r="JJB51"/>
      <c r="JJC51"/>
      <c r="JJD51"/>
      <c r="JJE51"/>
      <c r="JJF51"/>
      <c r="JJG51"/>
      <c r="JJH51"/>
      <c r="JJI51"/>
      <c r="JJJ51"/>
      <c r="JJK51"/>
      <c r="JJL51"/>
      <c r="JJM51"/>
      <c r="JJN51"/>
      <c r="JJO51"/>
      <c r="JJP51"/>
      <c r="JJQ51"/>
      <c r="JJR51"/>
      <c r="JJS51"/>
      <c r="JJT51"/>
      <c r="JJU51"/>
      <c r="JJV51"/>
      <c r="JJW51"/>
      <c r="JJX51"/>
      <c r="JJY51"/>
      <c r="JJZ51"/>
      <c r="JKA51"/>
      <c r="JKB51"/>
      <c r="JKC51"/>
      <c r="JKD51"/>
      <c r="JKE51"/>
      <c r="JKF51"/>
      <c r="JKG51"/>
      <c r="JKH51"/>
      <c r="JKI51"/>
      <c r="JKJ51"/>
      <c r="JKK51"/>
      <c r="JKL51"/>
      <c r="JKM51"/>
      <c r="JKN51"/>
      <c r="JKO51"/>
      <c r="JKP51"/>
      <c r="JKQ51"/>
      <c r="JKR51"/>
      <c r="JKS51"/>
      <c r="JKT51"/>
      <c r="JKU51"/>
      <c r="JKV51"/>
      <c r="JKW51"/>
      <c r="JKX51"/>
      <c r="JKY51"/>
      <c r="JKZ51"/>
      <c r="JLA51"/>
      <c r="JLB51"/>
      <c r="JLC51"/>
      <c r="JLD51"/>
      <c r="JLE51"/>
      <c r="JLF51"/>
      <c r="JLG51"/>
      <c r="JLH51"/>
      <c r="JLI51"/>
      <c r="JLJ51"/>
      <c r="JLK51"/>
      <c r="JLL51"/>
      <c r="JLM51"/>
      <c r="JLN51"/>
      <c r="JLO51"/>
      <c r="JLP51"/>
      <c r="JLQ51"/>
      <c r="JLR51"/>
      <c r="JLS51"/>
      <c r="JLT51"/>
      <c r="JLU51"/>
      <c r="JLV51"/>
      <c r="JLW51"/>
      <c r="JLX51"/>
      <c r="JLY51"/>
      <c r="JLZ51"/>
      <c r="JMA51"/>
      <c r="JMB51"/>
      <c r="JMC51"/>
      <c r="JMD51"/>
      <c r="JME51"/>
      <c r="JMF51"/>
      <c r="JMG51"/>
      <c r="JMH51"/>
      <c r="JMI51"/>
      <c r="JMJ51"/>
      <c r="JMK51"/>
      <c r="JML51"/>
      <c r="JMM51"/>
      <c r="JMN51"/>
      <c r="JMO51"/>
      <c r="JMP51"/>
      <c r="JMQ51"/>
      <c r="JMR51"/>
      <c r="JMS51"/>
      <c r="JMT51"/>
      <c r="JMU51"/>
      <c r="JMV51"/>
      <c r="JMW51"/>
      <c r="JMX51"/>
      <c r="JMY51"/>
      <c r="JMZ51"/>
      <c r="JNA51"/>
      <c r="JNB51"/>
      <c r="JNC51"/>
      <c r="JND51"/>
      <c r="JNE51"/>
      <c r="JNF51"/>
      <c r="JNG51"/>
      <c r="JNH51"/>
      <c r="JNI51"/>
      <c r="JNJ51"/>
      <c r="JNK51"/>
      <c r="JNL51"/>
      <c r="JNM51"/>
      <c r="JNN51"/>
      <c r="JNO51"/>
      <c r="JNP51"/>
      <c r="JNQ51"/>
      <c r="JNR51"/>
      <c r="JNS51"/>
      <c r="JNT51"/>
      <c r="JNU51"/>
      <c r="JNV51"/>
      <c r="JNW51"/>
      <c r="JNX51"/>
      <c r="JNY51"/>
      <c r="JNZ51"/>
      <c r="JOA51"/>
      <c r="JOB51"/>
      <c r="JOC51"/>
      <c r="JOD51"/>
      <c r="JOE51"/>
      <c r="JOF51"/>
      <c r="JOG51"/>
      <c r="JOH51"/>
      <c r="JOI51"/>
      <c r="JOJ51"/>
      <c r="JOK51"/>
      <c r="JOL51"/>
      <c r="JOM51"/>
      <c r="JON51"/>
      <c r="JOO51"/>
      <c r="JOP51"/>
      <c r="JOQ51"/>
      <c r="JOR51"/>
      <c r="JOS51"/>
      <c r="JOT51"/>
      <c r="JOU51"/>
      <c r="JOV51"/>
      <c r="JOW51"/>
      <c r="JOX51"/>
      <c r="JOY51"/>
      <c r="JOZ51"/>
      <c r="JPA51"/>
      <c r="JPB51"/>
      <c r="JPC51"/>
      <c r="JPD51"/>
      <c r="JPE51"/>
      <c r="JPF51"/>
      <c r="JPG51"/>
      <c r="JPH51"/>
      <c r="JPI51"/>
      <c r="JPJ51"/>
      <c r="JPK51"/>
      <c r="JPL51"/>
      <c r="JPM51"/>
      <c r="JPN51"/>
      <c r="JPO51"/>
      <c r="JPP51"/>
      <c r="JPQ51"/>
      <c r="JPR51"/>
      <c r="JPS51"/>
      <c r="JPT51"/>
      <c r="JPU51"/>
      <c r="JPV51"/>
      <c r="JPW51"/>
      <c r="JPX51"/>
      <c r="JPY51"/>
      <c r="JPZ51"/>
      <c r="JQA51"/>
      <c r="JQB51"/>
      <c r="JQC51"/>
      <c r="JQD51"/>
      <c r="JQE51"/>
      <c r="JQF51"/>
      <c r="JQG51"/>
      <c r="JQH51"/>
      <c r="JQI51"/>
      <c r="JQJ51"/>
      <c r="JQK51"/>
      <c r="JQL51"/>
      <c r="JQM51"/>
      <c r="JQN51"/>
      <c r="JQO51"/>
      <c r="JQP51"/>
      <c r="JQQ51"/>
      <c r="JQR51"/>
      <c r="JQS51"/>
      <c r="JQT51"/>
      <c r="JQU51"/>
      <c r="JQV51"/>
      <c r="JQW51"/>
      <c r="JQX51"/>
      <c r="JQY51"/>
      <c r="JQZ51"/>
      <c r="JRA51"/>
      <c r="JRB51"/>
      <c r="JRC51"/>
      <c r="JRD51"/>
      <c r="JRE51"/>
      <c r="JRF51"/>
      <c r="JRG51"/>
      <c r="JRH51"/>
      <c r="JRI51"/>
      <c r="JRJ51"/>
      <c r="JRK51"/>
      <c r="JRL51"/>
      <c r="JRM51"/>
      <c r="JRN51"/>
      <c r="JRO51"/>
      <c r="JRP51"/>
      <c r="JRQ51"/>
      <c r="JRR51"/>
      <c r="JRS51"/>
      <c r="JRT51"/>
      <c r="JRU51"/>
      <c r="JRV51"/>
      <c r="JRW51"/>
      <c r="JRX51"/>
      <c r="JRY51"/>
      <c r="JRZ51"/>
      <c r="JSA51"/>
      <c r="JSB51"/>
      <c r="JSC51"/>
      <c r="JSD51"/>
      <c r="JSE51"/>
      <c r="JSF51"/>
      <c r="JSG51"/>
      <c r="JSH51"/>
      <c r="JSI51"/>
      <c r="JSJ51"/>
      <c r="JSK51"/>
      <c r="JSL51"/>
      <c r="JSM51"/>
      <c r="JSN51"/>
      <c r="JSO51"/>
      <c r="JSP51"/>
      <c r="JSQ51"/>
      <c r="JSR51"/>
      <c r="JSS51"/>
      <c r="JST51"/>
      <c r="JSU51"/>
      <c r="JSV51"/>
      <c r="JSW51"/>
      <c r="JSX51"/>
      <c r="JSY51"/>
      <c r="JSZ51"/>
      <c r="JTA51"/>
      <c r="JTB51"/>
      <c r="JTC51"/>
      <c r="JTD51"/>
      <c r="JTE51"/>
      <c r="JTF51"/>
      <c r="JTG51"/>
      <c r="JTH51"/>
      <c r="JTI51"/>
      <c r="JTJ51"/>
      <c r="JTK51"/>
      <c r="JTL51"/>
      <c r="JTM51"/>
      <c r="JTN51"/>
      <c r="JTO51"/>
      <c r="JTP51"/>
      <c r="JTQ51"/>
      <c r="JTR51"/>
      <c r="JTS51"/>
      <c r="JTT51"/>
      <c r="JTU51"/>
      <c r="JTV51"/>
      <c r="JTW51"/>
      <c r="JTX51"/>
      <c r="JTY51"/>
      <c r="JTZ51"/>
      <c r="JUA51"/>
      <c r="JUB51"/>
      <c r="JUC51"/>
      <c r="JUD51"/>
      <c r="JUE51"/>
      <c r="JUF51"/>
      <c r="JUG51"/>
      <c r="JUH51"/>
      <c r="JUI51"/>
      <c r="JUJ51"/>
      <c r="JUK51"/>
      <c r="JUL51"/>
      <c r="JUM51"/>
      <c r="JUN51"/>
      <c r="JUO51"/>
      <c r="JUP51"/>
      <c r="JUQ51"/>
      <c r="JUR51"/>
      <c r="JUS51"/>
      <c r="JUT51"/>
      <c r="JUU51"/>
      <c r="JUV51"/>
      <c r="JUW51"/>
      <c r="JUX51"/>
      <c r="JUY51"/>
      <c r="JUZ51"/>
      <c r="JVA51"/>
      <c r="JVB51"/>
      <c r="JVC51"/>
      <c r="JVD51"/>
      <c r="JVE51"/>
      <c r="JVF51"/>
      <c r="JVG51"/>
      <c r="JVH51"/>
      <c r="JVI51"/>
      <c r="JVJ51"/>
      <c r="JVK51"/>
      <c r="JVL51"/>
      <c r="JVM51"/>
      <c r="JVN51"/>
      <c r="JVO51"/>
      <c r="JVP51"/>
      <c r="JVQ51"/>
      <c r="JVR51"/>
      <c r="JVS51"/>
      <c r="JVT51"/>
      <c r="JVU51"/>
      <c r="JVV51"/>
      <c r="JVW51"/>
      <c r="JVX51"/>
      <c r="JVY51"/>
      <c r="JVZ51"/>
      <c r="JWA51"/>
      <c r="JWB51"/>
      <c r="JWC51"/>
      <c r="JWD51"/>
      <c r="JWE51"/>
      <c r="JWF51"/>
      <c r="JWG51"/>
      <c r="JWH51"/>
      <c r="JWI51"/>
      <c r="JWJ51"/>
      <c r="JWK51"/>
      <c r="JWL51"/>
      <c r="JWM51"/>
      <c r="JWN51"/>
      <c r="JWO51"/>
      <c r="JWP51"/>
      <c r="JWQ51"/>
      <c r="JWR51"/>
      <c r="JWS51"/>
      <c r="JWT51"/>
      <c r="JWU51"/>
      <c r="JWV51"/>
      <c r="JWW51"/>
      <c r="JWX51"/>
      <c r="JWY51"/>
      <c r="JWZ51"/>
      <c r="JXA51"/>
      <c r="JXB51"/>
      <c r="JXC51"/>
      <c r="JXD51"/>
      <c r="JXE51"/>
      <c r="JXF51"/>
      <c r="JXG51"/>
      <c r="JXH51"/>
      <c r="JXI51"/>
      <c r="JXJ51"/>
      <c r="JXK51"/>
      <c r="JXL51"/>
      <c r="JXM51"/>
      <c r="JXN51"/>
      <c r="JXO51"/>
      <c r="JXP51"/>
      <c r="JXQ51"/>
      <c r="JXR51"/>
      <c r="JXS51"/>
      <c r="JXT51"/>
      <c r="JXU51"/>
      <c r="JXV51"/>
      <c r="JXW51"/>
      <c r="JXX51"/>
      <c r="JXY51"/>
      <c r="JXZ51"/>
      <c r="JYA51"/>
      <c r="JYB51"/>
      <c r="JYC51"/>
      <c r="JYD51"/>
      <c r="JYE51"/>
      <c r="JYF51"/>
      <c r="JYG51"/>
      <c r="JYH51"/>
      <c r="JYI51"/>
      <c r="JYJ51"/>
      <c r="JYK51"/>
      <c r="JYL51"/>
      <c r="JYM51"/>
      <c r="JYN51"/>
      <c r="JYO51"/>
      <c r="JYP51"/>
      <c r="JYQ51"/>
      <c r="JYR51"/>
      <c r="JYS51"/>
      <c r="JYT51"/>
      <c r="JYU51"/>
      <c r="JYV51"/>
      <c r="JYW51"/>
      <c r="JYX51"/>
      <c r="JYY51"/>
      <c r="JYZ51"/>
      <c r="JZA51"/>
      <c r="JZB51"/>
      <c r="JZC51"/>
      <c r="JZD51"/>
      <c r="JZE51"/>
      <c r="JZF51"/>
      <c r="JZG51"/>
      <c r="JZH51"/>
      <c r="JZI51"/>
      <c r="JZJ51"/>
      <c r="JZK51"/>
      <c r="JZL51"/>
      <c r="JZM51"/>
      <c r="JZN51"/>
      <c r="JZO51"/>
      <c r="JZP51"/>
      <c r="JZQ51"/>
      <c r="JZR51"/>
      <c r="JZS51"/>
      <c r="JZT51"/>
      <c r="JZU51"/>
      <c r="JZV51"/>
      <c r="JZW51"/>
      <c r="JZX51"/>
      <c r="JZY51"/>
      <c r="JZZ51"/>
      <c r="KAA51"/>
      <c r="KAB51"/>
      <c r="KAC51"/>
      <c r="KAD51"/>
      <c r="KAE51"/>
      <c r="KAF51"/>
      <c r="KAG51"/>
      <c r="KAH51"/>
      <c r="KAI51"/>
      <c r="KAJ51"/>
      <c r="KAK51"/>
      <c r="KAL51"/>
      <c r="KAM51"/>
      <c r="KAN51"/>
      <c r="KAO51"/>
      <c r="KAP51"/>
      <c r="KAQ51"/>
      <c r="KAR51"/>
      <c r="KAS51"/>
      <c r="KAT51"/>
      <c r="KAU51"/>
      <c r="KAV51"/>
      <c r="KAW51"/>
      <c r="KAX51"/>
      <c r="KAY51"/>
      <c r="KAZ51"/>
      <c r="KBA51"/>
      <c r="KBB51"/>
      <c r="KBC51"/>
      <c r="KBD51"/>
      <c r="KBE51"/>
      <c r="KBF51"/>
      <c r="KBG51"/>
      <c r="KBH51"/>
      <c r="KBI51"/>
      <c r="KBJ51"/>
      <c r="KBK51"/>
      <c r="KBL51"/>
      <c r="KBM51"/>
      <c r="KBN51"/>
      <c r="KBO51"/>
      <c r="KBP51"/>
      <c r="KBQ51"/>
      <c r="KBR51"/>
      <c r="KBS51"/>
      <c r="KBT51"/>
      <c r="KBU51"/>
      <c r="KBV51"/>
      <c r="KBW51"/>
      <c r="KBX51"/>
      <c r="KBY51"/>
      <c r="KBZ51"/>
      <c r="KCA51"/>
      <c r="KCB51"/>
      <c r="KCC51"/>
      <c r="KCD51"/>
      <c r="KCE51"/>
      <c r="KCF51"/>
      <c r="KCG51"/>
      <c r="KCH51"/>
      <c r="KCI51"/>
      <c r="KCJ51"/>
      <c r="KCK51"/>
      <c r="KCL51"/>
      <c r="KCM51"/>
      <c r="KCN51"/>
      <c r="KCO51"/>
      <c r="KCP51"/>
      <c r="KCQ51"/>
      <c r="KCR51"/>
      <c r="KCS51"/>
      <c r="KCT51"/>
      <c r="KCU51"/>
      <c r="KCV51"/>
      <c r="KCW51"/>
      <c r="KCX51"/>
      <c r="KCY51"/>
      <c r="KCZ51"/>
      <c r="KDA51"/>
      <c r="KDB51"/>
      <c r="KDC51"/>
      <c r="KDD51"/>
      <c r="KDE51"/>
      <c r="KDF51"/>
      <c r="KDG51"/>
      <c r="KDH51"/>
      <c r="KDI51"/>
      <c r="KDJ51"/>
      <c r="KDK51"/>
      <c r="KDL51"/>
      <c r="KDM51"/>
      <c r="KDN51"/>
      <c r="KDO51"/>
      <c r="KDP51"/>
      <c r="KDQ51"/>
      <c r="KDR51"/>
      <c r="KDS51"/>
      <c r="KDT51"/>
      <c r="KDU51"/>
      <c r="KDV51"/>
      <c r="KDW51"/>
      <c r="KDX51"/>
      <c r="KDY51"/>
      <c r="KDZ51"/>
      <c r="KEA51"/>
      <c r="KEB51"/>
      <c r="KEC51"/>
      <c r="KED51"/>
      <c r="KEE51"/>
      <c r="KEF51"/>
      <c r="KEG51"/>
      <c r="KEH51"/>
      <c r="KEI51"/>
      <c r="KEJ51"/>
      <c r="KEK51"/>
      <c r="KEL51"/>
      <c r="KEM51"/>
      <c r="KEN51"/>
      <c r="KEO51"/>
      <c r="KEP51"/>
      <c r="KEQ51"/>
      <c r="KER51"/>
      <c r="KES51"/>
      <c r="KET51"/>
      <c r="KEU51"/>
      <c r="KEV51"/>
      <c r="KEW51"/>
      <c r="KEX51"/>
      <c r="KEY51"/>
      <c r="KEZ51"/>
      <c r="KFA51"/>
      <c r="KFB51"/>
      <c r="KFC51"/>
      <c r="KFD51"/>
      <c r="KFE51"/>
      <c r="KFF51"/>
      <c r="KFG51"/>
      <c r="KFH51"/>
      <c r="KFI51"/>
      <c r="KFJ51"/>
      <c r="KFK51"/>
      <c r="KFL51"/>
      <c r="KFM51"/>
      <c r="KFN51"/>
      <c r="KFO51"/>
      <c r="KFP51"/>
      <c r="KFQ51"/>
      <c r="KFR51"/>
      <c r="KFS51"/>
      <c r="KFT51"/>
      <c r="KFU51"/>
      <c r="KFV51"/>
      <c r="KFW51"/>
      <c r="KFX51"/>
      <c r="KFY51"/>
      <c r="KFZ51"/>
      <c r="KGA51"/>
      <c r="KGB51"/>
      <c r="KGC51"/>
      <c r="KGD51"/>
      <c r="KGE51"/>
      <c r="KGF51"/>
      <c r="KGG51"/>
      <c r="KGH51"/>
      <c r="KGI51"/>
      <c r="KGJ51"/>
      <c r="KGK51"/>
      <c r="KGL51"/>
      <c r="KGM51"/>
      <c r="KGN51"/>
      <c r="KGO51"/>
      <c r="KGP51"/>
      <c r="KGQ51"/>
      <c r="KGR51"/>
      <c r="KGS51"/>
      <c r="KGT51"/>
      <c r="KGU51"/>
      <c r="KGV51"/>
      <c r="KGW51"/>
      <c r="KGX51"/>
      <c r="KGY51"/>
      <c r="KGZ51"/>
      <c r="KHA51"/>
      <c r="KHB51"/>
      <c r="KHC51"/>
      <c r="KHD51"/>
      <c r="KHE51"/>
      <c r="KHF51"/>
      <c r="KHG51"/>
      <c r="KHH51"/>
      <c r="KHI51"/>
      <c r="KHJ51"/>
      <c r="KHK51"/>
      <c r="KHL51"/>
      <c r="KHM51"/>
      <c r="KHN51"/>
      <c r="KHO51"/>
      <c r="KHP51"/>
      <c r="KHQ51"/>
      <c r="KHR51"/>
      <c r="KHS51"/>
      <c r="KHT51"/>
      <c r="KHU51"/>
      <c r="KHV51"/>
      <c r="KHW51"/>
      <c r="KHX51"/>
      <c r="KHY51"/>
      <c r="KHZ51"/>
      <c r="KIA51"/>
      <c r="KIB51"/>
      <c r="KIC51"/>
      <c r="KID51"/>
      <c r="KIE51"/>
      <c r="KIF51"/>
      <c r="KIG51"/>
      <c r="KIH51"/>
      <c r="KII51"/>
      <c r="KIJ51"/>
      <c r="KIK51"/>
      <c r="KIL51"/>
      <c r="KIM51"/>
      <c r="KIN51"/>
      <c r="KIO51"/>
      <c r="KIP51"/>
      <c r="KIQ51"/>
      <c r="KIR51"/>
      <c r="KIS51"/>
      <c r="KIT51"/>
      <c r="KIU51"/>
      <c r="KIV51"/>
      <c r="KIW51"/>
      <c r="KIX51"/>
      <c r="KIY51"/>
      <c r="KIZ51"/>
      <c r="KJA51"/>
      <c r="KJB51"/>
      <c r="KJC51"/>
      <c r="KJD51"/>
      <c r="KJE51"/>
      <c r="KJF51"/>
      <c r="KJG51"/>
      <c r="KJH51"/>
      <c r="KJI51"/>
      <c r="KJJ51"/>
      <c r="KJK51"/>
      <c r="KJL51"/>
      <c r="KJM51"/>
      <c r="KJN51"/>
      <c r="KJO51"/>
      <c r="KJP51"/>
      <c r="KJQ51"/>
      <c r="KJR51"/>
      <c r="KJS51"/>
      <c r="KJT51"/>
      <c r="KJU51"/>
      <c r="KJV51"/>
      <c r="KJW51"/>
      <c r="KJX51"/>
      <c r="KJY51"/>
      <c r="KJZ51"/>
      <c r="KKA51"/>
      <c r="KKB51"/>
      <c r="KKC51"/>
      <c r="KKD51"/>
      <c r="KKE51"/>
      <c r="KKF51"/>
      <c r="KKG51"/>
      <c r="KKH51"/>
      <c r="KKI51"/>
      <c r="KKJ51"/>
      <c r="KKK51"/>
      <c r="KKL51"/>
      <c r="KKM51"/>
      <c r="KKN51"/>
      <c r="KKO51"/>
      <c r="KKP51"/>
      <c r="KKQ51"/>
      <c r="KKR51"/>
      <c r="KKS51"/>
      <c r="KKT51"/>
      <c r="KKU51"/>
      <c r="KKV51"/>
      <c r="KKW51"/>
      <c r="KKX51"/>
      <c r="KKY51"/>
      <c r="KKZ51"/>
      <c r="KLA51"/>
      <c r="KLB51"/>
      <c r="KLC51"/>
      <c r="KLD51"/>
      <c r="KLE51"/>
      <c r="KLF51"/>
      <c r="KLG51"/>
      <c r="KLH51"/>
      <c r="KLI51"/>
      <c r="KLJ51"/>
      <c r="KLK51"/>
      <c r="KLL51"/>
      <c r="KLM51"/>
      <c r="KLN51"/>
      <c r="KLO51"/>
      <c r="KLP51"/>
      <c r="KLQ51"/>
      <c r="KLR51"/>
      <c r="KLS51"/>
      <c r="KLT51"/>
      <c r="KLU51"/>
      <c r="KLV51"/>
      <c r="KLW51"/>
      <c r="KLX51"/>
      <c r="KLY51"/>
      <c r="KLZ51"/>
      <c r="KMA51"/>
      <c r="KMB51"/>
      <c r="KMC51"/>
      <c r="KMD51"/>
      <c r="KME51"/>
      <c r="KMF51"/>
      <c r="KMG51"/>
      <c r="KMH51"/>
      <c r="KMI51"/>
      <c r="KMJ51"/>
      <c r="KMK51"/>
      <c r="KML51"/>
      <c r="KMM51"/>
      <c r="KMN51"/>
      <c r="KMO51"/>
      <c r="KMP51"/>
      <c r="KMQ51"/>
      <c r="KMR51"/>
      <c r="KMS51"/>
      <c r="KMT51"/>
      <c r="KMU51"/>
      <c r="KMV51"/>
      <c r="KMW51"/>
      <c r="KMX51"/>
      <c r="KMY51"/>
      <c r="KMZ51"/>
      <c r="KNA51"/>
      <c r="KNB51"/>
      <c r="KNC51"/>
      <c r="KND51"/>
      <c r="KNE51"/>
      <c r="KNF51"/>
      <c r="KNG51"/>
      <c r="KNH51"/>
      <c r="KNI51"/>
      <c r="KNJ51"/>
      <c r="KNK51"/>
      <c r="KNL51"/>
      <c r="KNM51"/>
      <c r="KNN51"/>
      <c r="KNO51"/>
      <c r="KNP51"/>
      <c r="KNQ51"/>
      <c r="KNR51"/>
      <c r="KNS51"/>
      <c r="KNT51"/>
      <c r="KNU51"/>
      <c r="KNV51"/>
      <c r="KNW51"/>
      <c r="KNX51"/>
      <c r="KNY51"/>
      <c r="KNZ51"/>
      <c r="KOA51"/>
      <c r="KOB51"/>
      <c r="KOC51"/>
      <c r="KOD51"/>
      <c r="KOE51"/>
      <c r="KOF51"/>
      <c r="KOG51"/>
      <c r="KOH51"/>
      <c r="KOI51"/>
      <c r="KOJ51"/>
      <c r="KOK51"/>
      <c r="KOL51"/>
      <c r="KOM51"/>
      <c r="KON51"/>
      <c r="KOO51"/>
      <c r="KOP51"/>
      <c r="KOQ51"/>
      <c r="KOR51"/>
      <c r="KOS51"/>
      <c r="KOT51"/>
      <c r="KOU51"/>
      <c r="KOV51"/>
      <c r="KOW51"/>
      <c r="KOX51"/>
      <c r="KOY51"/>
      <c r="KOZ51"/>
      <c r="KPA51"/>
      <c r="KPB51"/>
      <c r="KPC51"/>
      <c r="KPD51"/>
      <c r="KPE51"/>
      <c r="KPF51"/>
      <c r="KPG51"/>
      <c r="KPH51"/>
      <c r="KPI51"/>
      <c r="KPJ51"/>
      <c r="KPK51"/>
      <c r="KPL51"/>
      <c r="KPM51"/>
      <c r="KPN51"/>
      <c r="KPO51"/>
      <c r="KPP51"/>
      <c r="KPQ51"/>
      <c r="KPR51"/>
      <c r="KPS51"/>
      <c r="KPT51"/>
      <c r="KPU51"/>
      <c r="KPV51"/>
      <c r="KPW51"/>
      <c r="KPX51"/>
      <c r="KPY51"/>
      <c r="KPZ51"/>
      <c r="KQA51"/>
      <c r="KQB51"/>
      <c r="KQC51"/>
      <c r="KQD51"/>
      <c r="KQE51"/>
      <c r="KQF51"/>
      <c r="KQG51"/>
      <c r="KQH51"/>
      <c r="KQI51"/>
      <c r="KQJ51"/>
      <c r="KQK51"/>
      <c r="KQL51"/>
      <c r="KQM51"/>
      <c r="KQN51"/>
      <c r="KQO51"/>
      <c r="KQP51"/>
      <c r="KQQ51"/>
      <c r="KQR51"/>
      <c r="KQS51"/>
      <c r="KQT51"/>
      <c r="KQU51"/>
      <c r="KQV51"/>
      <c r="KQW51"/>
      <c r="KQX51"/>
      <c r="KQY51"/>
      <c r="KQZ51"/>
      <c r="KRA51"/>
      <c r="KRB51"/>
      <c r="KRC51"/>
      <c r="KRD51"/>
      <c r="KRE51"/>
      <c r="KRF51"/>
      <c r="KRG51"/>
      <c r="KRH51"/>
      <c r="KRI51"/>
      <c r="KRJ51"/>
      <c r="KRK51"/>
      <c r="KRL51"/>
      <c r="KRM51"/>
      <c r="KRN51"/>
      <c r="KRO51"/>
      <c r="KRP51"/>
      <c r="KRQ51"/>
      <c r="KRR51"/>
      <c r="KRS51"/>
      <c r="KRT51"/>
      <c r="KRU51"/>
      <c r="KRV51"/>
      <c r="KRW51"/>
      <c r="KRX51"/>
      <c r="KRY51"/>
      <c r="KRZ51"/>
      <c r="KSA51"/>
      <c r="KSB51"/>
      <c r="KSC51"/>
      <c r="KSD51"/>
      <c r="KSE51"/>
      <c r="KSF51"/>
      <c r="KSG51"/>
      <c r="KSH51"/>
      <c r="KSI51"/>
      <c r="KSJ51"/>
      <c r="KSK51"/>
      <c r="KSL51"/>
      <c r="KSM51"/>
      <c r="KSN51"/>
      <c r="KSO51"/>
      <c r="KSP51"/>
      <c r="KSQ51"/>
      <c r="KSR51"/>
      <c r="KSS51"/>
      <c r="KST51"/>
      <c r="KSU51"/>
      <c r="KSV51"/>
      <c r="KSW51"/>
      <c r="KSX51"/>
      <c r="KSY51"/>
      <c r="KSZ51"/>
      <c r="KTA51"/>
      <c r="KTB51"/>
      <c r="KTC51"/>
      <c r="KTD51"/>
      <c r="KTE51"/>
      <c r="KTF51"/>
      <c r="KTG51"/>
      <c r="KTH51"/>
      <c r="KTI51"/>
      <c r="KTJ51"/>
      <c r="KTK51"/>
      <c r="KTL51"/>
      <c r="KTM51"/>
      <c r="KTN51"/>
      <c r="KTO51"/>
      <c r="KTP51"/>
      <c r="KTQ51"/>
      <c r="KTR51"/>
      <c r="KTS51"/>
      <c r="KTT51"/>
      <c r="KTU51"/>
      <c r="KTV51"/>
      <c r="KTW51"/>
      <c r="KTX51"/>
      <c r="KTY51"/>
      <c r="KTZ51"/>
      <c r="KUA51"/>
      <c r="KUB51"/>
      <c r="KUC51"/>
      <c r="KUD51"/>
      <c r="KUE51"/>
      <c r="KUF51"/>
      <c r="KUG51"/>
      <c r="KUH51"/>
      <c r="KUI51"/>
      <c r="KUJ51"/>
      <c r="KUK51"/>
      <c r="KUL51"/>
      <c r="KUM51"/>
      <c r="KUN51"/>
      <c r="KUO51"/>
      <c r="KUP51"/>
      <c r="KUQ51"/>
      <c r="KUR51"/>
      <c r="KUS51"/>
      <c r="KUT51"/>
      <c r="KUU51"/>
      <c r="KUV51"/>
      <c r="KUW51"/>
      <c r="KUX51"/>
      <c r="KUY51"/>
      <c r="KUZ51"/>
      <c r="KVA51"/>
      <c r="KVB51"/>
      <c r="KVC51"/>
      <c r="KVD51"/>
      <c r="KVE51"/>
      <c r="KVF51"/>
      <c r="KVG51"/>
      <c r="KVH51"/>
      <c r="KVI51"/>
      <c r="KVJ51"/>
      <c r="KVK51"/>
      <c r="KVL51"/>
      <c r="KVM51"/>
      <c r="KVN51"/>
      <c r="KVO51"/>
      <c r="KVP51"/>
      <c r="KVQ51"/>
      <c r="KVR51"/>
      <c r="KVS51"/>
      <c r="KVT51"/>
      <c r="KVU51"/>
      <c r="KVV51"/>
      <c r="KVW51"/>
      <c r="KVX51"/>
      <c r="KVY51"/>
      <c r="KVZ51"/>
      <c r="KWA51"/>
      <c r="KWB51"/>
      <c r="KWC51"/>
      <c r="KWD51"/>
      <c r="KWE51"/>
      <c r="KWF51"/>
      <c r="KWG51"/>
      <c r="KWH51"/>
      <c r="KWI51"/>
      <c r="KWJ51"/>
      <c r="KWK51"/>
      <c r="KWL51"/>
      <c r="KWM51"/>
      <c r="KWN51"/>
      <c r="KWO51"/>
      <c r="KWP51"/>
      <c r="KWQ51"/>
      <c r="KWR51"/>
      <c r="KWS51"/>
      <c r="KWT51"/>
      <c r="KWU51"/>
      <c r="KWV51"/>
      <c r="KWW51"/>
      <c r="KWX51"/>
      <c r="KWY51"/>
      <c r="KWZ51"/>
      <c r="KXA51"/>
      <c r="KXB51"/>
      <c r="KXC51"/>
      <c r="KXD51"/>
      <c r="KXE51"/>
      <c r="KXF51"/>
      <c r="KXG51"/>
      <c r="KXH51"/>
      <c r="KXI51"/>
      <c r="KXJ51"/>
      <c r="KXK51"/>
      <c r="KXL51"/>
      <c r="KXM51"/>
      <c r="KXN51"/>
      <c r="KXO51"/>
      <c r="KXP51"/>
      <c r="KXQ51"/>
      <c r="KXR51"/>
      <c r="KXS51"/>
      <c r="KXT51"/>
      <c r="KXU51"/>
      <c r="KXV51"/>
      <c r="KXW51"/>
      <c r="KXX51"/>
      <c r="KXY51"/>
      <c r="KXZ51"/>
      <c r="KYA51"/>
      <c r="KYB51"/>
      <c r="KYC51"/>
      <c r="KYD51"/>
      <c r="KYE51"/>
      <c r="KYF51"/>
      <c r="KYG51"/>
      <c r="KYH51"/>
      <c r="KYI51"/>
      <c r="KYJ51"/>
      <c r="KYK51"/>
      <c r="KYL51"/>
      <c r="KYM51"/>
      <c r="KYN51"/>
      <c r="KYO51"/>
      <c r="KYP51"/>
      <c r="KYQ51"/>
      <c r="KYR51"/>
      <c r="KYS51"/>
      <c r="KYT51"/>
      <c r="KYU51"/>
      <c r="KYV51"/>
      <c r="KYW51"/>
      <c r="KYX51"/>
      <c r="KYY51"/>
      <c r="KYZ51"/>
      <c r="KZA51"/>
      <c r="KZB51"/>
      <c r="KZC51"/>
      <c r="KZD51"/>
      <c r="KZE51"/>
      <c r="KZF51"/>
      <c r="KZG51"/>
      <c r="KZH51"/>
      <c r="KZI51"/>
      <c r="KZJ51"/>
      <c r="KZK51"/>
      <c r="KZL51"/>
      <c r="KZM51"/>
      <c r="KZN51"/>
      <c r="KZO51"/>
      <c r="KZP51"/>
      <c r="KZQ51"/>
      <c r="KZR51"/>
      <c r="KZS51"/>
      <c r="KZT51"/>
      <c r="KZU51"/>
      <c r="KZV51"/>
      <c r="KZW51"/>
      <c r="KZX51"/>
      <c r="KZY51"/>
      <c r="KZZ51"/>
      <c r="LAA51"/>
      <c r="LAB51"/>
      <c r="LAC51"/>
      <c r="LAD51"/>
      <c r="LAE51"/>
      <c r="LAF51"/>
      <c r="LAG51"/>
      <c r="LAH51"/>
      <c r="LAI51"/>
      <c r="LAJ51"/>
      <c r="LAK51"/>
      <c r="LAL51"/>
      <c r="LAM51"/>
      <c r="LAN51"/>
      <c r="LAO51"/>
      <c r="LAP51"/>
      <c r="LAQ51"/>
      <c r="LAR51"/>
      <c r="LAS51"/>
      <c r="LAT51"/>
      <c r="LAU51"/>
      <c r="LAV51"/>
      <c r="LAW51"/>
      <c r="LAX51"/>
      <c r="LAY51"/>
      <c r="LAZ51"/>
      <c r="LBA51"/>
      <c r="LBB51"/>
      <c r="LBC51"/>
      <c r="LBD51"/>
      <c r="LBE51"/>
      <c r="LBF51"/>
      <c r="LBG51"/>
      <c r="LBH51"/>
      <c r="LBI51"/>
      <c r="LBJ51"/>
      <c r="LBK51"/>
      <c r="LBL51"/>
      <c r="LBM51"/>
      <c r="LBN51"/>
      <c r="LBO51"/>
      <c r="LBP51"/>
      <c r="LBQ51"/>
      <c r="LBR51"/>
      <c r="LBS51"/>
      <c r="LBT51"/>
      <c r="LBU51"/>
      <c r="LBV51"/>
      <c r="LBW51"/>
      <c r="LBX51"/>
      <c r="LBY51"/>
      <c r="LBZ51"/>
      <c r="LCA51"/>
      <c r="LCB51"/>
      <c r="LCC51"/>
      <c r="LCD51"/>
      <c r="LCE51"/>
      <c r="LCF51"/>
      <c r="LCG51"/>
      <c r="LCH51"/>
      <c r="LCI51"/>
      <c r="LCJ51"/>
      <c r="LCK51"/>
      <c r="LCL51"/>
      <c r="LCM51"/>
      <c r="LCN51"/>
      <c r="LCO51"/>
      <c r="LCP51"/>
      <c r="LCQ51"/>
      <c r="LCR51"/>
      <c r="LCS51"/>
      <c r="LCT51"/>
      <c r="LCU51"/>
      <c r="LCV51"/>
      <c r="LCW51"/>
      <c r="LCX51"/>
      <c r="LCY51"/>
      <c r="LCZ51"/>
      <c r="LDA51"/>
      <c r="LDB51"/>
      <c r="LDC51"/>
      <c r="LDD51"/>
      <c r="LDE51"/>
      <c r="LDF51"/>
      <c r="LDG51"/>
      <c r="LDH51"/>
      <c r="LDI51"/>
      <c r="LDJ51"/>
      <c r="LDK51"/>
      <c r="LDL51"/>
      <c r="LDM51"/>
      <c r="LDN51"/>
      <c r="LDO51"/>
      <c r="LDP51"/>
      <c r="LDQ51"/>
      <c r="LDR51"/>
      <c r="LDS51"/>
      <c r="LDT51"/>
      <c r="LDU51"/>
      <c r="LDV51"/>
      <c r="LDW51"/>
      <c r="LDX51"/>
      <c r="LDY51"/>
      <c r="LDZ51"/>
      <c r="LEA51"/>
      <c r="LEB51"/>
      <c r="LEC51"/>
      <c r="LED51"/>
      <c r="LEE51"/>
      <c r="LEF51"/>
      <c r="LEG51"/>
      <c r="LEH51"/>
      <c r="LEI51"/>
      <c r="LEJ51"/>
      <c r="LEK51"/>
      <c r="LEL51"/>
      <c r="LEM51"/>
      <c r="LEN51"/>
      <c r="LEO51"/>
      <c r="LEP51"/>
      <c r="LEQ51"/>
      <c r="LER51"/>
      <c r="LES51"/>
      <c r="LET51"/>
      <c r="LEU51"/>
      <c r="LEV51"/>
      <c r="LEW51"/>
      <c r="LEX51"/>
      <c r="LEY51"/>
      <c r="LEZ51"/>
      <c r="LFA51"/>
      <c r="LFB51"/>
      <c r="LFC51"/>
      <c r="LFD51"/>
      <c r="LFE51"/>
      <c r="LFF51"/>
      <c r="LFG51"/>
      <c r="LFH51"/>
      <c r="LFI51"/>
      <c r="LFJ51"/>
      <c r="LFK51"/>
      <c r="LFL51"/>
      <c r="LFM51"/>
      <c r="LFN51"/>
      <c r="LFO51"/>
      <c r="LFP51"/>
      <c r="LFQ51"/>
      <c r="LFR51"/>
      <c r="LFS51"/>
      <c r="LFT51"/>
      <c r="LFU51"/>
      <c r="LFV51"/>
      <c r="LFW51"/>
      <c r="LFX51"/>
      <c r="LFY51"/>
      <c r="LFZ51"/>
      <c r="LGA51"/>
      <c r="LGB51"/>
      <c r="LGC51"/>
      <c r="LGD51"/>
      <c r="LGE51"/>
      <c r="LGF51"/>
      <c r="LGG51"/>
      <c r="LGH51"/>
      <c r="LGI51"/>
      <c r="LGJ51"/>
      <c r="LGK51"/>
      <c r="LGL51"/>
      <c r="LGM51"/>
      <c r="LGN51"/>
      <c r="LGO51"/>
      <c r="LGP51"/>
      <c r="LGQ51"/>
      <c r="LGR51"/>
      <c r="LGS51"/>
      <c r="LGT51"/>
      <c r="LGU51"/>
      <c r="LGV51"/>
      <c r="LGW51"/>
      <c r="LGX51"/>
      <c r="LGY51"/>
      <c r="LGZ51"/>
      <c r="LHA51"/>
      <c r="LHB51"/>
      <c r="LHC51"/>
      <c r="LHD51"/>
      <c r="LHE51"/>
      <c r="LHF51"/>
      <c r="LHG51"/>
      <c r="LHH51"/>
      <c r="LHI51"/>
      <c r="LHJ51"/>
      <c r="LHK51"/>
      <c r="LHL51"/>
      <c r="LHM51"/>
      <c r="LHN51"/>
      <c r="LHO51"/>
      <c r="LHP51"/>
      <c r="LHQ51"/>
      <c r="LHR51"/>
      <c r="LHS51"/>
      <c r="LHT51"/>
      <c r="LHU51"/>
      <c r="LHV51"/>
      <c r="LHW51"/>
      <c r="LHX51"/>
      <c r="LHY51"/>
      <c r="LHZ51"/>
      <c r="LIA51"/>
      <c r="LIB51"/>
      <c r="LIC51"/>
      <c r="LID51"/>
      <c r="LIE51"/>
      <c r="LIF51"/>
      <c r="LIG51"/>
      <c r="LIH51"/>
      <c r="LII51"/>
      <c r="LIJ51"/>
      <c r="LIK51"/>
      <c r="LIL51"/>
      <c r="LIM51"/>
      <c r="LIN51"/>
      <c r="LIO51"/>
      <c r="LIP51"/>
      <c r="LIQ51"/>
      <c r="LIR51"/>
      <c r="LIS51"/>
      <c r="LIT51"/>
      <c r="LIU51"/>
      <c r="LIV51"/>
      <c r="LIW51"/>
      <c r="LIX51"/>
      <c r="LIY51"/>
      <c r="LIZ51"/>
      <c r="LJA51"/>
      <c r="LJB51"/>
      <c r="LJC51"/>
      <c r="LJD51"/>
      <c r="LJE51"/>
      <c r="LJF51"/>
      <c r="LJG51"/>
      <c r="LJH51"/>
      <c r="LJI51"/>
      <c r="LJJ51"/>
      <c r="LJK51"/>
      <c r="LJL51"/>
      <c r="LJM51"/>
      <c r="LJN51"/>
      <c r="LJO51"/>
      <c r="LJP51"/>
      <c r="LJQ51"/>
      <c r="LJR51"/>
      <c r="LJS51"/>
      <c r="LJT51"/>
      <c r="LJU51"/>
      <c r="LJV51"/>
      <c r="LJW51"/>
      <c r="LJX51"/>
      <c r="LJY51"/>
      <c r="LJZ51"/>
      <c r="LKA51"/>
      <c r="LKB51"/>
      <c r="LKC51"/>
      <c r="LKD51"/>
      <c r="LKE51"/>
      <c r="LKF51"/>
      <c r="LKG51"/>
      <c r="LKH51"/>
      <c r="LKI51"/>
      <c r="LKJ51"/>
      <c r="LKK51"/>
      <c r="LKL51"/>
      <c r="LKM51"/>
      <c r="LKN51"/>
      <c r="LKO51"/>
      <c r="LKP51"/>
      <c r="LKQ51"/>
      <c r="LKR51"/>
      <c r="LKS51"/>
      <c r="LKT51"/>
      <c r="LKU51"/>
      <c r="LKV51"/>
      <c r="LKW51"/>
      <c r="LKX51"/>
      <c r="LKY51"/>
      <c r="LKZ51"/>
      <c r="LLA51"/>
      <c r="LLB51"/>
      <c r="LLC51"/>
      <c r="LLD51"/>
      <c r="LLE51"/>
      <c r="LLF51"/>
      <c r="LLG51"/>
      <c r="LLH51"/>
      <c r="LLI51"/>
      <c r="LLJ51"/>
      <c r="LLK51"/>
      <c r="LLL51"/>
      <c r="LLM51"/>
      <c r="LLN51"/>
      <c r="LLO51"/>
      <c r="LLP51"/>
      <c r="LLQ51"/>
      <c r="LLR51"/>
      <c r="LLS51"/>
      <c r="LLT51"/>
      <c r="LLU51"/>
      <c r="LLV51"/>
      <c r="LLW51"/>
      <c r="LLX51"/>
      <c r="LLY51"/>
      <c r="LLZ51"/>
      <c r="LMA51"/>
      <c r="LMB51"/>
      <c r="LMC51"/>
      <c r="LMD51"/>
      <c r="LME51"/>
      <c r="LMF51"/>
      <c r="LMG51"/>
      <c r="LMH51"/>
      <c r="LMI51"/>
      <c r="LMJ51"/>
      <c r="LMK51"/>
      <c r="LML51"/>
      <c r="LMM51"/>
      <c r="LMN51"/>
      <c r="LMO51"/>
      <c r="LMP51"/>
      <c r="LMQ51"/>
      <c r="LMR51"/>
      <c r="LMS51"/>
      <c r="LMT51"/>
      <c r="LMU51"/>
      <c r="LMV51"/>
      <c r="LMW51"/>
      <c r="LMX51"/>
      <c r="LMY51"/>
      <c r="LMZ51"/>
      <c r="LNA51"/>
      <c r="LNB51"/>
      <c r="LNC51"/>
      <c r="LND51"/>
      <c r="LNE51"/>
      <c r="LNF51"/>
      <c r="LNG51"/>
      <c r="LNH51"/>
      <c r="LNI51"/>
      <c r="LNJ51"/>
      <c r="LNK51"/>
      <c r="LNL51"/>
      <c r="LNM51"/>
      <c r="LNN51"/>
      <c r="LNO51"/>
      <c r="LNP51"/>
      <c r="LNQ51"/>
      <c r="LNR51"/>
      <c r="LNS51"/>
      <c r="LNT51"/>
      <c r="LNU51"/>
      <c r="LNV51"/>
      <c r="LNW51"/>
      <c r="LNX51"/>
      <c r="LNY51"/>
      <c r="LNZ51"/>
      <c r="LOA51"/>
      <c r="LOB51"/>
      <c r="LOC51"/>
      <c r="LOD51"/>
      <c r="LOE51"/>
      <c r="LOF51"/>
      <c r="LOG51"/>
      <c r="LOH51"/>
      <c r="LOI51"/>
      <c r="LOJ51"/>
      <c r="LOK51"/>
      <c r="LOL51"/>
      <c r="LOM51"/>
      <c r="LON51"/>
      <c r="LOO51"/>
      <c r="LOP51"/>
      <c r="LOQ51"/>
      <c r="LOR51"/>
      <c r="LOS51"/>
      <c r="LOT51"/>
      <c r="LOU51"/>
      <c r="LOV51"/>
      <c r="LOW51"/>
      <c r="LOX51"/>
      <c r="LOY51"/>
      <c r="LOZ51"/>
      <c r="LPA51"/>
      <c r="LPB51"/>
      <c r="LPC51"/>
      <c r="LPD51"/>
      <c r="LPE51"/>
      <c r="LPF51"/>
      <c r="LPG51"/>
      <c r="LPH51"/>
      <c r="LPI51"/>
      <c r="LPJ51"/>
      <c r="LPK51"/>
      <c r="LPL51"/>
      <c r="LPM51"/>
      <c r="LPN51"/>
      <c r="LPO51"/>
      <c r="LPP51"/>
      <c r="LPQ51"/>
      <c r="LPR51"/>
      <c r="LPS51"/>
      <c r="LPT51"/>
      <c r="LPU51"/>
      <c r="LPV51"/>
      <c r="LPW51"/>
      <c r="LPX51"/>
      <c r="LPY51"/>
      <c r="LPZ51"/>
      <c r="LQA51"/>
      <c r="LQB51"/>
      <c r="LQC51"/>
      <c r="LQD51"/>
      <c r="LQE51"/>
      <c r="LQF51"/>
      <c r="LQG51"/>
      <c r="LQH51"/>
      <c r="LQI51"/>
      <c r="LQJ51"/>
      <c r="LQK51"/>
      <c r="LQL51"/>
      <c r="LQM51"/>
      <c r="LQN51"/>
      <c r="LQO51"/>
      <c r="LQP51"/>
      <c r="LQQ51"/>
      <c r="LQR51"/>
      <c r="LQS51"/>
      <c r="LQT51"/>
      <c r="LQU51"/>
      <c r="LQV51"/>
      <c r="LQW51"/>
      <c r="LQX51"/>
      <c r="LQY51"/>
      <c r="LQZ51"/>
      <c r="LRA51"/>
      <c r="LRB51"/>
      <c r="LRC51"/>
      <c r="LRD51"/>
      <c r="LRE51"/>
      <c r="LRF51"/>
      <c r="LRG51"/>
      <c r="LRH51"/>
      <c r="LRI51"/>
      <c r="LRJ51"/>
      <c r="LRK51"/>
      <c r="LRL51"/>
      <c r="LRM51"/>
      <c r="LRN51"/>
      <c r="LRO51"/>
      <c r="LRP51"/>
      <c r="LRQ51"/>
      <c r="LRR51"/>
      <c r="LRS51"/>
      <c r="LRT51"/>
      <c r="LRU51"/>
      <c r="LRV51"/>
      <c r="LRW51"/>
      <c r="LRX51"/>
      <c r="LRY51"/>
      <c r="LRZ51"/>
      <c r="LSA51"/>
      <c r="LSB51"/>
      <c r="LSC51"/>
      <c r="LSD51"/>
      <c r="LSE51"/>
      <c r="LSF51"/>
      <c r="LSG51"/>
      <c r="LSH51"/>
      <c r="LSI51"/>
      <c r="LSJ51"/>
      <c r="LSK51"/>
      <c r="LSL51"/>
      <c r="LSM51"/>
      <c r="LSN51"/>
      <c r="LSO51"/>
      <c r="LSP51"/>
      <c r="LSQ51"/>
      <c r="LSR51"/>
      <c r="LSS51"/>
      <c r="LST51"/>
      <c r="LSU51"/>
      <c r="LSV51"/>
      <c r="LSW51"/>
      <c r="LSX51"/>
      <c r="LSY51"/>
      <c r="LSZ51"/>
      <c r="LTA51"/>
      <c r="LTB51"/>
      <c r="LTC51"/>
      <c r="LTD51"/>
      <c r="LTE51"/>
      <c r="LTF51"/>
      <c r="LTG51"/>
      <c r="LTH51"/>
      <c r="LTI51"/>
      <c r="LTJ51"/>
      <c r="LTK51"/>
      <c r="LTL51"/>
      <c r="LTM51"/>
      <c r="LTN51"/>
      <c r="LTO51"/>
      <c r="LTP51"/>
      <c r="LTQ51"/>
      <c r="LTR51"/>
      <c r="LTS51"/>
      <c r="LTT51"/>
      <c r="LTU51"/>
      <c r="LTV51"/>
      <c r="LTW51"/>
      <c r="LTX51"/>
      <c r="LTY51"/>
      <c r="LTZ51"/>
      <c r="LUA51"/>
      <c r="LUB51"/>
      <c r="LUC51"/>
      <c r="LUD51"/>
      <c r="LUE51"/>
      <c r="LUF51"/>
      <c r="LUG51"/>
      <c r="LUH51"/>
      <c r="LUI51"/>
      <c r="LUJ51"/>
      <c r="LUK51"/>
      <c r="LUL51"/>
      <c r="LUM51"/>
      <c r="LUN51"/>
      <c r="LUO51"/>
      <c r="LUP51"/>
      <c r="LUQ51"/>
      <c r="LUR51"/>
      <c r="LUS51"/>
      <c r="LUT51"/>
      <c r="LUU51"/>
      <c r="LUV51"/>
      <c r="LUW51"/>
      <c r="LUX51"/>
      <c r="LUY51"/>
      <c r="LUZ51"/>
      <c r="LVA51"/>
      <c r="LVB51"/>
      <c r="LVC51"/>
      <c r="LVD51"/>
      <c r="LVE51"/>
      <c r="LVF51"/>
      <c r="LVG51"/>
      <c r="LVH51"/>
      <c r="LVI51"/>
      <c r="LVJ51"/>
      <c r="LVK51"/>
      <c r="LVL51"/>
      <c r="LVM51"/>
      <c r="LVN51"/>
      <c r="LVO51"/>
      <c r="LVP51"/>
      <c r="LVQ51"/>
      <c r="LVR51"/>
      <c r="LVS51"/>
      <c r="LVT51"/>
      <c r="LVU51"/>
      <c r="LVV51"/>
      <c r="LVW51"/>
      <c r="LVX51"/>
      <c r="LVY51"/>
      <c r="LVZ51"/>
      <c r="LWA51"/>
      <c r="LWB51"/>
      <c r="LWC51"/>
      <c r="LWD51"/>
      <c r="LWE51"/>
      <c r="LWF51"/>
      <c r="LWG51"/>
      <c r="LWH51"/>
      <c r="LWI51"/>
      <c r="LWJ51"/>
      <c r="LWK51"/>
      <c r="LWL51"/>
      <c r="LWM51"/>
      <c r="LWN51"/>
      <c r="LWO51"/>
      <c r="LWP51"/>
      <c r="LWQ51"/>
      <c r="LWR51"/>
      <c r="LWS51"/>
      <c r="LWT51"/>
      <c r="LWU51"/>
      <c r="LWV51"/>
      <c r="LWW51"/>
      <c r="LWX51"/>
      <c r="LWY51"/>
      <c r="LWZ51"/>
      <c r="LXA51"/>
      <c r="LXB51"/>
      <c r="LXC51"/>
      <c r="LXD51"/>
      <c r="LXE51"/>
      <c r="LXF51"/>
      <c r="LXG51"/>
      <c r="LXH51"/>
      <c r="LXI51"/>
      <c r="LXJ51"/>
      <c r="LXK51"/>
      <c r="LXL51"/>
      <c r="LXM51"/>
      <c r="LXN51"/>
      <c r="LXO51"/>
      <c r="LXP51"/>
      <c r="LXQ51"/>
      <c r="LXR51"/>
      <c r="LXS51"/>
      <c r="LXT51"/>
      <c r="LXU51"/>
      <c r="LXV51"/>
      <c r="LXW51"/>
      <c r="LXX51"/>
      <c r="LXY51"/>
      <c r="LXZ51"/>
      <c r="LYA51"/>
      <c r="LYB51"/>
      <c r="LYC51"/>
      <c r="LYD51"/>
      <c r="LYE51"/>
      <c r="LYF51"/>
      <c r="LYG51"/>
      <c r="LYH51"/>
      <c r="LYI51"/>
      <c r="LYJ51"/>
      <c r="LYK51"/>
      <c r="LYL51"/>
      <c r="LYM51"/>
      <c r="LYN51"/>
      <c r="LYO51"/>
      <c r="LYP51"/>
      <c r="LYQ51"/>
      <c r="LYR51"/>
      <c r="LYS51"/>
      <c r="LYT51"/>
      <c r="LYU51"/>
      <c r="LYV51"/>
      <c r="LYW51"/>
      <c r="LYX51"/>
      <c r="LYY51"/>
      <c r="LYZ51"/>
      <c r="LZA51"/>
      <c r="LZB51"/>
      <c r="LZC51"/>
      <c r="LZD51"/>
      <c r="LZE51"/>
      <c r="LZF51"/>
      <c r="LZG51"/>
      <c r="LZH51"/>
      <c r="LZI51"/>
      <c r="LZJ51"/>
      <c r="LZK51"/>
      <c r="LZL51"/>
      <c r="LZM51"/>
      <c r="LZN51"/>
      <c r="LZO51"/>
      <c r="LZP51"/>
      <c r="LZQ51"/>
      <c r="LZR51"/>
      <c r="LZS51"/>
      <c r="LZT51"/>
      <c r="LZU51"/>
      <c r="LZV51"/>
      <c r="LZW51"/>
      <c r="LZX51"/>
      <c r="LZY51"/>
      <c r="LZZ51"/>
      <c r="MAA51"/>
      <c r="MAB51"/>
      <c r="MAC51"/>
      <c r="MAD51"/>
      <c r="MAE51"/>
      <c r="MAF51"/>
      <c r="MAG51"/>
      <c r="MAH51"/>
      <c r="MAI51"/>
      <c r="MAJ51"/>
      <c r="MAK51"/>
      <c r="MAL51"/>
      <c r="MAM51"/>
      <c r="MAN51"/>
      <c r="MAO51"/>
      <c r="MAP51"/>
      <c r="MAQ51"/>
      <c r="MAR51"/>
      <c r="MAS51"/>
      <c r="MAT51"/>
      <c r="MAU51"/>
      <c r="MAV51"/>
      <c r="MAW51"/>
      <c r="MAX51"/>
      <c r="MAY51"/>
      <c r="MAZ51"/>
      <c r="MBA51"/>
      <c r="MBB51"/>
      <c r="MBC51"/>
      <c r="MBD51"/>
      <c r="MBE51"/>
      <c r="MBF51"/>
      <c r="MBG51"/>
      <c r="MBH51"/>
      <c r="MBI51"/>
      <c r="MBJ51"/>
      <c r="MBK51"/>
      <c r="MBL51"/>
      <c r="MBM51"/>
      <c r="MBN51"/>
      <c r="MBO51"/>
      <c r="MBP51"/>
      <c r="MBQ51"/>
      <c r="MBR51"/>
      <c r="MBS51"/>
      <c r="MBT51"/>
      <c r="MBU51"/>
      <c r="MBV51"/>
      <c r="MBW51"/>
      <c r="MBX51"/>
      <c r="MBY51"/>
      <c r="MBZ51"/>
      <c r="MCA51"/>
      <c r="MCB51"/>
      <c r="MCC51"/>
      <c r="MCD51"/>
      <c r="MCE51"/>
      <c r="MCF51"/>
      <c r="MCG51"/>
      <c r="MCH51"/>
      <c r="MCI51"/>
      <c r="MCJ51"/>
      <c r="MCK51"/>
      <c r="MCL51"/>
      <c r="MCM51"/>
      <c r="MCN51"/>
      <c r="MCO51"/>
      <c r="MCP51"/>
      <c r="MCQ51"/>
      <c r="MCR51"/>
      <c r="MCS51"/>
      <c r="MCT51"/>
      <c r="MCU51"/>
      <c r="MCV51"/>
      <c r="MCW51"/>
      <c r="MCX51"/>
      <c r="MCY51"/>
      <c r="MCZ51"/>
      <c r="MDA51"/>
      <c r="MDB51"/>
      <c r="MDC51"/>
      <c r="MDD51"/>
      <c r="MDE51"/>
      <c r="MDF51"/>
      <c r="MDG51"/>
      <c r="MDH51"/>
      <c r="MDI51"/>
      <c r="MDJ51"/>
      <c r="MDK51"/>
      <c r="MDL51"/>
      <c r="MDM51"/>
      <c r="MDN51"/>
      <c r="MDO51"/>
      <c r="MDP51"/>
      <c r="MDQ51"/>
      <c r="MDR51"/>
      <c r="MDS51"/>
      <c r="MDT51"/>
      <c r="MDU51"/>
      <c r="MDV51"/>
      <c r="MDW51"/>
      <c r="MDX51"/>
      <c r="MDY51"/>
      <c r="MDZ51"/>
      <c r="MEA51"/>
      <c r="MEB51"/>
      <c r="MEC51"/>
      <c r="MED51"/>
      <c r="MEE51"/>
      <c r="MEF51"/>
      <c r="MEG51"/>
      <c r="MEH51"/>
      <c r="MEI51"/>
      <c r="MEJ51"/>
      <c r="MEK51"/>
      <c r="MEL51"/>
      <c r="MEM51"/>
      <c r="MEN51"/>
      <c r="MEO51"/>
      <c r="MEP51"/>
      <c r="MEQ51"/>
      <c r="MER51"/>
      <c r="MES51"/>
      <c r="MET51"/>
      <c r="MEU51"/>
      <c r="MEV51"/>
      <c r="MEW51"/>
      <c r="MEX51"/>
      <c r="MEY51"/>
      <c r="MEZ51"/>
      <c r="MFA51"/>
      <c r="MFB51"/>
      <c r="MFC51"/>
      <c r="MFD51"/>
      <c r="MFE51"/>
      <c r="MFF51"/>
      <c r="MFG51"/>
      <c r="MFH51"/>
      <c r="MFI51"/>
      <c r="MFJ51"/>
      <c r="MFK51"/>
      <c r="MFL51"/>
      <c r="MFM51"/>
      <c r="MFN51"/>
      <c r="MFO51"/>
      <c r="MFP51"/>
      <c r="MFQ51"/>
      <c r="MFR51"/>
      <c r="MFS51"/>
      <c r="MFT51"/>
      <c r="MFU51"/>
      <c r="MFV51"/>
      <c r="MFW51"/>
      <c r="MFX51"/>
      <c r="MFY51"/>
      <c r="MFZ51"/>
      <c r="MGA51"/>
      <c r="MGB51"/>
      <c r="MGC51"/>
      <c r="MGD51"/>
      <c r="MGE51"/>
      <c r="MGF51"/>
      <c r="MGG51"/>
      <c r="MGH51"/>
      <c r="MGI51"/>
      <c r="MGJ51"/>
      <c r="MGK51"/>
      <c r="MGL51"/>
      <c r="MGM51"/>
      <c r="MGN51"/>
      <c r="MGO51"/>
      <c r="MGP51"/>
      <c r="MGQ51"/>
      <c r="MGR51"/>
      <c r="MGS51"/>
      <c r="MGT51"/>
      <c r="MGU51"/>
      <c r="MGV51"/>
      <c r="MGW51"/>
      <c r="MGX51"/>
      <c r="MGY51"/>
      <c r="MGZ51"/>
      <c r="MHA51"/>
      <c r="MHB51"/>
      <c r="MHC51"/>
      <c r="MHD51"/>
      <c r="MHE51"/>
      <c r="MHF51"/>
      <c r="MHG51"/>
      <c r="MHH51"/>
      <c r="MHI51"/>
      <c r="MHJ51"/>
      <c r="MHK51"/>
      <c r="MHL51"/>
      <c r="MHM51"/>
      <c r="MHN51"/>
      <c r="MHO51"/>
      <c r="MHP51"/>
      <c r="MHQ51"/>
      <c r="MHR51"/>
      <c r="MHS51"/>
      <c r="MHT51"/>
      <c r="MHU51"/>
      <c r="MHV51"/>
      <c r="MHW51"/>
      <c r="MHX51"/>
      <c r="MHY51"/>
      <c r="MHZ51"/>
      <c r="MIA51"/>
      <c r="MIB51"/>
      <c r="MIC51"/>
      <c r="MID51"/>
      <c r="MIE51"/>
      <c r="MIF51"/>
      <c r="MIG51"/>
      <c r="MIH51"/>
      <c r="MII51"/>
      <c r="MIJ51"/>
      <c r="MIK51"/>
      <c r="MIL51"/>
      <c r="MIM51"/>
      <c r="MIN51"/>
      <c r="MIO51"/>
      <c r="MIP51"/>
      <c r="MIQ51"/>
      <c r="MIR51"/>
      <c r="MIS51"/>
      <c r="MIT51"/>
      <c r="MIU51"/>
      <c r="MIV51"/>
      <c r="MIW51"/>
      <c r="MIX51"/>
      <c r="MIY51"/>
      <c r="MIZ51"/>
      <c r="MJA51"/>
      <c r="MJB51"/>
      <c r="MJC51"/>
      <c r="MJD51"/>
      <c r="MJE51"/>
      <c r="MJF51"/>
      <c r="MJG51"/>
      <c r="MJH51"/>
      <c r="MJI51"/>
      <c r="MJJ51"/>
      <c r="MJK51"/>
      <c r="MJL51"/>
      <c r="MJM51"/>
      <c r="MJN51"/>
      <c r="MJO51"/>
      <c r="MJP51"/>
      <c r="MJQ51"/>
      <c r="MJR51"/>
      <c r="MJS51"/>
      <c r="MJT51"/>
      <c r="MJU51"/>
      <c r="MJV51"/>
      <c r="MJW51"/>
      <c r="MJX51"/>
      <c r="MJY51"/>
      <c r="MJZ51"/>
      <c r="MKA51"/>
      <c r="MKB51"/>
      <c r="MKC51"/>
      <c r="MKD51"/>
      <c r="MKE51"/>
      <c r="MKF51"/>
      <c r="MKG51"/>
      <c r="MKH51"/>
      <c r="MKI51"/>
      <c r="MKJ51"/>
      <c r="MKK51"/>
      <c r="MKL51"/>
      <c r="MKM51"/>
      <c r="MKN51"/>
      <c r="MKO51"/>
      <c r="MKP51"/>
      <c r="MKQ51"/>
      <c r="MKR51"/>
      <c r="MKS51"/>
      <c r="MKT51"/>
      <c r="MKU51"/>
      <c r="MKV51"/>
      <c r="MKW51"/>
      <c r="MKX51"/>
      <c r="MKY51"/>
      <c r="MKZ51"/>
      <c r="MLA51"/>
      <c r="MLB51"/>
      <c r="MLC51"/>
      <c r="MLD51"/>
      <c r="MLE51"/>
      <c r="MLF51"/>
      <c r="MLG51"/>
      <c r="MLH51"/>
      <c r="MLI51"/>
      <c r="MLJ51"/>
      <c r="MLK51"/>
      <c r="MLL51"/>
      <c r="MLM51"/>
      <c r="MLN51"/>
      <c r="MLO51"/>
      <c r="MLP51"/>
      <c r="MLQ51"/>
      <c r="MLR51"/>
      <c r="MLS51"/>
      <c r="MLT51"/>
      <c r="MLU51"/>
      <c r="MLV51"/>
      <c r="MLW51"/>
      <c r="MLX51"/>
      <c r="MLY51"/>
      <c r="MLZ51"/>
      <c r="MMA51"/>
      <c r="MMB51"/>
      <c r="MMC51"/>
      <c r="MMD51"/>
      <c r="MME51"/>
      <c r="MMF51"/>
      <c r="MMG51"/>
      <c r="MMH51"/>
      <c r="MMI51"/>
      <c r="MMJ51"/>
      <c r="MMK51"/>
      <c r="MML51"/>
      <c r="MMM51"/>
      <c r="MMN51"/>
      <c r="MMO51"/>
      <c r="MMP51"/>
      <c r="MMQ51"/>
      <c r="MMR51"/>
      <c r="MMS51"/>
      <c r="MMT51"/>
      <c r="MMU51"/>
      <c r="MMV51"/>
      <c r="MMW51"/>
      <c r="MMX51"/>
      <c r="MMY51"/>
      <c r="MMZ51"/>
      <c r="MNA51"/>
      <c r="MNB51"/>
      <c r="MNC51"/>
      <c r="MND51"/>
      <c r="MNE51"/>
      <c r="MNF51"/>
      <c r="MNG51"/>
      <c r="MNH51"/>
      <c r="MNI51"/>
      <c r="MNJ51"/>
      <c r="MNK51"/>
      <c r="MNL51"/>
      <c r="MNM51"/>
      <c r="MNN51"/>
      <c r="MNO51"/>
      <c r="MNP51"/>
      <c r="MNQ51"/>
      <c r="MNR51"/>
      <c r="MNS51"/>
      <c r="MNT51"/>
      <c r="MNU51"/>
      <c r="MNV51"/>
      <c r="MNW51"/>
      <c r="MNX51"/>
      <c r="MNY51"/>
      <c r="MNZ51"/>
      <c r="MOA51"/>
      <c r="MOB51"/>
      <c r="MOC51"/>
      <c r="MOD51"/>
      <c r="MOE51"/>
      <c r="MOF51"/>
      <c r="MOG51"/>
      <c r="MOH51"/>
      <c r="MOI51"/>
      <c r="MOJ51"/>
      <c r="MOK51"/>
      <c r="MOL51"/>
      <c r="MOM51"/>
      <c r="MON51"/>
      <c r="MOO51"/>
      <c r="MOP51"/>
      <c r="MOQ51"/>
      <c r="MOR51"/>
      <c r="MOS51"/>
      <c r="MOT51"/>
      <c r="MOU51"/>
      <c r="MOV51"/>
      <c r="MOW51"/>
      <c r="MOX51"/>
      <c r="MOY51"/>
      <c r="MOZ51"/>
      <c r="MPA51"/>
      <c r="MPB51"/>
      <c r="MPC51"/>
      <c r="MPD51"/>
      <c r="MPE51"/>
      <c r="MPF51"/>
      <c r="MPG51"/>
      <c r="MPH51"/>
      <c r="MPI51"/>
      <c r="MPJ51"/>
      <c r="MPK51"/>
      <c r="MPL51"/>
      <c r="MPM51"/>
      <c r="MPN51"/>
      <c r="MPO51"/>
      <c r="MPP51"/>
      <c r="MPQ51"/>
      <c r="MPR51"/>
      <c r="MPS51"/>
      <c r="MPT51"/>
      <c r="MPU51"/>
      <c r="MPV51"/>
      <c r="MPW51"/>
      <c r="MPX51"/>
      <c r="MPY51"/>
      <c r="MPZ51"/>
      <c r="MQA51"/>
      <c r="MQB51"/>
      <c r="MQC51"/>
      <c r="MQD51"/>
      <c r="MQE51"/>
      <c r="MQF51"/>
      <c r="MQG51"/>
      <c r="MQH51"/>
      <c r="MQI51"/>
      <c r="MQJ51"/>
      <c r="MQK51"/>
      <c r="MQL51"/>
      <c r="MQM51"/>
      <c r="MQN51"/>
      <c r="MQO51"/>
      <c r="MQP51"/>
      <c r="MQQ51"/>
      <c r="MQR51"/>
      <c r="MQS51"/>
      <c r="MQT51"/>
      <c r="MQU51"/>
      <c r="MQV51"/>
      <c r="MQW51"/>
      <c r="MQX51"/>
      <c r="MQY51"/>
      <c r="MQZ51"/>
      <c r="MRA51"/>
      <c r="MRB51"/>
      <c r="MRC51"/>
      <c r="MRD51"/>
      <c r="MRE51"/>
      <c r="MRF51"/>
      <c r="MRG51"/>
      <c r="MRH51"/>
      <c r="MRI51"/>
      <c r="MRJ51"/>
      <c r="MRK51"/>
      <c r="MRL51"/>
      <c r="MRM51"/>
      <c r="MRN51"/>
      <c r="MRO51"/>
      <c r="MRP51"/>
      <c r="MRQ51"/>
      <c r="MRR51"/>
      <c r="MRS51"/>
      <c r="MRT51"/>
      <c r="MRU51"/>
      <c r="MRV51"/>
      <c r="MRW51"/>
      <c r="MRX51"/>
      <c r="MRY51"/>
      <c r="MRZ51"/>
      <c r="MSA51"/>
      <c r="MSB51"/>
      <c r="MSC51"/>
      <c r="MSD51"/>
      <c r="MSE51"/>
      <c r="MSF51"/>
      <c r="MSG51"/>
      <c r="MSH51"/>
      <c r="MSI51"/>
      <c r="MSJ51"/>
      <c r="MSK51"/>
      <c r="MSL51"/>
      <c r="MSM51"/>
      <c r="MSN51"/>
      <c r="MSO51"/>
      <c r="MSP51"/>
      <c r="MSQ51"/>
      <c r="MSR51"/>
      <c r="MSS51"/>
      <c r="MST51"/>
      <c r="MSU51"/>
      <c r="MSV51"/>
      <c r="MSW51"/>
      <c r="MSX51"/>
      <c r="MSY51"/>
      <c r="MSZ51"/>
      <c r="MTA51"/>
      <c r="MTB51"/>
      <c r="MTC51"/>
      <c r="MTD51"/>
      <c r="MTE51"/>
      <c r="MTF51"/>
      <c r="MTG51"/>
      <c r="MTH51"/>
      <c r="MTI51"/>
      <c r="MTJ51"/>
      <c r="MTK51"/>
      <c r="MTL51"/>
      <c r="MTM51"/>
      <c r="MTN51"/>
      <c r="MTO51"/>
      <c r="MTP51"/>
      <c r="MTQ51"/>
      <c r="MTR51"/>
      <c r="MTS51"/>
      <c r="MTT51"/>
      <c r="MTU51"/>
      <c r="MTV51"/>
      <c r="MTW51"/>
      <c r="MTX51"/>
      <c r="MTY51"/>
      <c r="MTZ51"/>
      <c r="MUA51"/>
      <c r="MUB51"/>
      <c r="MUC51"/>
      <c r="MUD51"/>
      <c r="MUE51"/>
      <c r="MUF51"/>
      <c r="MUG51"/>
      <c r="MUH51"/>
      <c r="MUI51"/>
      <c r="MUJ51"/>
      <c r="MUK51"/>
      <c r="MUL51"/>
      <c r="MUM51"/>
      <c r="MUN51"/>
      <c r="MUO51"/>
      <c r="MUP51"/>
      <c r="MUQ51"/>
      <c r="MUR51"/>
      <c r="MUS51"/>
      <c r="MUT51"/>
      <c r="MUU51"/>
      <c r="MUV51"/>
      <c r="MUW51"/>
      <c r="MUX51"/>
      <c r="MUY51"/>
      <c r="MUZ51"/>
      <c r="MVA51"/>
      <c r="MVB51"/>
      <c r="MVC51"/>
      <c r="MVD51"/>
      <c r="MVE51"/>
      <c r="MVF51"/>
      <c r="MVG51"/>
      <c r="MVH51"/>
      <c r="MVI51"/>
      <c r="MVJ51"/>
      <c r="MVK51"/>
      <c r="MVL51"/>
      <c r="MVM51"/>
      <c r="MVN51"/>
      <c r="MVO51"/>
      <c r="MVP51"/>
      <c r="MVQ51"/>
      <c r="MVR51"/>
      <c r="MVS51"/>
      <c r="MVT51"/>
      <c r="MVU51"/>
      <c r="MVV51"/>
      <c r="MVW51"/>
      <c r="MVX51"/>
      <c r="MVY51"/>
      <c r="MVZ51"/>
      <c r="MWA51"/>
      <c r="MWB51"/>
      <c r="MWC51"/>
      <c r="MWD51"/>
      <c r="MWE51"/>
      <c r="MWF51"/>
      <c r="MWG51"/>
      <c r="MWH51"/>
      <c r="MWI51"/>
      <c r="MWJ51"/>
      <c r="MWK51"/>
      <c r="MWL51"/>
      <c r="MWM51"/>
      <c r="MWN51"/>
      <c r="MWO51"/>
      <c r="MWP51"/>
      <c r="MWQ51"/>
      <c r="MWR51"/>
      <c r="MWS51"/>
      <c r="MWT51"/>
      <c r="MWU51"/>
      <c r="MWV51"/>
      <c r="MWW51"/>
      <c r="MWX51"/>
      <c r="MWY51"/>
      <c r="MWZ51"/>
      <c r="MXA51"/>
      <c r="MXB51"/>
      <c r="MXC51"/>
      <c r="MXD51"/>
      <c r="MXE51"/>
      <c r="MXF51"/>
      <c r="MXG51"/>
      <c r="MXH51"/>
      <c r="MXI51"/>
      <c r="MXJ51"/>
      <c r="MXK51"/>
      <c r="MXL51"/>
      <c r="MXM51"/>
      <c r="MXN51"/>
      <c r="MXO51"/>
      <c r="MXP51"/>
      <c r="MXQ51"/>
      <c r="MXR51"/>
      <c r="MXS51"/>
      <c r="MXT51"/>
      <c r="MXU51"/>
      <c r="MXV51"/>
      <c r="MXW51"/>
      <c r="MXX51"/>
      <c r="MXY51"/>
      <c r="MXZ51"/>
      <c r="MYA51"/>
      <c r="MYB51"/>
      <c r="MYC51"/>
      <c r="MYD51"/>
      <c r="MYE51"/>
      <c r="MYF51"/>
      <c r="MYG51"/>
      <c r="MYH51"/>
      <c r="MYI51"/>
      <c r="MYJ51"/>
      <c r="MYK51"/>
      <c r="MYL51"/>
      <c r="MYM51"/>
      <c r="MYN51"/>
      <c r="MYO51"/>
      <c r="MYP51"/>
      <c r="MYQ51"/>
      <c r="MYR51"/>
      <c r="MYS51"/>
      <c r="MYT51"/>
      <c r="MYU51"/>
      <c r="MYV51"/>
      <c r="MYW51"/>
      <c r="MYX51"/>
      <c r="MYY51"/>
      <c r="MYZ51"/>
      <c r="MZA51"/>
      <c r="MZB51"/>
      <c r="MZC51"/>
      <c r="MZD51"/>
      <c r="MZE51"/>
      <c r="MZF51"/>
      <c r="MZG51"/>
      <c r="MZH51"/>
      <c r="MZI51"/>
      <c r="MZJ51"/>
      <c r="MZK51"/>
      <c r="MZL51"/>
      <c r="MZM51"/>
      <c r="MZN51"/>
      <c r="MZO51"/>
      <c r="MZP51"/>
      <c r="MZQ51"/>
      <c r="MZR51"/>
      <c r="MZS51"/>
      <c r="MZT51"/>
      <c r="MZU51"/>
      <c r="MZV51"/>
      <c r="MZW51"/>
      <c r="MZX51"/>
      <c r="MZY51"/>
      <c r="MZZ51"/>
      <c r="NAA51"/>
      <c r="NAB51"/>
      <c r="NAC51"/>
      <c r="NAD51"/>
      <c r="NAE51"/>
      <c r="NAF51"/>
      <c r="NAG51"/>
      <c r="NAH51"/>
      <c r="NAI51"/>
      <c r="NAJ51"/>
      <c r="NAK51"/>
      <c r="NAL51"/>
      <c r="NAM51"/>
      <c r="NAN51"/>
      <c r="NAO51"/>
      <c r="NAP51"/>
      <c r="NAQ51"/>
      <c r="NAR51"/>
      <c r="NAS51"/>
      <c r="NAT51"/>
      <c r="NAU51"/>
      <c r="NAV51"/>
      <c r="NAW51"/>
      <c r="NAX51"/>
      <c r="NAY51"/>
      <c r="NAZ51"/>
      <c r="NBA51"/>
      <c r="NBB51"/>
      <c r="NBC51"/>
      <c r="NBD51"/>
      <c r="NBE51"/>
      <c r="NBF51"/>
      <c r="NBG51"/>
      <c r="NBH51"/>
      <c r="NBI51"/>
      <c r="NBJ51"/>
      <c r="NBK51"/>
      <c r="NBL51"/>
      <c r="NBM51"/>
      <c r="NBN51"/>
      <c r="NBO51"/>
      <c r="NBP51"/>
      <c r="NBQ51"/>
      <c r="NBR51"/>
      <c r="NBS51"/>
      <c r="NBT51"/>
      <c r="NBU51"/>
      <c r="NBV51"/>
      <c r="NBW51"/>
      <c r="NBX51"/>
      <c r="NBY51"/>
      <c r="NBZ51"/>
      <c r="NCA51"/>
      <c r="NCB51"/>
      <c r="NCC51"/>
      <c r="NCD51"/>
      <c r="NCE51"/>
      <c r="NCF51"/>
      <c r="NCG51"/>
      <c r="NCH51"/>
      <c r="NCI51"/>
      <c r="NCJ51"/>
      <c r="NCK51"/>
      <c r="NCL51"/>
      <c r="NCM51"/>
      <c r="NCN51"/>
      <c r="NCO51"/>
      <c r="NCP51"/>
      <c r="NCQ51"/>
      <c r="NCR51"/>
      <c r="NCS51"/>
      <c r="NCT51"/>
      <c r="NCU51"/>
      <c r="NCV51"/>
      <c r="NCW51"/>
      <c r="NCX51"/>
      <c r="NCY51"/>
      <c r="NCZ51"/>
      <c r="NDA51"/>
      <c r="NDB51"/>
      <c r="NDC51"/>
      <c r="NDD51"/>
      <c r="NDE51"/>
      <c r="NDF51"/>
      <c r="NDG51"/>
      <c r="NDH51"/>
      <c r="NDI51"/>
      <c r="NDJ51"/>
      <c r="NDK51"/>
      <c r="NDL51"/>
      <c r="NDM51"/>
      <c r="NDN51"/>
      <c r="NDO51"/>
      <c r="NDP51"/>
      <c r="NDQ51"/>
      <c r="NDR51"/>
      <c r="NDS51"/>
      <c r="NDT51"/>
      <c r="NDU51"/>
      <c r="NDV51"/>
      <c r="NDW51"/>
      <c r="NDX51"/>
      <c r="NDY51"/>
      <c r="NDZ51"/>
      <c r="NEA51"/>
      <c r="NEB51"/>
      <c r="NEC51"/>
      <c r="NED51"/>
      <c r="NEE51"/>
      <c r="NEF51"/>
      <c r="NEG51"/>
      <c r="NEH51"/>
      <c r="NEI51"/>
      <c r="NEJ51"/>
      <c r="NEK51"/>
      <c r="NEL51"/>
      <c r="NEM51"/>
      <c r="NEN51"/>
      <c r="NEO51"/>
      <c r="NEP51"/>
      <c r="NEQ51"/>
      <c r="NER51"/>
      <c r="NES51"/>
      <c r="NET51"/>
      <c r="NEU51"/>
      <c r="NEV51"/>
      <c r="NEW51"/>
      <c r="NEX51"/>
      <c r="NEY51"/>
      <c r="NEZ51"/>
      <c r="NFA51"/>
      <c r="NFB51"/>
      <c r="NFC51"/>
      <c r="NFD51"/>
      <c r="NFE51"/>
      <c r="NFF51"/>
      <c r="NFG51"/>
      <c r="NFH51"/>
      <c r="NFI51"/>
      <c r="NFJ51"/>
      <c r="NFK51"/>
      <c r="NFL51"/>
      <c r="NFM51"/>
      <c r="NFN51"/>
      <c r="NFO51"/>
      <c r="NFP51"/>
      <c r="NFQ51"/>
      <c r="NFR51"/>
      <c r="NFS51"/>
      <c r="NFT51"/>
      <c r="NFU51"/>
      <c r="NFV51"/>
      <c r="NFW51"/>
      <c r="NFX51"/>
      <c r="NFY51"/>
      <c r="NFZ51"/>
      <c r="NGA51"/>
      <c r="NGB51"/>
      <c r="NGC51"/>
      <c r="NGD51"/>
      <c r="NGE51"/>
      <c r="NGF51"/>
      <c r="NGG51"/>
      <c r="NGH51"/>
      <c r="NGI51"/>
      <c r="NGJ51"/>
      <c r="NGK51"/>
      <c r="NGL51"/>
      <c r="NGM51"/>
      <c r="NGN51"/>
      <c r="NGO51"/>
      <c r="NGP51"/>
      <c r="NGQ51"/>
      <c r="NGR51"/>
      <c r="NGS51"/>
      <c r="NGT51"/>
      <c r="NGU51"/>
      <c r="NGV51"/>
      <c r="NGW51"/>
      <c r="NGX51"/>
      <c r="NGY51"/>
      <c r="NGZ51"/>
      <c r="NHA51"/>
      <c r="NHB51"/>
      <c r="NHC51"/>
      <c r="NHD51"/>
      <c r="NHE51"/>
      <c r="NHF51"/>
      <c r="NHG51"/>
      <c r="NHH51"/>
      <c r="NHI51"/>
      <c r="NHJ51"/>
      <c r="NHK51"/>
      <c r="NHL51"/>
      <c r="NHM51"/>
      <c r="NHN51"/>
      <c r="NHO51"/>
      <c r="NHP51"/>
      <c r="NHQ51"/>
      <c r="NHR51"/>
      <c r="NHS51"/>
      <c r="NHT51"/>
      <c r="NHU51"/>
      <c r="NHV51"/>
      <c r="NHW51"/>
      <c r="NHX51"/>
      <c r="NHY51"/>
      <c r="NHZ51"/>
      <c r="NIA51"/>
      <c r="NIB51"/>
      <c r="NIC51"/>
      <c r="NID51"/>
      <c r="NIE51"/>
      <c r="NIF51"/>
      <c r="NIG51"/>
      <c r="NIH51"/>
      <c r="NII51"/>
      <c r="NIJ51"/>
      <c r="NIK51"/>
      <c r="NIL51"/>
      <c r="NIM51"/>
      <c r="NIN51"/>
      <c r="NIO51"/>
      <c r="NIP51"/>
      <c r="NIQ51"/>
      <c r="NIR51"/>
      <c r="NIS51"/>
      <c r="NIT51"/>
      <c r="NIU51"/>
      <c r="NIV51"/>
      <c r="NIW51"/>
      <c r="NIX51"/>
      <c r="NIY51"/>
      <c r="NIZ51"/>
      <c r="NJA51"/>
      <c r="NJB51"/>
      <c r="NJC51"/>
      <c r="NJD51"/>
      <c r="NJE51"/>
      <c r="NJF51"/>
      <c r="NJG51"/>
      <c r="NJH51"/>
      <c r="NJI51"/>
      <c r="NJJ51"/>
      <c r="NJK51"/>
      <c r="NJL51"/>
      <c r="NJM51"/>
      <c r="NJN51"/>
      <c r="NJO51"/>
      <c r="NJP51"/>
      <c r="NJQ51"/>
      <c r="NJR51"/>
      <c r="NJS51"/>
      <c r="NJT51"/>
      <c r="NJU51"/>
      <c r="NJV51"/>
      <c r="NJW51"/>
      <c r="NJX51"/>
      <c r="NJY51"/>
      <c r="NJZ51"/>
      <c r="NKA51"/>
      <c r="NKB51"/>
      <c r="NKC51"/>
      <c r="NKD51"/>
      <c r="NKE51"/>
      <c r="NKF51"/>
      <c r="NKG51"/>
      <c r="NKH51"/>
      <c r="NKI51"/>
      <c r="NKJ51"/>
      <c r="NKK51"/>
      <c r="NKL51"/>
      <c r="NKM51"/>
      <c r="NKN51"/>
      <c r="NKO51"/>
      <c r="NKP51"/>
      <c r="NKQ51"/>
      <c r="NKR51"/>
      <c r="NKS51"/>
      <c r="NKT51"/>
      <c r="NKU51"/>
      <c r="NKV51"/>
      <c r="NKW51"/>
      <c r="NKX51"/>
      <c r="NKY51"/>
      <c r="NKZ51"/>
      <c r="NLA51"/>
      <c r="NLB51"/>
      <c r="NLC51"/>
      <c r="NLD51"/>
      <c r="NLE51"/>
      <c r="NLF51"/>
      <c r="NLG51"/>
      <c r="NLH51"/>
      <c r="NLI51"/>
      <c r="NLJ51"/>
      <c r="NLK51"/>
      <c r="NLL51"/>
      <c r="NLM51"/>
      <c r="NLN51"/>
      <c r="NLO51"/>
      <c r="NLP51"/>
      <c r="NLQ51"/>
      <c r="NLR51"/>
      <c r="NLS51"/>
      <c r="NLT51"/>
      <c r="NLU51"/>
      <c r="NLV51"/>
      <c r="NLW51"/>
      <c r="NLX51"/>
      <c r="NLY51"/>
      <c r="NLZ51"/>
      <c r="NMA51"/>
      <c r="NMB51"/>
      <c r="NMC51"/>
      <c r="NMD51"/>
      <c r="NME51"/>
      <c r="NMF51"/>
      <c r="NMG51"/>
      <c r="NMH51"/>
      <c r="NMI51"/>
      <c r="NMJ51"/>
      <c r="NMK51"/>
      <c r="NML51"/>
      <c r="NMM51"/>
      <c r="NMN51"/>
      <c r="NMO51"/>
      <c r="NMP51"/>
      <c r="NMQ51"/>
      <c r="NMR51"/>
      <c r="NMS51"/>
      <c r="NMT51"/>
      <c r="NMU51"/>
      <c r="NMV51"/>
      <c r="NMW51"/>
      <c r="NMX51"/>
      <c r="NMY51"/>
      <c r="NMZ51"/>
      <c r="NNA51"/>
      <c r="NNB51"/>
      <c r="NNC51"/>
      <c r="NND51"/>
      <c r="NNE51"/>
      <c r="NNF51"/>
      <c r="NNG51"/>
      <c r="NNH51"/>
      <c r="NNI51"/>
      <c r="NNJ51"/>
      <c r="NNK51"/>
      <c r="NNL51"/>
      <c r="NNM51"/>
      <c r="NNN51"/>
      <c r="NNO51"/>
      <c r="NNP51"/>
      <c r="NNQ51"/>
      <c r="NNR51"/>
      <c r="NNS51"/>
      <c r="NNT51"/>
      <c r="NNU51"/>
      <c r="NNV51"/>
      <c r="NNW51"/>
      <c r="NNX51"/>
      <c r="NNY51"/>
      <c r="NNZ51"/>
      <c r="NOA51"/>
      <c r="NOB51"/>
      <c r="NOC51"/>
      <c r="NOD51"/>
      <c r="NOE51"/>
      <c r="NOF51"/>
      <c r="NOG51"/>
      <c r="NOH51"/>
      <c r="NOI51"/>
      <c r="NOJ51"/>
      <c r="NOK51"/>
      <c r="NOL51"/>
      <c r="NOM51"/>
      <c r="NON51"/>
      <c r="NOO51"/>
      <c r="NOP51"/>
      <c r="NOQ51"/>
      <c r="NOR51"/>
      <c r="NOS51"/>
      <c r="NOT51"/>
      <c r="NOU51"/>
      <c r="NOV51"/>
      <c r="NOW51"/>
      <c r="NOX51"/>
      <c r="NOY51"/>
      <c r="NOZ51"/>
      <c r="NPA51"/>
      <c r="NPB51"/>
      <c r="NPC51"/>
      <c r="NPD51"/>
      <c r="NPE51"/>
      <c r="NPF51"/>
      <c r="NPG51"/>
      <c r="NPH51"/>
      <c r="NPI51"/>
      <c r="NPJ51"/>
      <c r="NPK51"/>
      <c r="NPL51"/>
      <c r="NPM51"/>
      <c r="NPN51"/>
      <c r="NPO51"/>
      <c r="NPP51"/>
      <c r="NPQ51"/>
      <c r="NPR51"/>
      <c r="NPS51"/>
      <c r="NPT51"/>
      <c r="NPU51"/>
      <c r="NPV51"/>
      <c r="NPW51"/>
      <c r="NPX51"/>
      <c r="NPY51"/>
      <c r="NPZ51"/>
      <c r="NQA51"/>
      <c r="NQB51"/>
      <c r="NQC51"/>
      <c r="NQD51"/>
      <c r="NQE51"/>
      <c r="NQF51"/>
      <c r="NQG51"/>
      <c r="NQH51"/>
      <c r="NQI51"/>
      <c r="NQJ51"/>
      <c r="NQK51"/>
      <c r="NQL51"/>
      <c r="NQM51"/>
      <c r="NQN51"/>
      <c r="NQO51"/>
      <c r="NQP51"/>
      <c r="NQQ51"/>
      <c r="NQR51"/>
      <c r="NQS51"/>
      <c r="NQT51"/>
      <c r="NQU51"/>
      <c r="NQV51"/>
      <c r="NQW51"/>
      <c r="NQX51"/>
      <c r="NQY51"/>
      <c r="NQZ51"/>
      <c r="NRA51"/>
      <c r="NRB51"/>
      <c r="NRC51"/>
      <c r="NRD51"/>
      <c r="NRE51"/>
      <c r="NRF51"/>
      <c r="NRG51"/>
      <c r="NRH51"/>
      <c r="NRI51"/>
      <c r="NRJ51"/>
      <c r="NRK51"/>
      <c r="NRL51"/>
      <c r="NRM51"/>
      <c r="NRN51"/>
      <c r="NRO51"/>
      <c r="NRP51"/>
      <c r="NRQ51"/>
      <c r="NRR51"/>
      <c r="NRS51"/>
      <c r="NRT51"/>
      <c r="NRU51"/>
      <c r="NRV51"/>
      <c r="NRW51"/>
      <c r="NRX51"/>
      <c r="NRY51"/>
      <c r="NRZ51"/>
      <c r="NSA51"/>
      <c r="NSB51"/>
      <c r="NSC51"/>
      <c r="NSD51"/>
      <c r="NSE51"/>
      <c r="NSF51"/>
      <c r="NSG51"/>
      <c r="NSH51"/>
      <c r="NSI51"/>
      <c r="NSJ51"/>
      <c r="NSK51"/>
      <c r="NSL51"/>
      <c r="NSM51"/>
      <c r="NSN51"/>
      <c r="NSO51"/>
      <c r="NSP51"/>
      <c r="NSQ51"/>
      <c r="NSR51"/>
      <c r="NSS51"/>
      <c r="NST51"/>
      <c r="NSU51"/>
      <c r="NSV51"/>
      <c r="NSW51"/>
      <c r="NSX51"/>
      <c r="NSY51"/>
      <c r="NSZ51"/>
      <c r="NTA51"/>
      <c r="NTB51"/>
      <c r="NTC51"/>
      <c r="NTD51"/>
      <c r="NTE51"/>
      <c r="NTF51"/>
      <c r="NTG51"/>
      <c r="NTH51"/>
      <c r="NTI51"/>
      <c r="NTJ51"/>
      <c r="NTK51"/>
      <c r="NTL51"/>
      <c r="NTM51"/>
      <c r="NTN51"/>
      <c r="NTO51"/>
      <c r="NTP51"/>
      <c r="NTQ51"/>
      <c r="NTR51"/>
      <c r="NTS51"/>
      <c r="NTT51"/>
      <c r="NTU51"/>
      <c r="NTV51"/>
      <c r="NTW51"/>
      <c r="NTX51"/>
      <c r="NTY51"/>
      <c r="NTZ51"/>
      <c r="NUA51"/>
      <c r="NUB51"/>
      <c r="NUC51"/>
      <c r="NUD51"/>
      <c r="NUE51"/>
      <c r="NUF51"/>
      <c r="NUG51"/>
      <c r="NUH51"/>
      <c r="NUI51"/>
      <c r="NUJ51"/>
      <c r="NUK51"/>
      <c r="NUL51"/>
      <c r="NUM51"/>
      <c r="NUN51"/>
      <c r="NUO51"/>
      <c r="NUP51"/>
      <c r="NUQ51"/>
      <c r="NUR51"/>
      <c r="NUS51"/>
      <c r="NUT51"/>
      <c r="NUU51"/>
      <c r="NUV51"/>
      <c r="NUW51"/>
      <c r="NUX51"/>
      <c r="NUY51"/>
      <c r="NUZ51"/>
      <c r="NVA51"/>
      <c r="NVB51"/>
      <c r="NVC51"/>
      <c r="NVD51"/>
      <c r="NVE51"/>
      <c r="NVF51"/>
      <c r="NVG51"/>
      <c r="NVH51"/>
      <c r="NVI51"/>
      <c r="NVJ51"/>
      <c r="NVK51"/>
      <c r="NVL51"/>
      <c r="NVM51"/>
      <c r="NVN51"/>
      <c r="NVO51"/>
      <c r="NVP51"/>
      <c r="NVQ51"/>
      <c r="NVR51"/>
      <c r="NVS51"/>
      <c r="NVT51"/>
      <c r="NVU51"/>
      <c r="NVV51"/>
      <c r="NVW51"/>
      <c r="NVX51"/>
      <c r="NVY51"/>
      <c r="NVZ51"/>
      <c r="NWA51"/>
      <c r="NWB51"/>
      <c r="NWC51"/>
      <c r="NWD51"/>
      <c r="NWE51"/>
      <c r="NWF51"/>
      <c r="NWG51"/>
      <c r="NWH51"/>
      <c r="NWI51"/>
      <c r="NWJ51"/>
      <c r="NWK51"/>
      <c r="NWL51"/>
      <c r="NWM51"/>
      <c r="NWN51"/>
      <c r="NWO51"/>
      <c r="NWP51"/>
      <c r="NWQ51"/>
      <c r="NWR51"/>
      <c r="NWS51"/>
      <c r="NWT51"/>
      <c r="NWU51"/>
      <c r="NWV51"/>
      <c r="NWW51"/>
      <c r="NWX51"/>
      <c r="NWY51"/>
      <c r="NWZ51"/>
      <c r="NXA51"/>
      <c r="NXB51"/>
      <c r="NXC51"/>
      <c r="NXD51"/>
      <c r="NXE51"/>
      <c r="NXF51"/>
      <c r="NXG51"/>
      <c r="NXH51"/>
      <c r="NXI51"/>
      <c r="NXJ51"/>
      <c r="NXK51"/>
      <c r="NXL51"/>
      <c r="NXM51"/>
      <c r="NXN51"/>
      <c r="NXO51"/>
      <c r="NXP51"/>
      <c r="NXQ51"/>
      <c r="NXR51"/>
      <c r="NXS51"/>
      <c r="NXT51"/>
      <c r="NXU51"/>
      <c r="NXV51"/>
      <c r="NXW51"/>
      <c r="NXX51"/>
      <c r="NXY51"/>
      <c r="NXZ51"/>
      <c r="NYA51"/>
      <c r="NYB51"/>
      <c r="NYC51"/>
      <c r="NYD51"/>
      <c r="NYE51"/>
      <c r="NYF51"/>
      <c r="NYG51"/>
      <c r="NYH51"/>
      <c r="NYI51"/>
      <c r="NYJ51"/>
      <c r="NYK51"/>
      <c r="NYL51"/>
      <c r="NYM51"/>
      <c r="NYN51"/>
      <c r="NYO51"/>
      <c r="NYP51"/>
      <c r="NYQ51"/>
      <c r="NYR51"/>
      <c r="NYS51"/>
      <c r="NYT51"/>
      <c r="NYU51"/>
      <c r="NYV51"/>
      <c r="NYW51"/>
      <c r="NYX51"/>
      <c r="NYY51"/>
      <c r="NYZ51"/>
      <c r="NZA51"/>
      <c r="NZB51"/>
      <c r="NZC51"/>
      <c r="NZD51"/>
      <c r="NZE51"/>
      <c r="NZF51"/>
      <c r="NZG51"/>
      <c r="NZH51"/>
      <c r="NZI51"/>
      <c r="NZJ51"/>
      <c r="NZK51"/>
      <c r="NZL51"/>
      <c r="NZM51"/>
      <c r="NZN51"/>
      <c r="NZO51"/>
      <c r="NZP51"/>
      <c r="NZQ51"/>
      <c r="NZR51"/>
      <c r="NZS51"/>
      <c r="NZT51"/>
      <c r="NZU51"/>
      <c r="NZV51"/>
      <c r="NZW51"/>
      <c r="NZX51"/>
      <c r="NZY51"/>
      <c r="NZZ51"/>
      <c r="OAA51"/>
      <c r="OAB51"/>
      <c r="OAC51"/>
      <c r="OAD51"/>
      <c r="OAE51"/>
      <c r="OAF51"/>
      <c r="OAG51"/>
      <c r="OAH51"/>
      <c r="OAI51"/>
      <c r="OAJ51"/>
      <c r="OAK51"/>
      <c r="OAL51"/>
      <c r="OAM51"/>
      <c r="OAN51"/>
      <c r="OAO51"/>
      <c r="OAP51"/>
      <c r="OAQ51"/>
      <c r="OAR51"/>
      <c r="OAS51"/>
      <c r="OAT51"/>
      <c r="OAU51"/>
      <c r="OAV51"/>
      <c r="OAW51"/>
      <c r="OAX51"/>
      <c r="OAY51"/>
      <c r="OAZ51"/>
      <c r="OBA51"/>
      <c r="OBB51"/>
      <c r="OBC51"/>
      <c r="OBD51"/>
      <c r="OBE51"/>
      <c r="OBF51"/>
      <c r="OBG51"/>
      <c r="OBH51"/>
      <c r="OBI51"/>
      <c r="OBJ51"/>
      <c r="OBK51"/>
      <c r="OBL51"/>
      <c r="OBM51"/>
      <c r="OBN51"/>
      <c r="OBO51"/>
      <c r="OBP51"/>
      <c r="OBQ51"/>
      <c r="OBR51"/>
      <c r="OBS51"/>
      <c r="OBT51"/>
      <c r="OBU51"/>
      <c r="OBV51"/>
      <c r="OBW51"/>
      <c r="OBX51"/>
      <c r="OBY51"/>
      <c r="OBZ51"/>
      <c r="OCA51"/>
      <c r="OCB51"/>
      <c r="OCC51"/>
      <c r="OCD51"/>
      <c r="OCE51"/>
      <c r="OCF51"/>
      <c r="OCG51"/>
      <c r="OCH51"/>
      <c r="OCI51"/>
      <c r="OCJ51"/>
      <c r="OCK51"/>
      <c r="OCL51"/>
      <c r="OCM51"/>
      <c r="OCN51"/>
      <c r="OCO51"/>
      <c r="OCP51"/>
      <c r="OCQ51"/>
      <c r="OCR51"/>
      <c r="OCS51"/>
      <c r="OCT51"/>
      <c r="OCU51"/>
      <c r="OCV51"/>
      <c r="OCW51"/>
      <c r="OCX51"/>
      <c r="OCY51"/>
      <c r="OCZ51"/>
      <c r="ODA51"/>
      <c r="ODB51"/>
      <c r="ODC51"/>
      <c r="ODD51"/>
      <c r="ODE51"/>
      <c r="ODF51"/>
      <c r="ODG51"/>
      <c r="ODH51"/>
      <c r="ODI51"/>
      <c r="ODJ51"/>
      <c r="ODK51"/>
      <c r="ODL51"/>
      <c r="ODM51"/>
      <c r="ODN51"/>
      <c r="ODO51"/>
      <c r="ODP51"/>
      <c r="ODQ51"/>
      <c r="ODR51"/>
      <c r="ODS51"/>
      <c r="ODT51"/>
      <c r="ODU51"/>
      <c r="ODV51"/>
      <c r="ODW51"/>
      <c r="ODX51"/>
      <c r="ODY51"/>
      <c r="ODZ51"/>
      <c r="OEA51"/>
      <c r="OEB51"/>
      <c r="OEC51"/>
      <c r="OED51"/>
      <c r="OEE51"/>
      <c r="OEF51"/>
      <c r="OEG51"/>
      <c r="OEH51"/>
      <c r="OEI51"/>
      <c r="OEJ51"/>
      <c r="OEK51"/>
      <c r="OEL51"/>
      <c r="OEM51"/>
      <c r="OEN51"/>
      <c r="OEO51"/>
      <c r="OEP51"/>
      <c r="OEQ51"/>
      <c r="OER51"/>
      <c r="OES51"/>
      <c r="OET51"/>
      <c r="OEU51"/>
      <c r="OEV51"/>
      <c r="OEW51"/>
      <c r="OEX51"/>
      <c r="OEY51"/>
      <c r="OEZ51"/>
      <c r="OFA51"/>
      <c r="OFB51"/>
      <c r="OFC51"/>
      <c r="OFD51"/>
      <c r="OFE51"/>
      <c r="OFF51"/>
      <c r="OFG51"/>
      <c r="OFH51"/>
      <c r="OFI51"/>
      <c r="OFJ51"/>
      <c r="OFK51"/>
      <c r="OFL51"/>
      <c r="OFM51"/>
      <c r="OFN51"/>
      <c r="OFO51"/>
      <c r="OFP51"/>
      <c r="OFQ51"/>
      <c r="OFR51"/>
      <c r="OFS51"/>
      <c r="OFT51"/>
      <c r="OFU51"/>
      <c r="OFV51"/>
      <c r="OFW51"/>
      <c r="OFX51"/>
      <c r="OFY51"/>
      <c r="OFZ51"/>
      <c r="OGA51"/>
      <c r="OGB51"/>
      <c r="OGC51"/>
      <c r="OGD51"/>
      <c r="OGE51"/>
      <c r="OGF51"/>
      <c r="OGG51"/>
      <c r="OGH51"/>
      <c r="OGI51"/>
      <c r="OGJ51"/>
      <c r="OGK51"/>
      <c r="OGL51"/>
      <c r="OGM51"/>
      <c r="OGN51"/>
      <c r="OGO51"/>
      <c r="OGP51"/>
      <c r="OGQ51"/>
      <c r="OGR51"/>
      <c r="OGS51"/>
      <c r="OGT51"/>
      <c r="OGU51"/>
      <c r="OGV51"/>
      <c r="OGW51"/>
      <c r="OGX51"/>
      <c r="OGY51"/>
      <c r="OGZ51"/>
      <c r="OHA51"/>
      <c r="OHB51"/>
      <c r="OHC51"/>
      <c r="OHD51"/>
      <c r="OHE51"/>
      <c r="OHF51"/>
      <c r="OHG51"/>
      <c r="OHH51"/>
      <c r="OHI51"/>
      <c r="OHJ51"/>
      <c r="OHK51"/>
      <c r="OHL51"/>
      <c r="OHM51"/>
      <c r="OHN51"/>
      <c r="OHO51"/>
      <c r="OHP51"/>
      <c r="OHQ51"/>
      <c r="OHR51"/>
      <c r="OHS51"/>
      <c r="OHT51"/>
      <c r="OHU51"/>
      <c r="OHV51"/>
      <c r="OHW51"/>
      <c r="OHX51"/>
      <c r="OHY51"/>
      <c r="OHZ51"/>
      <c r="OIA51"/>
      <c r="OIB51"/>
      <c r="OIC51"/>
      <c r="OID51"/>
      <c r="OIE51"/>
      <c r="OIF51"/>
      <c r="OIG51"/>
      <c r="OIH51"/>
      <c r="OII51"/>
      <c r="OIJ51"/>
      <c r="OIK51"/>
      <c r="OIL51"/>
      <c r="OIM51"/>
      <c r="OIN51"/>
      <c r="OIO51"/>
      <c r="OIP51"/>
      <c r="OIQ51"/>
      <c r="OIR51"/>
      <c r="OIS51"/>
      <c r="OIT51"/>
      <c r="OIU51"/>
      <c r="OIV51"/>
      <c r="OIW51"/>
      <c r="OIX51"/>
      <c r="OIY51"/>
      <c r="OIZ51"/>
      <c r="OJA51"/>
      <c r="OJB51"/>
      <c r="OJC51"/>
      <c r="OJD51"/>
      <c r="OJE51"/>
      <c r="OJF51"/>
      <c r="OJG51"/>
      <c r="OJH51"/>
      <c r="OJI51"/>
      <c r="OJJ51"/>
      <c r="OJK51"/>
      <c r="OJL51"/>
      <c r="OJM51"/>
      <c r="OJN51"/>
      <c r="OJO51"/>
      <c r="OJP51"/>
      <c r="OJQ51"/>
      <c r="OJR51"/>
      <c r="OJS51"/>
      <c r="OJT51"/>
      <c r="OJU51"/>
      <c r="OJV51"/>
      <c r="OJW51"/>
      <c r="OJX51"/>
      <c r="OJY51"/>
      <c r="OJZ51"/>
      <c r="OKA51"/>
      <c r="OKB51"/>
      <c r="OKC51"/>
      <c r="OKD51"/>
      <c r="OKE51"/>
      <c r="OKF51"/>
      <c r="OKG51"/>
      <c r="OKH51"/>
      <c r="OKI51"/>
      <c r="OKJ51"/>
      <c r="OKK51"/>
      <c r="OKL51"/>
      <c r="OKM51"/>
      <c r="OKN51"/>
      <c r="OKO51"/>
      <c r="OKP51"/>
      <c r="OKQ51"/>
      <c r="OKR51"/>
      <c r="OKS51"/>
      <c r="OKT51"/>
      <c r="OKU51"/>
      <c r="OKV51"/>
      <c r="OKW51"/>
      <c r="OKX51"/>
      <c r="OKY51"/>
      <c r="OKZ51"/>
      <c r="OLA51"/>
      <c r="OLB51"/>
      <c r="OLC51"/>
      <c r="OLD51"/>
      <c r="OLE51"/>
      <c r="OLF51"/>
      <c r="OLG51"/>
      <c r="OLH51"/>
      <c r="OLI51"/>
      <c r="OLJ51"/>
      <c r="OLK51"/>
      <c r="OLL51"/>
      <c r="OLM51"/>
      <c r="OLN51"/>
      <c r="OLO51"/>
      <c r="OLP51"/>
      <c r="OLQ51"/>
      <c r="OLR51"/>
      <c r="OLS51"/>
      <c r="OLT51"/>
      <c r="OLU51"/>
      <c r="OLV51"/>
      <c r="OLW51"/>
      <c r="OLX51"/>
      <c r="OLY51"/>
      <c r="OLZ51"/>
      <c r="OMA51"/>
      <c r="OMB51"/>
      <c r="OMC51"/>
      <c r="OMD51"/>
      <c r="OME51"/>
      <c r="OMF51"/>
      <c r="OMG51"/>
      <c r="OMH51"/>
      <c r="OMI51"/>
      <c r="OMJ51"/>
      <c r="OMK51"/>
      <c r="OML51"/>
      <c r="OMM51"/>
      <c r="OMN51"/>
      <c r="OMO51"/>
      <c r="OMP51"/>
      <c r="OMQ51"/>
      <c r="OMR51"/>
      <c r="OMS51"/>
      <c r="OMT51"/>
      <c r="OMU51"/>
      <c r="OMV51"/>
      <c r="OMW51"/>
      <c r="OMX51"/>
      <c r="OMY51"/>
      <c r="OMZ51"/>
      <c r="ONA51"/>
      <c r="ONB51"/>
      <c r="ONC51"/>
      <c r="OND51"/>
      <c r="ONE51"/>
      <c r="ONF51"/>
      <c r="ONG51"/>
      <c r="ONH51"/>
      <c r="ONI51"/>
      <c r="ONJ51"/>
      <c r="ONK51"/>
      <c r="ONL51"/>
      <c r="ONM51"/>
      <c r="ONN51"/>
      <c r="ONO51"/>
      <c r="ONP51"/>
      <c r="ONQ51"/>
      <c r="ONR51"/>
      <c r="ONS51"/>
      <c r="ONT51"/>
      <c r="ONU51"/>
      <c r="ONV51"/>
      <c r="ONW51"/>
      <c r="ONX51"/>
      <c r="ONY51"/>
      <c r="ONZ51"/>
      <c r="OOA51"/>
      <c r="OOB51"/>
      <c r="OOC51"/>
      <c r="OOD51"/>
      <c r="OOE51"/>
      <c r="OOF51"/>
      <c r="OOG51"/>
      <c r="OOH51"/>
      <c r="OOI51"/>
      <c r="OOJ51"/>
      <c r="OOK51"/>
      <c r="OOL51"/>
      <c r="OOM51"/>
      <c r="OON51"/>
      <c r="OOO51"/>
      <c r="OOP51"/>
      <c r="OOQ51"/>
      <c r="OOR51"/>
      <c r="OOS51"/>
      <c r="OOT51"/>
      <c r="OOU51"/>
      <c r="OOV51"/>
      <c r="OOW51"/>
      <c r="OOX51"/>
      <c r="OOY51"/>
      <c r="OOZ51"/>
      <c r="OPA51"/>
      <c r="OPB51"/>
      <c r="OPC51"/>
      <c r="OPD51"/>
      <c r="OPE51"/>
      <c r="OPF51"/>
      <c r="OPG51"/>
      <c r="OPH51"/>
      <c r="OPI51"/>
      <c r="OPJ51"/>
      <c r="OPK51"/>
      <c r="OPL51"/>
      <c r="OPM51"/>
      <c r="OPN51"/>
      <c r="OPO51"/>
      <c r="OPP51"/>
      <c r="OPQ51"/>
      <c r="OPR51"/>
      <c r="OPS51"/>
      <c r="OPT51"/>
      <c r="OPU51"/>
      <c r="OPV51"/>
      <c r="OPW51"/>
      <c r="OPX51"/>
      <c r="OPY51"/>
      <c r="OPZ51"/>
      <c r="OQA51"/>
      <c r="OQB51"/>
      <c r="OQC51"/>
      <c r="OQD51"/>
      <c r="OQE51"/>
      <c r="OQF51"/>
      <c r="OQG51"/>
      <c r="OQH51"/>
      <c r="OQI51"/>
      <c r="OQJ51"/>
      <c r="OQK51"/>
      <c r="OQL51"/>
      <c r="OQM51"/>
      <c r="OQN51"/>
      <c r="OQO51"/>
      <c r="OQP51"/>
      <c r="OQQ51"/>
      <c r="OQR51"/>
      <c r="OQS51"/>
      <c r="OQT51"/>
      <c r="OQU51"/>
      <c r="OQV51"/>
      <c r="OQW51"/>
      <c r="OQX51"/>
      <c r="OQY51"/>
      <c r="OQZ51"/>
      <c r="ORA51"/>
      <c r="ORB51"/>
      <c r="ORC51"/>
      <c r="ORD51"/>
      <c r="ORE51"/>
      <c r="ORF51"/>
      <c r="ORG51"/>
      <c r="ORH51"/>
      <c r="ORI51"/>
      <c r="ORJ51"/>
      <c r="ORK51"/>
      <c r="ORL51"/>
      <c r="ORM51"/>
      <c r="ORN51"/>
      <c r="ORO51"/>
      <c r="ORP51"/>
      <c r="ORQ51"/>
      <c r="ORR51"/>
      <c r="ORS51"/>
      <c r="ORT51"/>
      <c r="ORU51"/>
      <c r="ORV51"/>
      <c r="ORW51"/>
      <c r="ORX51"/>
      <c r="ORY51"/>
      <c r="ORZ51"/>
      <c r="OSA51"/>
      <c r="OSB51"/>
      <c r="OSC51"/>
      <c r="OSD51"/>
      <c r="OSE51"/>
      <c r="OSF51"/>
      <c r="OSG51"/>
      <c r="OSH51"/>
      <c r="OSI51"/>
      <c r="OSJ51"/>
      <c r="OSK51"/>
      <c r="OSL51"/>
      <c r="OSM51"/>
      <c r="OSN51"/>
      <c r="OSO51"/>
      <c r="OSP51"/>
      <c r="OSQ51"/>
      <c r="OSR51"/>
      <c r="OSS51"/>
      <c r="OST51"/>
      <c r="OSU51"/>
      <c r="OSV51"/>
      <c r="OSW51"/>
      <c r="OSX51"/>
      <c r="OSY51"/>
      <c r="OSZ51"/>
      <c r="OTA51"/>
      <c r="OTB51"/>
      <c r="OTC51"/>
      <c r="OTD51"/>
      <c r="OTE51"/>
      <c r="OTF51"/>
      <c r="OTG51"/>
      <c r="OTH51"/>
      <c r="OTI51"/>
      <c r="OTJ51"/>
      <c r="OTK51"/>
      <c r="OTL51"/>
      <c r="OTM51"/>
      <c r="OTN51"/>
      <c r="OTO51"/>
      <c r="OTP51"/>
      <c r="OTQ51"/>
      <c r="OTR51"/>
      <c r="OTS51"/>
      <c r="OTT51"/>
      <c r="OTU51"/>
      <c r="OTV51"/>
      <c r="OTW51"/>
      <c r="OTX51"/>
      <c r="OTY51"/>
      <c r="OTZ51"/>
      <c r="OUA51"/>
      <c r="OUB51"/>
      <c r="OUC51"/>
      <c r="OUD51"/>
      <c r="OUE51"/>
      <c r="OUF51"/>
      <c r="OUG51"/>
      <c r="OUH51"/>
      <c r="OUI51"/>
      <c r="OUJ51"/>
      <c r="OUK51"/>
      <c r="OUL51"/>
      <c r="OUM51"/>
      <c r="OUN51"/>
      <c r="OUO51"/>
      <c r="OUP51"/>
      <c r="OUQ51"/>
      <c r="OUR51"/>
      <c r="OUS51"/>
      <c r="OUT51"/>
      <c r="OUU51"/>
      <c r="OUV51"/>
      <c r="OUW51"/>
      <c r="OUX51"/>
      <c r="OUY51"/>
      <c r="OUZ51"/>
      <c r="OVA51"/>
      <c r="OVB51"/>
      <c r="OVC51"/>
      <c r="OVD51"/>
      <c r="OVE51"/>
      <c r="OVF51"/>
      <c r="OVG51"/>
      <c r="OVH51"/>
      <c r="OVI51"/>
      <c r="OVJ51"/>
      <c r="OVK51"/>
      <c r="OVL51"/>
      <c r="OVM51"/>
      <c r="OVN51"/>
      <c r="OVO51"/>
      <c r="OVP51"/>
      <c r="OVQ51"/>
      <c r="OVR51"/>
      <c r="OVS51"/>
      <c r="OVT51"/>
      <c r="OVU51"/>
      <c r="OVV51"/>
      <c r="OVW51"/>
      <c r="OVX51"/>
      <c r="OVY51"/>
      <c r="OVZ51"/>
      <c r="OWA51"/>
      <c r="OWB51"/>
      <c r="OWC51"/>
      <c r="OWD51"/>
      <c r="OWE51"/>
      <c r="OWF51"/>
      <c r="OWG51"/>
      <c r="OWH51"/>
      <c r="OWI51"/>
      <c r="OWJ51"/>
      <c r="OWK51"/>
      <c r="OWL51"/>
      <c r="OWM51"/>
      <c r="OWN51"/>
      <c r="OWO51"/>
      <c r="OWP51"/>
      <c r="OWQ51"/>
      <c r="OWR51"/>
      <c r="OWS51"/>
      <c r="OWT51"/>
      <c r="OWU51"/>
      <c r="OWV51"/>
      <c r="OWW51"/>
      <c r="OWX51"/>
      <c r="OWY51"/>
      <c r="OWZ51"/>
      <c r="OXA51"/>
      <c r="OXB51"/>
      <c r="OXC51"/>
      <c r="OXD51"/>
      <c r="OXE51"/>
      <c r="OXF51"/>
      <c r="OXG51"/>
      <c r="OXH51"/>
      <c r="OXI51"/>
      <c r="OXJ51"/>
      <c r="OXK51"/>
      <c r="OXL51"/>
      <c r="OXM51"/>
      <c r="OXN51"/>
      <c r="OXO51"/>
      <c r="OXP51"/>
      <c r="OXQ51"/>
      <c r="OXR51"/>
      <c r="OXS51"/>
      <c r="OXT51"/>
      <c r="OXU51"/>
      <c r="OXV51"/>
      <c r="OXW51"/>
      <c r="OXX51"/>
      <c r="OXY51"/>
      <c r="OXZ51"/>
      <c r="OYA51"/>
      <c r="OYB51"/>
      <c r="OYC51"/>
      <c r="OYD51"/>
      <c r="OYE51"/>
      <c r="OYF51"/>
      <c r="OYG51"/>
      <c r="OYH51"/>
      <c r="OYI51"/>
      <c r="OYJ51"/>
      <c r="OYK51"/>
      <c r="OYL51"/>
      <c r="OYM51"/>
      <c r="OYN51"/>
      <c r="OYO51"/>
      <c r="OYP51"/>
      <c r="OYQ51"/>
      <c r="OYR51"/>
      <c r="OYS51"/>
      <c r="OYT51"/>
      <c r="OYU51"/>
      <c r="OYV51"/>
      <c r="OYW51"/>
      <c r="OYX51"/>
      <c r="OYY51"/>
      <c r="OYZ51"/>
      <c r="OZA51"/>
      <c r="OZB51"/>
      <c r="OZC51"/>
      <c r="OZD51"/>
      <c r="OZE51"/>
      <c r="OZF51"/>
      <c r="OZG51"/>
      <c r="OZH51"/>
      <c r="OZI51"/>
      <c r="OZJ51"/>
      <c r="OZK51"/>
      <c r="OZL51"/>
      <c r="OZM51"/>
      <c r="OZN51"/>
      <c r="OZO51"/>
      <c r="OZP51"/>
      <c r="OZQ51"/>
      <c r="OZR51"/>
      <c r="OZS51"/>
      <c r="OZT51"/>
      <c r="OZU51"/>
      <c r="OZV51"/>
      <c r="OZW51"/>
      <c r="OZX51"/>
      <c r="OZY51"/>
      <c r="OZZ51"/>
      <c r="PAA51"/>
      <c r="PAB51"/>
      <c r="PAC51"/>
      <c r="PAD51"/>
      <c r="PAE51"/>
      <c r="PAF51"/>
      <c r="PAG51"/>
      <c r="PAH51"/>
      <c r="PAI51"/>
      <c r="PAJ51"/>
      <c r="PAK51"/>
      <c r="PAL51"/>
      <c r="PAM51"/>
      <c r="PAN51"/>
      <c r="PAO51"/>
      <c r="PAP51"/>
      <c r="PAQ51"/>
      <c r="PAR51"/>
      <c r="PAS51"/>
      <c r="PAT51"/>
      <c r="PAU51"/>
      <c r="PAV51"/>
      <c r="PAW51"/>
      <c r="PAX51"/>
      <c r="PAY51"/>
      <c r="PAZ51"/>
      <c r="PBA51"/>
      <c r="PBB51"/>
      <c r="PBC51"/>
      <c r="PBD51"/>
      <c r="PBE51"/>
      <c r="PBF51"/>
      <c r="PBG51"/>
      <c r="PBH51"/>
      <c r="PBI51"/>
      <c r="PBJ51"/>
      <c r="PBK51"/>
      <c r="PBL51"/>
      <c r="PBM51"/>
      <c r="PBN51"/>
      <c r="PBO51"/>
      <c r="PBP51"/>
      <c r="PBQ51"/>
      <c r="PBR51"/>
      <c r="PBS51"/>
      <c r="PBT51"/>
      <c r="PBU51"/>
      <c r="PBV51"/>
      <c r="PBW51"/>
      <c r="PBX51"/>
      <c r="PBY51"/>
      <c r="PBZ51"/>
      <c r="PCA51"/>
      <c r="PCB51"/>
      <c r="PCC51"/>
      <c r="PCD51"/>
      <c r="PCE51"/>
      <c r="PCF51"/>
      <c r="PCG51"/>
      <c r="PCH51"/>
      <c r="PCI51"/>
      <c r="PCJ51"/>
      <c r="PCK51"/>
      <c r="PCL51"/>
      <c r="PCM51"/>
      <c r="PCN51"/>
      <c r="PCO51"/>
      <c r="PCP51"/>
      <c r="PCQ51"/>
      <c r="PCR51"/>
      <c r="PCS51"/>
      <c r="PCT51"/>
      <c r="PCU51"/>
      <c r="PCV51"/>
      <c r="PCW51"/>
      <c r="PCX51"/>
      <c r="PCY51"/>
      <c r="PCZ51"/>
      <c r="PDA51"/>
      <c r="PDB51"/>
      <c r="PDC51"/>
      <c r="PDD51"/>
      <c r="PDE51"/>
      <c r="PDF51"/>
      <c r="PDG51"/>
      <c r="PDH51"/>
      <c r="PDI51"/>
      <c r="PDJ51"/>
      <c r="PDK51"/>
      <c r="PDL51"/>
      <c r="PDM51"/>
      <c r="PDN51"/>
      <c r="PDO51"/>
      <c r="PDP51"/>
      <c r="PDQ51"/>
      <c r="PDR51"/>
      <c r="PDS51"/>
      <c r="PDT51"/>
      <c r="PDU51"/>
      <c r="PDV51"/>
      <c r="PDW51"/>
      <c r="PDX51"/>
      <c r="PDY51"/>
      <c r="PDZ51"/>
      <c r="PEA51"/>
      <c r="PEB51"/>
      <c r="PEC51"/>
      <c r="PED51"/>
      <c r="PEE51"/>
      <c r="PEF51"/>
      <c r="PEG51"/>
      <c r="PEH51"/>
      <c r="PEI51"/>
      <c r="PEJ51"/>
      <c r="PEK51"/>
      <c r="PEL51"/>
      <c r="PEM51"/>
      <c r="PEN51"/>
      <c r="PEO51"/>
      <c r="PEP51"/>
      <c r="PEQ51"/>
      <c r="PER51"/>
      <c r="PES51"/>
      <c r="PET51"/>
      <c r="PEU51"/>
      <c r="PEV51"/>
      <c r="PEW51"/>
      <c r="PEX51"/>
      <c r="PEY51"/>
      <c r="PEZ51"/>
      <c r="PFA51"/>
      <c r="PFB51"/>
      <c r="PFC51"/>
      <c r="PFD51"/>
      <c r="PFE51"/>
      <c r="PFF51"/>
      <c r="PFG51"/>
      <c r="PFH51"/>
      <c r="PFI51"/>
      <c r="PFJ51"/>
      <c r="PFK51"/>
      <c r="PFL51"/>
      <c r="PFM51"/>
      <c r="PFN51"/>
      <c r="PFO51"/>
      <c r="PFP51"/>
      <c r="PFQ51"/>
      <c r="PFR51"/>
      <c r="PFS51"/>
      <c r="PFT51"/>
      <c r="PFU51"/>
      <c r="PFV51"/>
      <c r="PFW51"/>
      <c r="PFX51"/>
      <c r="PFY51"/>
      <c r="PFZ51"/>
      <c r="PGA51"/>
      <c r="PGB51"/>
      <c r="PGC51"/>
      <c r="PGD51"/>
      <c r="PGE51"/>
      <c r="PGF51"/>
      <c r="PGG51"/>
      <c r="PGH51"/>
      <c r="PGI51"/>
      <c r="PGJ51"/>
      <c r="PGK51"/>
      <c r="PGL51"/>
      <c r="PGM51"/>
      <c r="PGN51"/>
      <c r="PGO51"/>
      <c r="PGP51"/>
      <c r="PGQ51"/>
      <c r="PGR51"/>
      <c r="PGS51"/>
      <c r="PGT51"/>
      <c r="PGU51"/>
      <c r="PGV51"/>
      <c r="PGW51"/>
      <c r="PGX51"/>
      <c r="PGY51"/>
      <c r="PGZ51"/>
      <c r="PHA51"/>
      <c r="PHB51"/>
      <c r="PHC51"/>
      <c r="PHD51"/>
      <c r="PHE51"/>
      <c r="PHF51"/>
      <c r="PHG51"/>
      <c r="PHH51"/>
      <c r="PHI51"/>
      <c r="PHJ51"/>
      <c r="PHK51"/>
      <c r="PHL51"/>
      <c r="PHM51"/>
      <c r="PHN51"/>
      <c r="PHO51"/>
      <c r="PHP51"/>
      <c r="PHQ51"/>
      <c r="PHR51"/>
      <c r="PHS51"/>
      <c r="PHT51"/>
      <c r="PHU51"/>
      <c r="PHV51"/>
      <c r="PHW51"/>
      <c r="PHX51"/>
      <c r="PHY51"/>
      <c r="PHZ51"/>
      <c r="PIA51"/>
      <c r="PIB51"/>
      <c r="PIC51"/>
      <c r="PID51"/>
      <c r="PIE51"/>
      <c r="PIF51"/>
      <c r="PIG51"/>
      <c r="PIH51"/>
      <c r="PII51"/>
      <c r="PIJ51"/>
      <c r="PIK51"/>
      <c r="PIL51"/>
      <c r="PIM51"/>
      <c r="PIN51"/>
      <c r="PIO51"/>
      <c r="PIP51"/>
      <c r="PIQ51"/>
      <c r="PIR51"/>
      <c r="PIS51"/>
      <c r="PIT51"/>
      <c r="PIU51"/>
      <c r="PIV51"/>
      <c r="PIW51"/>
      <c r="PIX51"/>
      <c r="PIY51"/>
      <c r="PIZ51"/>
      <c r="PJA51"/>
      <c r="PJB51"/>
      <c r="PJC51"/>
      <c r="PJD51"/>
      <c r="PJE51"/>
      <c r="PJF51"/>
      <c r="PJG51"/>
      <c r="PJH51"/>
      <c r="PJI51"/>
      <c r="PJJ51"/>
      <c r="PJK51"/>
      <c r="PJL51"/>
      <c r="PJM51"/>
      <c r="PJN51"/>
      <c r="PJO51"/>
      <c r="PJP51"/>
      <c r="PJQ51"/>
      <c r="PJR51"/>
      <c r="PJS51"/>
      <c r="PJT51"/>
      <c r="PJU51"/>
      <c r="PJV51"/>
      <c r="PJW51"/>
      <c r="PJX51"/>
      <c r="PJY51"/>
      <c r="PJZ51"/>
      <c r="PKA51"/>
      <c r="PKB51"/>
      <c r="PKC51"/>
      <c r="PKD51"/>
      <c r="PKE51"/>
      <c r="PKF51"/>
      <c r="PKG51"/>
      <c r="PKH51"/>
      <c r="PKI51"/>
      <c r="PKJ51"/>
      <c r="PKK51"/>
      <c r="PKL51"/>
      <c r="PKM51"/>
      <c r="PKN51"/>
      <c r="PKO51"/>
      <c r="PKP51"/>
      <c r="PKQ51"/>
      <c r="PKR51"/>
      <c r="PKS51"/>
      <c r="PKT51"/>
      <c r="PKU51"/>
      <c r="PKV51"/>
      <c r="PKW51"/>
      <c r="PKX51"/>
      <c r="PKY51"/>
      <c r="PKZ51"/>
      <c r="PLA51"/>
      <c r="PLB51"/>
      <c r="PLC51"/>
      <c r="PLD51"/>
      <c r="PLE51"/>
      <c r="PLF51"/>
      <c r="PLG51"/>
      <c r="PLH51"/>
      <c r="PLI51"/>
      <c r="PLJ51"/>
      <c r="PLK51"/>
      <c r="PLL51"/>
      <c r="PLM51"/>
      <c r="PLN51"/>
      <c r="PLO51"/>
      <c r="PLP51"/>
      <c r="PLQ51"/>
      <c r="PLR51"/>
      <c r="PLS51"/>
      <c r="PLT51"/>
      <c r="PLU51"/>
      <c r="PLV51"/>
      <c r="PLW51"/>
      <c r="PLX51"/>
      <c r="PLY51"/>
      <c r="PLZ51"/>
      <c r="PMA51"/>
      <c r="PMB51"/>
      <c r="PMC51"/>
      <c r="PMD51"/>
      <c r="PME51"/>
      <c r="PMF51"/>
      <c r="PMG51"/>
      <c r="PMH51"/>
      <c r="PMI51"/>
      <c r="PMJ51"/>
      <c r="PMK51"/>
      <c r="PML51"/>
      <c r="PMM51"/>
      <c r="PMN51"/>
      <c r="PMO51"/>
      <c r="PMP51"/>
      <c r="PMQ51"/>
      <c r="PMR51"/>
      <c r="PMS51"/>
      <c r="PMT51"/>
      <c r="PMU51"/>
      <c r="PMV51"/>
      <c r="PMW51"/>
      <c r="PMX51"/>
      <c r="PMY51"/>
      <c r="PMZ51"/>
      <c r="PNA51"/>
      <c r="PNB51"/>
      <c r="PNC51"/>
      <c r="PND51"/>
      <c r="PNE51"/>
      <c r="PNF51"/>
      <c r="PNG51"/>
      <c r="PNH51"/>
      <c r="PNI51"/>
      <c r="PNJ51"/>
      <c r="PNK51"/>
      <c r="PNL51"/>
      <c r="PNM51"/>
      <c r="PNN51"/>
      <c r="PNO51"/>
      <c r="PNP51"/>
      <c r="PNQ51"/>
      <c r="PNR51"/>
      <c r="PNS51"/>
      <c r="PNT51"/>
      <c r="PNU51"/>
      <c r="PNV51"/>
      <c r="PNW51"/>
      <c r="PNX51"/>
      <c r="PNY51"/>
      <c r="PNZ51"/>
      <c r="POA51"/>
      <c r="POB51"/>
      <c r="POC51"/>
      <c r="POD51"/>
      <c r="POE51"/>
      <c r="POF51"/>
      <c r="POG51"/>
      <c r="POH51"/>
      <c r="POI51"/>
      <c r="POJ51"/>
      <c r="POK51"/>
      <c r="POL51"/>
      <c r="POM51"/>
      <c r="PON51"/>
      <c r="POO51"/>
      <c r="POP51"/>
      <c r="POQ51"/>
      <c r="POR51"/>
      <c r="POS51"/>
      <c r="POT51"/>
      <c r="POU51"/>
      <c r="POV51"/>
      <c r="POW51"/>
      <c r="POX51"/>
      <c r="POY51"/>
      <c r="POZ51"/>
      <c r="PPA51"/>
      <c r="PPB51"/>
      <c r="PPC51"/>
      <c r="PPD51"/>
      <c r="PPE51"/>
      <c r="PPF51"/>
      <c r="PPG51"/>
      <c r="PPH51"/>
      <c r="PPI51"/>
      <c r="PPJ51"/>
      <c r="PPK51"/>
      <c r="PPL51"/>
      <c r="PPM51"/>
      <c r="PPN51"/>
      <c r="PPO51"/>
      <c r="PPP51"/>
      <c r="PPQ51"/>
      <c r="PPR51"/>
      <c r="PPS51"/>
      <c r="PPT51"/>
      <c r="PPU51"/>
      <c r="PPV51"/>
      <c r="PPW51"/>
      <c r="PPX51"/>
      <c r="PPY51"/>
      <c r="PPZ51"/>
      <c r="PQA51"/>
      <c r="PQB51"/>
      <c r="PQC51"/>
      <c r="PQD51"/>
      <c r="PQE51"/>
      <c r="PQF51"/>
      <c r="PQG51"/>
      <c r="PQH51"/>
      <c r="PQI51"/>
      <c r="PQJ51"/>
      <c r="PQK51"/>
      <c r="PQL51"/>
      <c r="PQM51"/>
      <c r="PQN51"/>
      <c r="PQO51"/>
      <c r="PQP51"/>
      <c r="PQQ51"/>
      <c r="PQR51"/>
      <c r="PQS51"/>
      <c r="PQT51"/>
      <c r="PQU51"/>
      <c r="PQV51"/>
      <c r="PQW51"/>
      <c r="PQX51"/>
      <c r="PQY51"/>
      <c r="PQZ51"/>
      <c r="PRA51"/>
      <c r="PRB51"/>
      <c r="PRC51"/>
      <c r="PRD51"/>
      <c r="PRE51"/>
      <c r="PRF51"/>
      <c r="PRG51"/>
      <c r="PRH51"/>
      <c r="PRI51"/>
      <c r="PRJ51"/>
      <c r="PRK51"/>
      <c r="PRL51"/>
      <c r="PRM51"/>
      <c r="PRN51"/>
      <c r="PRO51"/>
      <c r="PRP51"/>
      <c r="PRQ51"/>
      <c r="PRR51"/>
      <c r="PRS51"/>
      <c r="PRT51"/>
      <c r="PRU51"/>
      <c r="PRV51"/>
      <c r="PRW51"/>
      <c r="PRX51"/>
      <c r="PRY51"/>
      <c r="PRZ51"/>
      <c r="PSA51"/>
      <c r="PSB51"/>
      <c r="PSC51"/>
      <c r="PSD51"/>
      <c r="PSE51"/>
      <c r="PSF51"/>
      <c r="PSG51"/>
      <c r="PSH51"/>
      <c r="PSI51"/>
      <c r="PSJ51"/>
      <c r="PSK51"/>
      <c r="PSL51"/>
      <c r="PSM51"/>
      <c r="PSN51"/>
      <c r="PSO51"/>
      <c r="PSP51"/>
      <c r="PSQ51"/>
      <c r="PSR51"/>
      <c r="PSS51"/>
      <c r="PST51"/>
      <c r="PSU51"/>
      <c r="PSV51"/>
      <c r="PSW51"/>
      <c r="PSX51"/>
      <c r="PSY51"/>
      <c r="PSZ51"/>
      <c r="PTA51"/>
      <c r="PTB51"/>
      <c r="PTC51"/>
      <c r="PTD51"/>
      <c r="PTE51"/>
      <c r="PTF51"/>
      <c r="PTG51"/>
      <c r="PTH51"/>
      <c r="PTI51"/>
      <c r="PTJ51"/>
      <c r="PTK51"/>
      <c r="PTL51"/>
      <c r="PTM51"/>
      <c r="PTN51"/>
      <c r="PTO51"/>
      <c r="PTP51"/>
      <c r="PTQ51"/>
      <c r="PTR51"/>
      <c r="PTS51"/>
      <c r="PTT51"/>
      <c r="PTU51"/>
      <c r="PTV51"/>
      <c r="PTW51"/>
      <c r="PTX51"/>
      <c r="PTY51"/>
      <c r="PTZ51"/>
      <c r="PUA51"/>
      <c r="PUB51"/>
      <c r="PUC51"/>
      <c r="PUD51"/>
      <c r="PUE51"/>
      <c r="PUF51"/>
      <c r="PUG51"/>
      <c r="PUH51"/>
      <c r="PUI51"/>
      <c r="PUJ51"/>
      <c r="PUK51"/>
      <c r="PUL51"/>
      <c r="PUM51"/>
      <c r="PUN51"/>
      <c r="PUO51"/>
      <c r="PUP51"/>
      <c r="PUQ51"/>
      <c r="PUR51"/>
      <c r="PUS51"/>
      <c r="PUT51"/>
      <c r="PUU51"/>
      <c r="PUV51"/>
      <c r="PUW51"/>
      <c r="PUX51"/>
      <c r="PUY51"/>
      <c r="PUZ51"/>
      <c r="PVA51"/>
      <c r="PVB51"/>
      <c r="PVC51"/>
      <c r="PVD51"/>
      <c r="PVE51"/>
      <c r="PVF51"/>
      <c r="PVG51"/>
      <c r="PVH51"/>
      <c r="PVI51"/>
      <c r="PVJ51"/>
      <c r="PVK51"/>
      <c r="PVL51"/>
      <c r="PVM51"/>
      <c r="PVN51"/>
      <c r="PVO51"/>
      <c r="PVP51"/>
      <c r="PVQ51"/>
      <c r="PVR51"/>
      <c r="PVS51"/>
      <c r="PVT51"/>
      <c r="PVU51"/>
      <c r="PVV51"/>
      <c r="PVW51"/>
      <c r="PVX51"/>
      <c r="PVY51"/>
      <c r="PVZ51"/>
      <c r="PWA51"/>
      <c r="PWB51"/>
      <c r="PWC51"/>
      <c r="PWD51"/>
      <c r="PWE51"/>
      <c r="PWF51"/>
      <c r="PWG51"/>
      <c r="PWH51"/>
      <c r="PWI51"/>
      <c r="PWJ51"/>
      <c r="PWK51"/>
      <c r="PWL51"/>
      <c r="PWM51"/>
      <c r="PWN51"/>
      <c r="PWO51"/>
      <c r="PWP51"/>
      <c r="PWQ51"/>
      <c r="PWR51"/>
      <c r="PWS51"/>
      <c r="PWT51"/>
      <c r="PWU51"/>
      <c r="PWV51"/>
      <c r="PWW51"/>
      <c r="PWX51"/>
      <c r="PWY51"/>
      <c r="PWZ51"/>
      <c r="PXA51"/>
      <c r="PXB51"/>
      <c r="PXC51"/>
      <c r="PXD51"/>
      <c r="PXE51"/>
      <c r="PXF51"/>
      <c r="PXG51"/>
      <c r="PXH51"/>
      <c r="PXI51"/>
      <c r="PXJ51"/>
      <c r="PXK51"/>
      <c r="PXL51"/>
      <c r="PXM51"/>
      <c r="PXN51"/>
      <c r="PXO51"/>
      <c r="PXP51"/>
      <c r="PXQ51"/>
      <c r="PXR51"/>
      <c r="PXS51"/>
      <c r="PXT51"/>
      <c r="PXU51"/>
      <c r="PXV51"/>
      <c r="PXW51"/>
      <c r="PXX51"/>
      <c r="PXY51"/>
      <c r="PXZ51"/>
      <c r="PYA51"/>
      <c r="PYB51"/>
      <c r="PYC51"/>
      <c r="PYD51"/>
      <c r="PYE51"/>
      <c r="PYF51"/>
      <c r="PYG51"/>
      <c r="PYH51"/>
      <c r="PYI51"/>
      <c r="PYJ51"/>
      <c r="PYK51"/>
      <c r="PYL51"/>
      <c r="PYM51"/>
      <c r="PYN51"/>
      <c r="PYO51"/>
      <c r="PYP51"/>
      <c r="PYQ51"/>
      <c r="PYR51"/>
      <c r="PYS51"/>
      <c r="PYT51"/>
      <c r="PYU51"/>
      <c r="PYV51"/>
      <c r="PYW51"/>
      <c r="PYX51"/>
      <c r="PYY51"/>
      <c r="PYZ51"/>
      <c r="PZA51"/>
      <c r="PZB51"/>
      <c r="PZC51"/>
      <c r="PZD51"/>
      <c r="PZE51"/>
      <c r="PZF51"/>
      <c r="PZG51"/>
      <c r="PZH51"/>
      <c r="PZI51"/>
      <c r="PZJ51"/>
      <c r="PZK51"/>
      <c r="PZL51"/>
      <c r="PZM51"/>
      <c r="PZN51"/>
      <c r="PZO51"/>
      <c r="PZP51"/>
      <c r="PZQ51"/>
      <c r="PZR51"/>
      <c r="PZS51"/>
      <c r="PZT51"/>
      <c r="PZU51"/>
      <c r="PZV51"/>
      <c r="PZW51"/>
      <c r="PZX51"/>
      <c r="PZY51"/>
      <c r="PZZ51"/>
      <c r="QAA51"/>
      <c r="QAB51"/>
      <c r="QAC51"/>
      <c r="QAD51"/>
      <c r="QAE51"/>
      <c r="QAF51"/>
      <c r="QAG51"/>
      <c r="QAH51"/>
      <c r="QAI51"/>
      <c r="QAJ51"/>
      <c r="QAK51"/>
      <c r="QAL51"/>
      <c r="QAM51"/>
      <c r="QAN51"/>
      <c r="QAO51"/>
      <c r="QAP51"/>
      <c r="QAQ51"/>
      <c r="QAR51"/>
      <c r="QAS51"/>
      <c r="QAT51"/>
      <c r="QAU51"/>
      <c r="QAV51"/>
      <c r="QAW51"/>
      <c r="QAX51"/>
      <c r="QAY51"/>
      <c r="QAZ51"/>
      <c r="QBA51"/>
      <c r="QBB51"/>
      <c r="QBC51"/>
      <c r="QBD51"/>
      <c r="QBE51"/>
      <c r="QBF51"/>
      <c r="QBG51"/>
      <c r="QBH51"/>
      <c r="QBI51"/>
      <c r="QBJ51"/>
      <c r="QBK51"/>
      <c r="QBL51"/>
      <c r="QBM51"/>
      <c r="QBN51"/>
      <c r="QBO51"/>
      <c r="QBP51"/>
      <c r="QBQ51"/>
      <c r="QBR51"/>
      <c r="QBS51"/>
      <c r="QBT51"/>
      <c r="QBU51"/>
      <c r="QBV51"/>
      <c r="QBW51"/>
      <c r="QBX51"/>
      <c r="QBY51"/>
      <c r="QBZ51"/>
      <c r="QCA51"/>
      <c r="QCB51"/>
      <c r="QCC51"/>
      <c r="QCD51"/>
      <c r="QCE51"/>
      <c r="QCF51"/>
      <c r="QCG51"/>
      <c r="QCH51"/>
      <c r="QCI51"/>
      <c r="QCJ51"/>
      <c r="QCK51"/>
      <c r="QCL51"/>
      <c r="QCM51"/>
      <c r="QCN51"/>
      <c r="QCO51"/>
      <c r="QCP51"/>
      <c r="QCQ51"/>
      <c r="QCR51"/>
      <c r="QCS51"/>
      <c r="QCT51"/>
      <c r="QCU51"/>
      <c r="QCV51"/>
      <c r="QCW51"/>
      <c r="QCX51"/>
      <c r="QCY51"/>
      <c r="QCZ51"/>
      <c r="QDA51"/>
      <c r="QDB51"/>
      <c r="QDC51"/>
      <c r="QDD51"/>
      <c r="QDE51"/>
      <c r="QDF51"/>
      <c r="QDG51"/>
      <c r="QDH51"/>
      <c r="QDI51"/>
      <c r="QDJ51"/>
      <c r="QDK51"/>
      <c r="QDL51"/>
      <c r="QDM51"/>
      <c r="QDN51"/>
      <c r="QDO51"/>
      <c r="QDP51"/>
      <c r="QDQ51"/>
      <c r="QDR51"/>
      <c r="QDS51"/>
      <c r="QDT51"/>
      <c r="QDU51"/>
      <c r="QDV51"/>
      <c r="QDW51"/>
      <c r="QDX51"/>
      <c r="QDY51"/>
      <c r="QDZ51"/>
      <c r="QEA51"/>
      <c r="QEB51"/>
      <c r="QEC51"/>
      <c r="QED51"/>
      <c r="QEE51"/>
      <c r="QEF51"/>
      <c r="QEG51"/>
      <c r="QEH51"/>
      <c r="QEI51"/>
      <c r="QEJ51"/>
      <c r="QEK51"/>
      <c r="QEL51"/>
      <c r="QEM51"/>
      <c r="QEN51"/>
      <c r="QEO51"/>
      <c r="QEP51"/>
      <c r="QEQ51"/>
      <c r="QER51"/>
      <c r="QES51"/>
      <c r="QET51"/>
      <c r="QEU51"/>
      <c r="QEV51"/>
      <c r="QEW51"/>
      <c r="QEX51"/>
      <c r="QEY51"/>
      <c r="QEZ51"/>
      <c r="QFA51"/>
      <c r="QFB51"/>
      <c r="QFC51"/>
      <c r="QFD51"/>
      <c r="QFE51"/>
      <c r="QFF51"/>
      <c r="QFG51"/>
      <c r="QFH51"/>
      <c r="QFI51"/>
      <c r="QFJ51"/>
      <c r="QFK51"/>
      <c r="QFL51"/>
      <c r="QFM51"/>
      <c r="QFN51"/>
      <c r="QFO51"/>
      <c r="QFP51"/>
      <c r="QFQ51"/>
      <c r="QFR51"/>
      <c r="QFS51"/>
      <c r="QFT51"/>
      <c r="QFU51"/>
      <c r="QFV51"/>
      <c r="QFW51"/>
      <c r="QFX51"/>
      <c r="QFY51"/>
      <c r="QFZ51"/>
      <c r="QGA51"/>
      <c r="QGB51"/>
      <c r="QGC51"/>
      <c r="QGD51"/>
      <c r="QGE51"/>
      <c r="QGF51"/>
      <c r="QGG51"/>
      <c r="QGH51"/>
      <c r="QGI51"/>
      <c r="QGJ51"/>
      <c r="QGK51"/>
      <c r="QGL51"/>
      <c r="QGM51"/>
      <c r="QGN51"/>
      <c r="QGO51"/>
      <c r="QGP51"/>
      <c r="QGQ51"/>
      <c r="QGR51"/>
      <c r="QGS51"/>
      <c r="QGT51"/>
      <c r="QGU51"/>
      <c r="QGV51"/>
      <c r="QGW51"/>
      <c r="QGX51"/>
      <c r="QGY51"/>
      <c r="QGZ51"/>
      <c r="QHA51"/>
      <c r="QHB51"/>
      <c r="QHC51"/>
      <c r="QHD51"/>
      <c r="QHE51"/>
      <c r="QHF51"/>
      <c r="QHG51"/>
      <c r="QHH51"/>
      <c r="QHI51"/>
      <c r="QHJ51"/>
      <c r="QHK51"/>
      <c r="QHL51"/>
      <c r="QHM51"/>
      <c r="QHN51"/>
      <c r="QHO51"/>
      <c r="QHP51"/>
      <c r="QHQ51"/>
      <c r="QHR51"/>
      <c r="QHS51"/>
      <c r="QHT51"/>
      <c r="QHU51"/>
      <c r="QHV51"/>
      <c r="QHW51"/>
      <c r="QHX51"/>
      <c r="QHY51"/>
      <c r="QHZ51"/>
      <c r="QIA51"/>
      <c r="QIB51"/>
      <c r="QIC51"/>
      <c r="QID51"/>
      <c r="QIE51"/>
      <c r="QIF51"/>
      <c r="QIG51"/>
      <c r="QIH51"/>
      <c r="QII51"/>
      <c r="QIJ51"/>
      <c r="QIK51"/>
      <c r="QIL51"/>
      <c r="QIM51"/>
      <c r="QIN51"/>
      <c r="QIO51"/>
      <c r="QIP51"/>
      <c r="QIQ51"/>
      <c r="QIR51"/>
      <c r="QIS51"/>
      <c r="QIT51"/>
      <c r="QIU51"/>
      <c r="QIV51"/>
      <c r="QIW51"/>
      <c r="QIX51"/>
      <c r="QIY51"/>
      <c r="QIZ51"/>
      <c r="QJA51"/>
      <c r="QJB51"/>
      <c r="QJC51"/>
      <c r="QJD51"/>
      <c r="QJE51"/>
      <c r="QJF51"/>
      <c r="QJG51"/>
      <c r="QJH51"/>
      <c r="QJI51"/>
      <c r="QJJ51"/>
      <c r="QJK51"/>
      <c r="QJL51"/>
      <c r="QJM51"/>
      <c r="QJN51"/>
      <c r="QJO51"/>
      <c r="QJP51"/>
      <c r="QJQ51"/>
      <c r="QJR51"/>
      <c r="QJS51"/>
      <c r="QJT51"/>
      <c r="QJU51"/>
      <c r="QJV51"/>
      <c r="QJW51"/>
      <c r="QJX51"/>
      <c r="QJY51"/>
      <c r="QJZ51"/>
      <c r="QKA51"/>
      <c r="QKB51"/>
      <c r="QKC51"/>
      <c r="QKD51"/>
      <c r="QKE51"/>
      <c r="QKF51"/>
      <c r="QKG51"/>
      <c r="QKH51"/>
      <c r="QKI51"/>
      <c r="QKJ51"/>
      <c r="QKK51"/>
      <c r="QKL51"/>
      <c r="QKM51"/>
      <c r="QKN51"/>
      <c r="QKO51"/>
      <c r="QKP51"/>
      <c r="QKQ51"/>
      <c r="QKR51"/>
      <c r="QKS51"/>
      <c r="QKT51"/>
      <c r="QKU51"/>
      <c r="QKV51"/>
      <c r="QKW51"/>
      <c r="QKX51"/>
      <c r="QKY51"/>
      <c r="QKZ51"/>
      <c r="QLA51"/>
      <c r="QLB51"/>
      <c r="QLC51"/>
      <c r="QLD51"/>
      <c r="QLE51"/>
      <c r="QLF51"/>
      <c r="QLG51"/>
      <c r="QLH51"/>
      <c r="QLI51"/>
      <c r="QLJ51"/>
      <c r="QLK51"/>
      <c r="QLL51"/>
      <c r="QLM51"/>
      <c r="QLN51"/>
      <c r="QLO51"/>
      <c r="QLP51"/>
      <c r="QLQ51"/>
      <c r="QLR51"/>
      <c r="QLS51"/>
      <c r="QLT51"/>
      <c r="QLU51"/>
      <c r="QLV51"/>
      <c r="QLW51"/>
      <c r="QLX51"/>
      <c r="QLY51"/>
      <c r="QLZ51"/>
      <c r="QMA51"/>
      <c r="QMB51"/>
      <c r="QMC51"/>
      <c r="QMD51"/>
      <c r="QME51"/>
      <c r="QMF51"/>
      <c r="QMG51"/>
      <c r="QMH51"/>
      <c r="QMI51"/>
      <c r="QMJ51"/>
      <c r="QMK51"/>
      <c r="QML51"/>
      <c r="QMM51"/>
      <c r="QMN51"/>
      <c r="QMO51"/>
      <c r="QMP51"/>
      <c r="QMQ51"/>
      <c r="QMR51"/>
      <c r="QMS51"/>
      <c r="QMT51"/>
      <c r="QMU51"/>
      <c r="QMV51"/>
      <c r="QMW51"/>
      <c r="QMX51"/>
      <c r="QMY51"/>
      <c r="QMZ51"/>
      <c r="QNA51"/>
      <c r="QNB51"/>
      <c r="QNC51"/>
      <c r="QND51"/>
      <c r="QNE51"/>
      <c r="QNF51"/>
      <c r="QNG51"/>
      <c r="QNH51"/>
      <c r="QNI51"/>
      <c r="QNJ51"/>
      <c r="QNK51"/>
      <c r="QNL51"/>
      <c r="QNM51"/>
      <c r="QNN51"/>
      <c r="QNO51"/>
      <c r="QNP51"/>
      <c r="QNQ51"/>
      <c r="QNR51"/>
      <c r="QNS51"/>
      <c r="QNT51"/>
      <c r="QNU51"/>
      <c r="QNV51"/>
      <c r="QNW51"/>
      <c r="QNX51"/>
      <c r="QNY51"/>
      <c r="QNZ51"/>
      <c r="QOA51"/>
      <c r="QOB51"/>
      <c r="QOC51"/>
      <c r="QOD51"/>
      <c r="QOE51"/>
      <c r="QOF51"/>
      <c r="QOG51"/>
      <c r="QOH51"/>
      <c r="QOI51"/>
      <c r="QOJ51"/>
      <c r="QOK51"/>
      <c r="QOL51"/>
      <c r="QOM51"/>
      <c r="QON51"/>
      <c r="QOO51"/>
      <c r="QOP51"/>
      <c r="QOQ51"/>
      <c r="QOR51"/>
      <c r="QOS51"/>
      <c r="QOT51"/>
      <c r="QOU51"/>
      <c r="QOV51"/>
      <c r="QOW51"/>
      <c r="QOX51"/>
      <c r="QOY51"/>
      <c r="QOZ51"/>
      <c r="QPA51"/>
      <c r="QPB51"/>
      <c r="QPC51"/>
      <c r="QPD51"/>
      <c r="QPE51"/>
      <c r="QPF51"/>
      <c r="QPG51"/>
      <c r="QPH51"/>
      <c r="QPI51"/>
      <c r="QPJ51"/>
      <c r="QPK51"/>
      <c r="QPL51"/>
      <c r="QPM51"/>
      <c r="QPN51"/>
      <c r="QPO51"/>
      <c r="QPP51"/>
      <c r="QPQ51"/>
      <c r="QPR51"/>
      <c r="QPS51"/>
      <c r="QPT51"/>
      <c r="QPU51"/>
      <c r="QPV51"/>
      <c r="QPW51"/>
      <c r="QPX51"/>
      <c r="QPY51"/>
      <c r="QPZ51"/>
      <c r="QQA51"/>
      <c r="QQB51"/>
      <c r="QQC51"/>
      <c r="QQD51"/>
      <c r="QQE51"/>
      <c r="QQF51"/>
      <c r="QQG51"/>
      <c r="QQH51"/>
      <c r="QQI51"/>
      <c r="QQJ51"/>
      <c r="QQK51"/>
      <c r="QQL51"/>
      <c r="QQM51"/>
      <c r="QQN51"/>
      <c r="QQO51"/>
      <c r="QQP51"/>
      <c r="QQQ51"/>
      <c r="QQR51"/>
      <c r="QQS51"/>
      <c r="QQT51"/>
      <c r="QQU51"/>
      <c r="QQV51"/>
      <c r="QQW51"/>
      <c r="QQX51"/>
      <c r="QQY51"/>
      <c r="QQZ51"/>
      <c r="QRA51"/>
      <c r="QRB51"/>
      <c r="QRC51"/>
      <c r="QRD51"/>
      <c r="QRE51"/>
      <c r="QRF51"/>
      <c r="QRG51"/>
      <c r="QRH51"/>
      <c r="QRI51"/>
      <c r="QRJ51"/>
      <c r="QRK51"/>
      <c r="QRL51"/>
      <c r="QRM51"/>
      <c r="QRN51"/>
      <c r="QRO51"/>
      <c r="QRP51"/>
      <c r="QRQ51"/>
      <c r="QRR51"/>
      <c r="QRS51"/>
      <c r="QRT51"/>
      <c r="QRU51"/>
      <c r="QRV51"/>
      <c r="QRW51"/>
      <c r="QRX51"/>
      <c r="QRY51"/>
      <c r="QRZ51"/>
      <c r="QSA51"/>
      <c r="QSB51"/>
      <c r="QSC51"/>
      <c r="QSD51"/>
      <c r="QSE51"/>
      <c r="QSF51"/>
      <c r="QSG51"/>
      <c r="QSH51"/>
      <c r="QSI51"/>
      <c r="QSJ51"/>
      <c r="QSK51"/>
      <c r="QSL51"/>
      <c r="QSM51"/>
      <c r="QSN51"/>
      <c r="QSO51"/>
      <c r="QSP51"/>
      <c r="QSQ51"/>
      <c r="QSR51"/>
      <c r="QSS51"/>
      <c r="QST51"/>
      <c r="QSU51"/>
      <c r="QSV51"/>
      <c r="QSW51"/>
      <c r="QSX51"/>
      <c r="QSY51"/>
      <c r="QSZ51"/>
      <c r="QTA51"/>
      <c r="QTB51"/>
      <c r="QTC51"/>
      <c r="QTD51"/>
      <c r="QTE51"/>
      <c r="QTF51"/>
      <c r="QTG51"/>
      <c r="QTH51"/>
      <c r="QTI51"/>
      <c r="QTJ51"/>
      <c r="QTK51"/>
      <c r="QTL51"/>
      <c r="QTM51"/>
      <c r="QTN51"/>
      <c r="QTO51"/>
      <c r="QTP51"/>
      <c r="QTQ51"/>
      <c r="QTR51"/>
      <c r="QTS51"/>
      <c r="QTT51"/>
      <c r="QTU51"/>
      <c r="QTV51"/>
      <c r="QTW51"/>
      <c r="QTX51"/>
      <c r="QTY51"/>
      <c r="QTZ51"/>
      <c r="QUA51"/>
      <c r="QUB51"/>
      <c r="QUC51"/>
      <c r="QUD51"/>
      <c r="QUE51"/>
      <c r="QUF51"/>
      <c r="QUG51"/>
      <c r="QUH51"/>
      <c r="QUI51"/>
      <c r="QUJ51"/>
      <c r="QUK51"/>
      <c r="QUL51"/>
      <c r="QUM51"/>
      <c r="QUN51"/>
      <c r="QUO51"/>
      <c r="QUP51"/>
      <c r="QUQ51"/>
      <c r="QUR51"/>
      <c r="QUS51"/>
      <c r="QUT51"/>
      <c r="QUU51"/>
      <c r="QUV51"/>
      <c r="QUW51"/>
      <c r="QUX51"/>
      <c r="QUY51"/>
      <c r="QUZ51"/>
      <c r="QVA51"/>
      <c r="QVB51"/>
      <c r="QVC51"/>
      <c r="QVD51"/>
      <c r="QVE51"/>
      <c r="QVF51"/>
      <c r="QVG51"/>
      <c r="QVH51"/>
      <c r="QVI51"/>
      <c r="QVJ51"/>
      <c r="QVK51"/>
      <c r="QVL51"/>
      <c r="QVM51"/>
      <c r="QVN51"/>
      <c r="QVO51"/>
      <c r="QVP51"/>
      <c r="QVQ51"/>
      <c r="QVR51"/>
      <c r="QVS51"/>
      <c r="QVT51"/>
      <c r="QVU51"/>
      <c r="QVV51"/>
      <c r="QVW51"/>
      <c r="QVX51"/>
      <c r="QVY51"/>
      <c r="QVZ51"/>
      <c r="QWA51"/>
      <c r="QWB51"/>
      <c r="QWC51"/>
      <c r="QWD51"/>
      <c r="QWE51"/>
      <c r="QWF51"/>
      <c r="QWG51"/>
      <c r="QWH51"/>
      <c r="QWI51"/>
      <c r="QWJ51"/>
      <c r="QWK51"/>
      <c r="QWL51"/>
      <c r="QWM51"/>
      <c r="QWN51"/>
      <c r="QWO51"/>
      <c r="QWP51"/>
      <c r="QWQ51"/>
      <c r="QWR51"/>
      <c r="QWS51"/>
      <c r="QWT51"/>
      <c r="QWU51"/>
      <c r="QWV51"/>
      <c r="QWW51"/>
      <c r="QWX51"/>
      <c r="QWY51"/>
      <c r="QWZ51"/>
      <c r="QXA51"/>
      <c r="QXB51"/>
      <c r="QXC51"/>
      <c r="QXD51"/>
      <c r="QXE51"/>
      <c r="QXF51"/>
      <c r="QXG51"/>
      <c r="QXH51"/>
      <c r="QXI51"/>
      <c r="QXJ51"/>
      <c r="QXK51"/>
      <c r="QXL51"/>
      <c r="QXM51"/>
      <c r="QXN51"/>
      <c r="QXO51"/>
      <c r="QXP51"/>
      <c r="QXQ51"/>
      <c r="QXR51"/>
      <c r="QXS51"/>
      <c r="QXT51"/>
      <c r="QXU51"/>
      <c r="QXV51"/>
      <c r="QXW51"/>
      <c r="QXX51"/>
      <c r="QXY51"/>
      <c r="QXZ51"/>
      <c r="QYA51"/>
      <c r="QYB51"/>
      <c r="QYC51"/>
      <c r="QYD51"/>
      <c r="QYE51"/>
      <c r="QYF51"/>
      <c r="QYG51"/>
      <c r="QYH51"/>
      <c r="QYI51"/>
      <c r="QYJ51"/>
      <c r="QYK51"/>
      <c r="QYL51"/>
      <c r="QYM51"/>
      <c r="QYN51"/>
      <c r="QYO51"/>
      <c r="QYP51"/>
      <c r="QYQ51"/>
      <c r="QYR51"/>
      <c r="QYS51"/>
      <c r="QYT51"/>
      <c r="QYU51"/>
      <c r="QYV51"/>
      <c r="QYW51"/>
      <c r="QYX51"/>
      <c r="QYY51"/>
      <c r="QYZ51"/>
      <c r="QZA51"/>
      <c r="QZB51"/>
      <c r="QZC51"/>
      <c r="QZD51"/>
      <c r="QZE51"/>
      <c r="QZF51"/>
      <c r="QZG51"/>
      <c r="QZH51"/>
      <c r="QZI51"/>
      <c r="QZJ51"/>
      <c r="QZK51"/>
      <c r="QZL51"/>
      <c r="QZM51"/>
      <c r="QZN51"/>
      <c r="QZO51"/>
      <c r="QZP51"/>
      <c r="QZQ51"/>
      <c r="QZR51"/>
      <c r="QZS51"/>
      <c r="QZT51"/>
      <c r="QZU51"/>
      <c r="QZV51"/>
      <c r="QZW51"/>
      <c r="QZX51"/>
      <c r="QZY51"/>
      <c r="QZZ51"/>
      <c r="RAA51"/>
      <c r="RAB51"/>
      <c r="RAC51"/>
      <c r="RAD51"/>
      <c r="RAE51"/>
      <c r="RAF51"/>
      <c r="RAG51"/>
      <c r="RAH51"/>
      <c r="RAI51"/>
      <c r="RAJ51"/>
      <c r="RAK51"/>
      <c r="RAL51"/>
      <c r="RAM51"/>
      <c r="RAN51"/>
      <c r="RAO51"/>
      <c r="RAP51"/>
      <c r="RAQ51"/>
      <c r="RAR51"/>
      <c r="RAS51"/>
      <c r="RAT51"/>
      <c r="RAU51"/>
      <c r="RAV51"/>
      <c r="RAW51"/>
      <c r="RAX51"/>
      <c r="RAY51"/>
      <c r="RAZ51"/>
      <c r="RBA51"/>
      <c r="RBB51"/>
      <c r="RBC51"/>
      <c r="RBD51"/>
      <c r="RBE51"/>
      <c r="RBF51"/>
      <c r="RBG51"/>
      <c r="RBH51"/>
      <c r="RBI51"/>
      <c r="RBJ51"/>
      <c r="RBK51"/>
      <c r="RBL51"/>
      <c r="RBM51"/>
      <c r="RBN51"/>
      <c r="RBO51"/>
      <c r="RBP51"/>
      <c r="RBQ51"/>
      <c r="RBR51"/>
      <c r="RBS51"/>
      <c r="RBT51"/>
      <c r="RBU51"/>
      <c r="RBV51"/>
      <c r="RBW51"/>
      <c r="RBX51"/>
      <c r="RBY51"/>
      <c r="RBZ51"/>
      <c r="RCA51"/>
      <c r="RCB51"/>
      <c r="RCC51"/>
      <c r="RCD51"/>
      <c r="RCE51"/>
      <c r="RCF51"/>
      <c r="RCG51"/>
      <c r="RCH51"/>
      <c r="RCI51"/>
      <c r="RCJ51"/>
      <c r="RCK51"/>
      <c r="RCL51"/>
      <c r="RCM51"/>
      <c r="RCN51"/>
      <c r="RCO51"/>
      <c r="RCP51"/>
      <c r="RCQ51"/>
      <c r="RCR51"/>
      <c r="RCS51"/>
      <c r="RCT51"/>
      <c r="RCU51"/>
      <c r="RCV51"/>
      <c r="RCW51"/>
      <c r="RCX51"/>
      <c r="RCY51"/>
      <c r="RCZ51"/>
      <c r="RDA51"/>
      <c r="RDB51"/>
      <c r="RDC51"/>
      <c r="RDD51"/>
      <c r="RDE51"/>
      <c r="RDF51"/>
      <c r="RDG51"/>
      <c r="RDH51"/>
      <c r="RDI51"/>
      <c r="RDJ51"/>
      <c r="RDK51"/>
      <c r="RDL51"/>
      <c r="RDM51"/>
      <c r="RDN51"/>
      <c r="RDO51"/>
      <c r="RDP51"/>
      <c r="RDQ51"/>
      <c r="RDR51"/>
      <c r="RDS51"/>
      <c r="RDT51"/>
      <c r="RDU51"/>
      <c r="RDV51"/>
      <c r="RDW51"/>
      <c r="RDX51"/>
      <c r="RDY51"/>
      <c r="RDZ51"/>
      <c r="REA51"/>
      <c r="REB51"/>
      <c r="REC51"/>
      <c r="RED51"/>
      <c r="REE51"/>
      <c r="REF51"/>
      <c r="REG51"/>
      <c r="REH51"/>
      <c r="REI51"/>
      <c r="REJ51"/>
      <c r="REK51"/>
      <c r="REL51"/>
      <c r="REM51"/>
      <c r="REN51"/>
      <c r="REO51"/>
      <c r="REP51"/>
      <c r="REQ51"/>
      <c r="RER51"/>
      <c r="RES51"/>
      <c r="RET51"/>
      <c r="REU51"/>
      <c r="REV51"/>
      <c r="REW51"/>
      <c r="REX51"/>
      <c r="REY51"/>
      <c r="REZ51"/>
      <c r="RFA51"/>
      <c r="RFB51"/>
      <c r="RFC51"/>
      <c r="RFD51"/>
      <c r="RFE51"/>
      <c r="RFF51"/>
      <c r="RFG51"/>
      <c r="RFH51"/>
      <c r="RFI51"/>
      <c r="RFJ51"/>
      <c r="RFK51"/>
      <c r="RFL51"/>
      <c r="RFM51"/>
      <c r="RFN51"/>
      <c r="RFO51"/>
      <c r="RFP51"/>
      <c r="RFQ51"/>
      <c r="RFR51"/>
      <c r="RFS51"/>
      <c r="RFT51"/>
      <c r="RFU51"/>
      <c r="RFV51"/>
      <c r="RFW51"/>
      <c r="RFX51"/>
      <c r="RFY51"/>
      <c r="RFZ51"/>
      <c r="RGA51"/>
      <c r="RGB51"/>
      <c r="RGC51"/>
      <c r="RGD51"/>
      <c r="RGE51"/>
      <c r="RGF51"/>
      <c r="RGG51"/>
      <c r="RGH51"/>
      <c r="RGI51"/>
      <c r="RGJ51"/>
      <c r="RGK51"/>
      <c r="RGL51"/>
      <c r="RGM51"/>
      <c r="RGN51"/>
      <c r="RGO51"/>
      <c r="RGP51"/>
      <c r="RGQ51"/>
      <c r="RGR51"/>
      <c r="RGS51"/>
      <c r="RGT51"/>
      <c r="RGU51"/>
      <c r="RGV51"/>
      <c r="RGW51"/>
      <c r="RGX51"/>
      <c r="RGY51"/>
      <c r="RGZ51"/>
      <c r="RHA51"/>
      <c r="RHB51"/>
      <c r="RHC51"/>
      <c r="RHD51"/>
      <c r="RHE51"/>
      <c r="RHF51"/>
      <c r="RHG51"/>
      <c r="RHH51"/>
      <c r="RHI51"/>
      <c r="RHJ51"/>
      <c r="RHK51"/>
      <c r="RHL51"/>
      <c r="RHM51"/>
      <c r="RHN51"/>
      <c r="RHO51"/>
      <c r="RHP51"/>
      <c r="RHQ51"/>
      <c r="RHR51"/>
      <c r="RHS51"/>
      <c r="RHT51"/>
      <c r="RHU51"/>
      <c r="RHV51"/>
      <c r="RHW51"/>
      <c r="RHX51"/>
      <c r="RHY51"/>
      <c r="RHZ51"/>
      <c r="RIA51"/>
      <c r="RIB51"/>
      <c r="RIC51"/>
      <c r="RID51"/>
      <c r="RIE51"/>
      <c r="RIF51"/>
      <c r="RIG51"/>
      <c r="RIH51"/>
      <c r="RII51"/>
      <c r="RIJ51"/>
      <c r="RIK51"/>
      <c r="RIL51"/>
      <c r="RIM51"/>
      <c r="RIN51"/>
      <c r="RIO51"/>
      <c r="RIP51"/>
      <c r="RIQ51"/>
      <c r="RIR51"/>
      <c r="RIS51"/>
      <c r="RIT51"/>
      <c r="RIU51"/>
      <c r="RIV51"/>
      <c r="RIW51"/>
      <c r="RIX51"/>
      <c r="RIY51"/>
      <c r="RIZ51"/>
      <c r="RJA51"/>
      <c r="RJB51"/>
      <c r="RJC51"/>
      <c r="RJD51"/>
      <c r="RJE51"/>
      <c r="RJF51"/>
      <c r="RJG51"/>
      <c r="RJH51"/>
      <c r="RJI51"/>
      <c r="RJJ51"/>
      <c r="RJK51"/>
      <c r="RJL51"/>
      <c r="RJM51"/>
      <c r="RJN51"/>
      <c r="RJO51"/>
      <c r="RJP51"/>
      <c r="RJQ51"/>
      <c r="RJR51"/>
      <c r="RJS51"/>
      <c r="RJT51"/>
      <c r="RJU51"/>
      <c r="RJV51"/>
      <c r="RJW51"/>
      <c r="RJX51"/>
      <c r="RJY51"/>
      <c r="RJZ51"/>
      <c r="RKA51"/>
      <c r="RKB51"/>
      <c r="RKC51"/>
      <c r="RKD51"/>
      <c r="RKE51"/>
      <c r="RKF51"/>
      <c r="RKG51"/>
      <c r="RKH51"/>
      <c r="RKI51"/>
      <c r="RKJ51"/>
      <c r="RKK51"/>
      <c r="RKL51"/>
      <c r="RKM51"/>
      <c r="RKN51"/>
      <c r="RKO51"/>
      <c r="RKP51"/>
      <c r="RKQ51"/>
      <c r="RKR51"/>
      <c r="RKS51"/>
      <c r="RKT51"/>
      <c r="RKU51"/>
      <c r="RKV51"/>
      <c r="RKW51"/>
      <c r="RKX51"/>
      <c r="RKY51"/>
      <c r="RKZ51"/>
      <c r="RLA51"/>
      <c r="RLB51"/>
      <c r="RLC51"/>
      <c r="RLD51"/>
      <c r="RLE51"/>
      <c r="RLF51"/>
      <c r="RLG51"/>
      <c r="RLH51"/>
      <c r="RLI51"/>
      <c r="RLJ51"/>
      <c r="RLK51"/>
      <c r="RLL51"/>
      <c r="RLM51"/>
      <c r="RLN51"/>
      <c r="RLO51"/>
      <c r="RLP51"/>
      <c r="RLQ51"/>
      <c r="RLR51"/>
      <c r="RLS51"/>
      <c r="RLT51"/>
      <c r="RLU51"/>
      <c r="RLV51"/>
      <c r="RLW51"/>
      <c r="RLX51"/>
      <c r="RLY51"/>
      <c r="RLZ51"/>
      <c r="RMA51"/>
      <c r="RMB51"/>
      <c r="RMC51"/>
      <c r="RMD51"/>
      <c r="RME51"/>
      <c r="RMF51"/>
      <c r="RMG51"/>
      <c r="RMH51"/>
      <c r="RMI51"/>
      <c r="RMJ51"/>
      <c r="RMK51"/>
      <c r="RML51"/>
      <c r="RMM51"/>
      <c r="RMN51"/>
      <c r="RMO51"/>
      <c r="RMP51"/>
      <c r="RMQ51"/>
      <c r="RMR51"/>
      <c r="RMS51"/>
      <c r="RMT51"/>
      <c r="RMU51"/>
      <c r="RMV51"/>
      <c r="RMW51"/>
      <c r="RMX51"/>
      <c r="RMY51"/>
      <c r="RMZ51"/>
      <c r="RNA51"/>
      <c r="RNB51"/>
      <c r="RNC51"/>
      <c r="RND51"/>
      <c r="RNE51"/>
      <c r="RNF51"/>
      <c r="RNG51"/>
      <c r="RNH51"/>
      <c r="RNI51"/>
      <c r="RNJ51"/>
      <c r="RNK51"/>
      <c r="RNL51"/>
      <c r="RNM51"/>
      <c r="RNN51"/>
      <c r="RNO51"/>
      <c r="RNP51"/>
      <c r="RNQ51"/>
      <c r="RNR51"/>
      <c r="RNS51"/>
      <c r="RNT51"/>
      <c r="RNU51"/>
      <c r="RNV51"/>
      <c r="RNW51"/>
      <c r="RNX51"/>
      <c r="RNY51"/>
      <c r="RNZ51"/>
      <c r="ROA51"/>
      <c r="ROB51"/>
      <c r="ROC51"/>
      <c r="ROD51"/>
      <c r="ROE51"/>
      <c r="ROF51"/>
      <c r="ROG51"/>
      <c r="ROH51"/>
      <c r="ROI51"/>
      <c r="ROJ51"/>
      <c r="ROK51"/>
      <c r="ROL51"/>
      <c r="ROM51"/>
      <c r="RON51"/>
      <c r="ROO51"/>
      <c r="ROP51"/>
      <c r="ROQ51"/>
      <c r="ROR51"/>
      <c r="ROS51"/>
      <c r="ROT51"/>
      <c r="ROU51"/>
      <c r="ROV51"/>
      <c r="ROW51"/>
      <c r="ROX51"/>
      <c r="ROY51"/>
      <c r="ROZ51"/>
      <c r="RPA51"/>
      <c r="RPB51"/>
      <c r="RPC51"/>
      <c r="RPD51"/>
      <c r="RPE51"/>
      <c r="RPF51"/>
      <c r="RPG51"/>
      <c r="RPH51"/>
      <c r="RPI51"/>
      <c r="RPJ51"/>
      <c r="RPK51"/>
      <c r="RPL51"/>
      <c r="RPM51"/>
      <c r="RPN51"/>
      <c r="RPO51"/>
      <c r="RPP51"/>
      <c r="RPQ51"/>
      <c r="RPR51"/>
      <c r="RPS51"/>
      <c r="RPT51"/>
      <c r="RPU51"/>
      <c r="RPV51"/>
      <c r="RPW51"/>
      <c r="RPX51"/>
      <c r="RPY51"/>
      <c r="RPZ51"/>
      <c r="RQA51"/>
      <c r="RQB51"/>
      <c r="RQC51"/>
      <c r="RQD51"/>
      <c r="RQE51"/>
      <c r="RQF51"/>
      <c r="RQG51"/>
      <c r="RQH51"/>
      <c r="RQI51"/>
      <c r="RQJ51"/>
      <c r="RQK51"/>
      <c r="RQL51"/>
      <c r="RQM51"/>
      <c r="RQN51"/>
      <c r="RQO51"/>
      <c r="RQP51"/>
      <c r="RQQ51"/>
      <c r="RQR51"/>
      <c r="RQS51"/>
      <c r="RQT51"/>
      <c r="RQU51"/>
      <c r="RQV51"/>
      <c r="RQW51"/>
      <c r="RQX51"/>
      <c r="RQY51"/>
      <c r="RQZ51"/>
      <c r="RRA51"/>
      <c r="RRB51"/>
      <c r="RRC51"/>
      <c r="RRD51"/>
      <c r="RRE51"/>
      <c r="RRF51"/>
      <c r="RRG51"/>
      <c r="RRH51"/>
      <c r="RRI51"/>
      <c r="RRJ51"/>
      <c r="RRK51"/>
      <c r="RRL51"/>
      <c r="RRM51"/>
      <c r="RRN51"/>
      <c r="RRO51"/>
      <c r="RRP51"/>
      <c r="RRQ51"/>
      <c r="RRR51"/>
      <c r="RRS51"/>
      <c r="RRT51"/>
      <c r="RRU51"/>
      <c r="RRV51"/>
      <c r="RRW51"/>
      <c r="RRX51"/>
      <c r="RRY51"/>
      <c r="RRZ51"/>
      <c r="RSA51"/>
      <c r="RSB51"/>
      <c r="RSC51"/>
      <c r="RSD51"/>
      <c r="RSE51"/>
      <c r="RSF51"/>
      <c r="RSG51"/>
      <c r="RSH51"/>
      <c r="RSI51"/>
      <c r="RSJ51"/>
      <c r="RSK51"/>
      <c r="RSL51"/>
      <c r="RSM51"/>
      <c r="RSN51"/>
      <c r="RSO51"/>
      <c r="RSP51"/>
      <c r="RSQ51"/>
      <c r="RSR51"/>
      <c r="RSS51"/>
      <c r="RST51"/>
      <c r="RSU51"/>
      <c r="RSV51"/>
      <c r="RSW51"/>
      <c r="RSX51"/>
      <c r="RSY51"/>
      <c r="RSZ51"/>
      <c r="RTA51"/>
      <c r="RTB51"/>
      <c r="RTC51"/>
      <c r="RTD51"/>
      <c r="RTE51"/>
      <c r="RTF51"/>
      <c r="RTG51"/>
      <c r="RTH51"/>
      <c r="RTI51"/>
      <c r="RTJ51"/>
      <c r="RTK51"/>
      <c r="RTL51"/>
      <c r="RTM51"/>
      <c r="RTN51"/>
      <c r="RTO51"/>
      <c r="RTP51"/>
      <c r="RTQ51"/>
      <c r="RTR51"/>
      <c r="RTS51"/>
      <c r="RTT51"/>
      <c r="RTU51"/>
      <c r="RTV51"/>
      <c r="RTW51"/>
      <c r="RTX51"/>
      <c r="RTY51"/>
      <c r="RTZ51"/>
      <c r="RUA51"/>
      <c r="RUB51"/>
      <c r="RUC51"/>
      <c r="RUD51"/>
      <c r="RUE51"/>
      <c r="RUF51"/>
      <c r="RUG51"/>
      <c r="RUH51"/>
      <c r="RUI51"/>
      <c r="RUJ51"/>
      <c r="RUK51"/>
      <c r="RUL51"/>
      <c r="RUM51"/>
      <c r="RUN51"/>
      <c r="RUO51"/>
      <c r="RUP51"/>
      <c r="RUQ51"/>
      <c r="RUR51"/>
      <c r="RUS51"/>
      <c r="RUT51"/>
      <c r="RUU51"/>
      <c r="RUV51"/>
      <c r="RUW51"/>
      <c r="RUX51"/>
      <c r="RUY51"/>
      <c r="RUZ51"/>
      <c r="RVA51"/>
      <c r="RVB51"/>
      <c r="RVC51"/>
      <c r="RVD51"/>
      <c r="RVE51"/>
      <c r="RVF51"/>
      <c r="RVG51"/>
      <c r="RVH51"/>
      <c r="RVI51"/>
      <c r="RVJ51"/>
      <c r="RVK51"/>
      <c r="RVL51"/>
      <c r="RVM51"/>
      <c r="RVN51"/>
      <c r="RVO51"/>
      <c r="RVP51"/>
      <c r="RVQ51"/>
      <c r="RVR51"/>
      <c r="RVS51"/>
      <c r="RVT51"/>
      <c r="RVU51"/>
      <c r="RVV51"/>
      <c r="RVW51"/>
      <c r="RVX51"/>
      <c r="RVY51"/>
      <c r="RVZ51"/>
      <c r="RWA51"/>
      <c r="RWB51"/>
      <c r="RWC51"/>
      <c r="RWD51"/>
      <c r="RWE51"/>
      <c r="RWF51"/>
      <c r="RWG51"/>
      <c r="RWH51"/>
      <c r="RWI51"/>
      <c r="RWJ51"/>
      <c r="RWK51"/>
      <c r="RWL51"/>
      <c r="RWM51"/>
      <c r="RWN51"/>
      <c r="RWO51"/>
      <c r="RWP51"/>
      <c r="RWQ51"/>
      <c r="RWR51"/>
      <c r="RWS51"/>
      <c r="RWT51"/>
      <c r="RWU51"/>
      <c r="RWV51"/>
      <c r="RWW51"/>
      <c r="RWX51"/>
      <c r="RWY51"/>
      <c r="RWZ51"/>
      <c r="RXA51"/>
      <c r="RXB51"/>
      <c r="RXC51"/>
      <c r="RXD51"/>
      <c r="RXE51"/>
      <c r="RXF51"/>
      <c r="RXG51"/>
      <c r="RXH51"/>
      <c r="RXI51"/>
      <c r="RXJ51"/>
      <c r="RXK51"/>
      <c r="RXL51"/>
      <c r="RXM51"/>
      <c r="RXN51"/>
      <c r="RXO51"/>
      <c r="RXP51"/>
      <c r="RXQ51"/>
      <c r="RXR51"/>
      <c r="RXS51"/>
      <c r="RXT51"/>
      <c r="RXU51"/>
      <c r="RXV51"/>
      <c r="RXW51"/>
      <c r="RXX51"/>
      <c r="RXY51"/>
      <c r="RXZ51"/>
      <c r="RYA51"/>
      <c r="RYB51"/>
      <c r="RYC51"/>
      <c r="RYD51"/>
      <c r="RYE51"/>
      <c r="RYF51"/>
      <c r="RYG51"/>
      <c r="RYH51"/>
      <c r="RYI51"/>
      <c r="RYJ51"/>
      <c r="RYK51"/>
      <c r="RYL51"/>
      <c r="RYM51"/>
      <c r="RYN51"/>
      <c r="RYO51"/>
      <c r="RYP51"/>
      <c r="RYQ51"/>
      <c r="RYR51"/>
      <c r="RYS51"/>
      <c r="RYT51"/>
      <c r="RYU51"/>
      <c r="RYV51"/>
      <c r="RYW51"/>
      <c r="RYX51"/>
      <c r="RYY51"/>
      <c r="RYZ51"/>
      <c r="RZA51"/>
      <c r="RZB51"/>
      <c r="RZC51"/>
      <c r="RZD51"/>
      <c r="RZE51"/>
      <c r="RZF51"/>
      <c r="RZG51"/>
      <c r="RZH51"/>
      <c r="RZI51"/>
      <c r="RZJ51"/>
      <c r="RZK51"/>
      <c r="RZL51"/>
      <c r="RZM51"/>
      <c r="RZN51"/>
      <c r="RZO51"/>
      <c r="RZP51"/>
      <c r="RZQ51"/>
      <c r="RZR51"/>
      <c r="RZS51"/>
      <c r="RZT51"/>
      <c r="RZU51"/>
      <c r="RZV51"/>
      <c r="RZW51"/>
      <c r="RZX51"/>
      <c r="RZY51"/>
      <c r="RZZ51"/>
      <c r="SAA51"/>
      <c r="SAB51"/>
      <c r="SAC51"/>
      <c r="SAD51"/>
      <c r="SAE51"/>
      <c r="SAF51"/>
      <c r="SAG51"/>
      <c r="SAH51"/>
      <c r="SAI51"/>
      <c r="SAJ51"/>
      <c r="SAK51"/>
      <c r="SAL51"/>
      <c r="SAM51"/>
      <c r="SAN51"/>
      <c r="SAO51"/>
      <c r="SAP51"/>
      <c r="SAQ51"/>
      <c r="SAR51"/>
      <c r="SAS51"/>
      <c r="SAT51"/>
      <c r="SAU51"/>
      <c r="SAV51"/>
      <c r="SAW51"/>
      <c r="SAX51"/>
      <c r="SAY51"/>
      <c r="SAZ51"/>
      <c r="SBA51"/>
      <c r="SBB51"/>
      <c r="SBC51"/>
      <c r="SBD51"/>
      <c r="SBE51"/>
      <c r="SBF51"/>
      <c r="SBG51"/>
      <c r="SBH51"/>
      <c r="SBI51"/>
      <c r="SBJ51"/>
      <c r="SBK51"/>
      <c r="SBL51"/>
      <c r="SBM51"/>
      <c r="SBN51"/>
      <c r="SBO51"/>
      <c r="SBP51"/>
      <c r="SBQ51"/>
      <c r="SBR51"/>
      <c r="SBS51"/>
      <c r="SBT51"/>
      <c r="SBU51"/>
      <c r="SBV51"/>
      <c r="SBW51"/>
      <c r="SBX51"/>
      <c r="SBY51"/>
      <c r="SBZ51"/>
      <c r="SCA51"/>
      <c r="SCB51"/>
      <c r="SCC51"/>
      <c r="SCD51"/>
      <c r="SCE51"/>
      <c r="SCF51"/>
      <c r="SCG51"/>
      <c r="SCH51"/>
      <c r="SCI51"/>
      <c r="SCJ51"/>
      <c r="SCK51"/>
      <c r="SCL51"/>
      <c r="SCM51"/>
      <c r="SCN51"/>
      <c r="SCO51"/>
      <c r="SCP51"/>
      <c r="SCQ51"/>
      <c r="SCR51"/>
      <c r="SCS51"/>
      <c r="SCT51"/>
      <c r="SCU51"/>
      <c r="SCV51"/>
      <c r="SCW51"/>
      <c r="SCX51"/>
      <c r="SCY51"/>
      <c r="SCZ51"/>
      <c r="SDA51"/>
      <c r="SDB51"/>
      <c r="SDC51"/>
      <c r="SDD51"/>
      <c r="SDE51"/>
      <c r="SDF51"/>
      <c r="SDG51"/>
      <c r="SDH51"/>
      <c r="SDI51"/>
      <c r="SDJ51"/>
      <c r="SDK51"/>
      <c r="SDL51"/>
      <c r="SDM51"/>
      <c r="SDN51"/>
      <c r="SDO51"/>
      <c r="SDP51"/>
      <c r="SDQ51"/>
      <c r="SDR51"/>
      <c r="SDS51"/>
      <c r="SDT51"/>
      <c r="SDU51"/>
      <c r="SDV51"/>
      <c r="SDW51"/>
      <c r="SDX51"/>
      <c r="SDY51"/>
      <c r="SDZ51"/>
      <c r="SEA51"/>
      <c r="SEB51"/>
      <c r="SEC51"/>
      <c r="SED51"/>
      <c r="SEE51"/>
      <c r="SEF51"/>
      <c r="SEG51"/>
      <c r="SEH51"/>
      <c r="SEI51"/>
      <c r="SEJ51"/>
      <c r="SEK51"/>
      <c r="SEL51"/>
      <c r="SEM51"/>
      <c r="SEN51"/>
      <c r="SEO51"/>
      <c r="SEP51"/>
      <c r="SEQ51"/>
      <c r="SER51"/>
      <c r="SES51"/>
      <c r="SET51"/>
      <c r="SEU51"/>
      <c r="SEV51"/>
      <c r="SEW51"/>
      <c r="SEX51"/>
      <c r="SEY51"/>
      <c r="SEZ51"/>
      <c r="SFA51"/>
      <c r="SFB51"/>
      <c r="SFC51"/>
      <c r="SFD51"/>
      <c r="SFE51"/>
      <c r="SFF51"/>
      <c r="SFG51"/>
      <c r="SFH51"/>
      <c r="SFI51"/>
      <c r="SFJ51"/>
      <c r="SFK51"/>
      <c r="SFL51"/>
      <c r="SFM51"/>
      <c r="SFN51"/>
      <c r="SFO51"/>
      <c r="SFP51"/>
      <c r="SFQ51"/>
      <c r="SFR51"/>
      <c r="SFS51"/>
      <c r="SFT51"/>
      <c r="SFU51"/>
      <c r="SFV51"/>
      <c r="SFW51"/>
      <c r="SFX51"/>
      <c r="SFY51"/>
      <c r="SFZ51"/>
      <c r="SGA51"/>
      <c r="SGB51"/>
      <c r="SGC51"/>
      <c r="SGD51"/>
      <c r="SGE51"/>
      <c r="SGF51"/>
      <c r="SGG51"/>
      <c r="SGH51"/>
      <c r="SGI51"/>
      <c r="SGJ51"/>
      <c r="SGK51"/>
      <c r="SGL51"/>
      <c r="SGM51"/>
      <c r="SGN51"/>
      <c r="SGO51"/>
      <c r="SGP51"/>
      <c r="SGQ51"/>
      <c r="SGR51"/>
      <c r="SGS51"/>
      <c r="SGT51"/>
      <c r="SGU51"/>
      <c r="SGV51"/>
      <c r="SGW51"/>
      <c r="SGX51"/>
      <c r="SGY51"/>
      <c r="SGZ51"/>
      <c r="SHA51"/>
      <c r="SHB51"/>
      <c r="SHC51"/>
      <c r="SHD51"/>
      <c r="SHE51"/>
      <c r="SHF51"/>
      <c r="SHG51"/>
      <c r="SHH51"/>
      <c r="SHI51"/>
      <c r="SHJ51"/>
      <c r="SHK51"/>
      <c r="SHL51"/>
      <c r="SHM51"/>
      <c r="SHN51"/>
      <c r="SHO51"/>
      <c r="SHP51"/>
      <c r="SHQ51"/>
      <c r="SHR51"/>
      <c r="SHS51"/>
      <c r="SHT51"/>
      <c r="SHU51"/>
      <c r="SHV51"/>
      <c r="SHW51"/>
      <c r="SHX51"/>
      <c r="SHY51"/>
      <c r="SHZ51"/>
      <c r="SIA51"/>
      <c r="SIB51"/>
      <c r="SIC51"/>
      <c r="SID51"/>
      <c r="SIE51"/>
      <c r="SIF51"/>
      <c r="SIG51"/>
      <c r="SIH51"/>
      <c r="SII51"/>
      <c r="SIJ51"/>
      <c r="SIK51"/>
      <c r="SIL51"/>
      <c r="SIM51"/>
      <c r="SIN51"/>
      <c r="SIO51"/>
      <c r="SIP51"/>
      <c r="SIQ51"/>
      <c r="SIR51"/>
      <c r="SIS51"/>
      <c r="SIT51"/>
      <c r="SIU51"/>
      <c r="SIV51"/>
      <c r="SIW51"/>
      <c r="SIX51"/>
      <c r="SIY51"/>
      <c r="SIZ51"/>
      <c r="SJA51"/>
      <c r="SJB51"/>
      <c r="SJC51"/>
      <c r="SJD51"/>
      <c r="SJE51"/>
      <c r="SJF51"/>
      <c r="SJG51"/>
      <c r="SJH51"/>
      <c r="SJI51"/>
      <c r="SJJ51"/>
      <c r="SJK51"/>
      <c r="SJL51"/>
      <c r="SJM51"/>
      <c r="SJN51"/>
      <c r="SJO51"/>
      <c r="SJP51"/>
      <c r="SJQ51"/>
      <c r="SJR51"/>
      <c r="SJS51"/>
      <c r="SJT51"/>
      <c r="SJU51"/>
      <c r="SJV51"/>
      <c r="SJW51"/>
      <c r="SJX51"/>
      <c r="SJY51"/>
      <c r="SJZ51"/>
      <c r="SKA51"/>
      <c r="SKB51"/>
      <c r="SKC51"/>
      <c r="SKD51"/>
      <c r="SKE51"/>
      <c r="SKF51"/>
      <c r="SKG51"/>
      <c r="SKH51"/>
      <c r="SKI51"/>
      <c r="SKJ51"/>
      <c r="SKK51"/>
      <c r="SKL51"/>
      <c r="SKM51"/>
      <c r="SKN51"/>
      <c r="SKO51"/>
      <c r="SKP51"/>
      <c r="SKQ51"/>
      <c r="SKR51"/>
      <c r="SKS51"/>
      <c r="SKT51"/>
      <c r="SKU51"/>
      <c r="SKV51"/>
      <c r="SKW51"/>
      <c r="SKX51"/>
      <c r="SKY51"/>
      <c r="SKZ51"/>
      <c r="SLA51"/>
      <c r="SLB51"/>
      <c r="SLC51"/>
      <c r="SLD51"/>
      <c r="SLE51"/>
      <c r="SLF51"/>
      <c r="SLG51"/>
      <c r="SLH51"/>
      <c r="SLI51"/>
      <c r="SLJ51"/>
      <c r="SLK51"/>
      <c r="SLL51"/>
      <c r="SLM51"/>
      <c r="SLN51"/>
      <c r="SLO51"/>
      <c r="SLP51"/>
      <c r="SLQ51"/>
      <c r="SLR51"/>
      <c r="SLS51"/>
      <c r="SLT51"/>
      <c r="SLU51"/>
      <c r="SLV51"/>
      <c r="SLW51"/>
      <c r="SLX51"/>
      <c r="SLY51"/>
      <c r="SLZ51"/>
      <c r="SMA51"/>
      <c r="SMB51"/>
      <c r="SMC51"/>
      <c r="SMD51"/>
      <c r="SME51"/>
      <c r="SMF51"/>
      <c r="SMG51"/>
      <c r="SMH51"/>
      <c r="SMI51"/>
      <c r="SMJ51"/>
      <c r="SMK51"/>
      <c r="SML51"/>
      <c r="SMM51"/>
      <c r="SMN51"/>
      <c r="SMO51"/>
      <c r="SMP51"/>
      <c r="SMQ51"/>
      <c r="SMR51"/>
      <c r="SMS51"/>
      <c r="SMT51"/>
      <c r="SMU51"/>
      <c r="SMV51"/>
      <c r="SMW51"/>
      <c r="SMX51"/>
      <c r="SMY51"/>
      <c r="SMZ51"/>
      <c r="SNA51"/>
      <c r="SNB51"/>
      <c r="SNC51"/>
      <c r="SND51"/>
      <c r="SNE51"/>
      <c r="SNF51"/>
      <c r="SNG51"/>
      <c r="SNH51"/>
      <c r="SNI51"/>
      <c r="SNJ51"/>
      <c r="SNK51"/>
      <c r="SNL51"/>
      <c r="SNM51"/>
      <c r="SNN51"/>
      <c r="SNO51"/>
      <c r="SNP51"/>
      <c r="SNQ51"/>
      <c r="SNR51"/>
      <c r="SNS51"/>
      <c r="SNT51"/>
      <c r="SNU51"/>
      <c r="SNV51"/>
      <c r="SNW51"/>
      <c r="SNX51"/>
      <c r="SNY51"/>
      <c r="SNZ51"/>
      <c r="SOA51"/>
      <c r="SOB51"/>
      <c r="SOC51"/>
      <c r="SOD51"/>
      <c r="SOE51"/>
      <c r="SOF51"/>
      <c r="SOG51"/>
      <c r="SOH51"/>
      <c r="SOI51"/>
      <c r="SOJ51"/>
      <c r="SOK51"/>
      <c r="SOL51"/>
      <c r="SOM51"/>
      <c r="SON51"/>
      <c r="SOO51"/>
      <c r="SOP51"/>
      <c r="SOQ51"/>
      <c r="SOR51"/>
      <c r="SOS51"/>
      <c r="SOT51"/>
      <c r="SOU51"/>
      <c r="SOV51"/>
      <c r="SOW51"/>
      <c r="SOX51"/>
      <c r="SOY51"/>
      <c r="SOZ51"/>
      <c r="SPA51"/>
      <c r="SPB51"/>
      <c r="SPC51"/>
      <c r="SPD51"/>
      <c r="SPE51"/>
      <c r="SPF51"/>
      <c r="SPG51"/>
      <c r="SPH51"/>
      <c r="SPI51"/>
      <c r="SPJ51"/>
      <c r="SPK51"/>
      <c r="SPL51"/>
      <c r="SPM51"/>
      <c r="SPN51"/>
      <c r="SPO51"/>
      <c r="SPP51"/>
      <c r="SPQ51"/>
      <c r="SPR51"/>
      <c r="SPS51"/>
      <c r="SPT51"/>
      <c r="SPU51"/>
      <c r="SPV51"/>
      <c r="SPW51"/>
      <c r="SPX51"/>
      <c r="SPY51"/>
      <c r="SPZ51"/>
      <c r="SQA51"/>
      <c r="SQB51"/>
      <c r="SQC51"/>
      <c r="SQD51"/>
      <c r="SQE51"/>
      <c r="SQF51"/>
      <c r="SQG51"/>
      <c r="SQH51"/>
      <c r="SQI51"/>
      <c r="SQJ51"/>
      <c r="SQK51"/>
      <c r="SQL51"/>
      <c r="SQM51"/>
      <c r="SQN51"/>
      <c r="SQO51"/>
      <c r="SQP51"/>
      <c r="SQQ51"/>
      <c r="SQR51"/>
      <c r="SQS51"/>
      <c r="SQT51"/>
      <c r="SQU51"/>
      <c r="SQV51"/>
      <c r="SQW51"/>
      <c r="SQX51"/>
      <c r="SQY51"/>
      <c r="SQZ51"/>
      <c r="SRA51"/>
      <c r="SRB51"/>
      <c r="SRC51"/>
      <c r="SRD51"/>
      <c r="SRE51"/>
      <c r="SRF51"/>
      <c r="SRG51"/>
      <c r="SRH51"/>
      <c r="SRI51"/>
      <c r="SRJ51"/>
      <c r="SRK51"/>
      <c r="SRL51"/>
      <c r="SRM51"/>
      <c r="SRN51"/>
      <c r="SRO51"/>
      <c r="SRP51"/>
      <c r="SRQ51"/>
      <c r="SRR51"/>
      <c r="SRS51"/>
      <c r="SRT51"/>
      <c r="SRU51"/>
      <c r="SRV51"/>
      <c r="SRW51"/>
      <c r="SRX51"/>
      <c r="SRY51"/>
      <c r="SRZ51"/>
      <c r="SSA51"/>
      <c r="SSB51"/>
      <c r="SSC51"/>
      <c r="SSD51"/>
      <c r="SSE51"/>
      <c r="SSF51"/>
      <c r="SSG51"/>
      <c r="SSH51"/>
      <c r="SSI51"/>
      <c r="SSJ51"/>
      <c r="SSK51"/>
      <c r="SSL51"/>
      <c r="SSM51"/>
      <c r="SSN51"/>
      <c r="SSO51"/>
      <c r="SSP51"/>
      <c r="SSQ51"/>
      <c r="SSR51"/>
      <c r="SSS51"/>
      <c r="SST51"/>
      <c r="SSU51"/>
      <c r="SSV51"/>
      <c r="SSW51"/>
      <c r="SSX51"/>
      <c r="SSY51"/>
      <c r="SSZ51"/>
      <c r="STA51"/>
      <c r="STB51"/>
      <c r="STC51"/>
      <c r="STD51"/>
      <c r="STE51"/>
      <c r="STF51"/>
      <c r="STG51"/>
      <c r="STH51"/>
      <c r="STI51"/>
      <c r="STJ51"/>
      <c r="STK51"/>
      <c r="STL51"/>
      <c r="STM51"/>
      <c r="STN51"/>
      <c r="STO51"/>
      <c r="STP51"/>
      <c r="STQ51"/>
      <c r="STR51"/>
      <c r="STS51"/>
      <c r="STT51"/>
      <c r="STU51"/>
      <c r="STV51"/>
      <c r="STW51"/>
      <c r="STX51"/>
      <c r="STY51"/>
      <c r="STZ51"/>
      <c r="SUA51"/>
      <c r="SUB51"/>
      <c r="SUC51"/>
      <c r="SUD51"/>
      <c r="SUE51"/>
      <c r="SUF51"/>
      <c r="SUG51"/>
      <c r="SUH51"/>
      <c r="SUI51"/>
      <c r="SUJ51"/>
      <c r="SUK51"/>
      <c r="SUL51"/>
      <c r="SUM51"/>
      <c r="SUN51"/>
      <c r="SUO51"/>
      <c r="SUP51"/>
      <c r="SUQ51"/>
      <c r="SUR51"/>
      <c r="SUS51"/>
      <c r="SUT51"/>
      <c r="SUU51"/>
      <c r="SUV51"/>
      <c r="SUW51"/>
      <c r="SUX51"/>
      <c r="SUY51"/>
      <c r="SUZ51"/>
      <c r="SVA51"/>
      <c r="SVB51"/>
      <c r="SVC51"/>
      <c r="SVD51"/>
      <c r="SVE51"/>
      <c r="SVF51"/>
      <c r="SVG51"/>
      <c r="SVH51"/>
      <c r="SVI51"/>
      <c r="SVJ51"/>
      <c r="SVK51"/>
      <c r="SVL51"/>
      <c r="SVM51"/>
      <c r="SVN51"/>
      <c r="SVO51"/>
      <c r="SVP51"/>
      <c r="SVQ51"/>
      <c r="SVR51"/>
      <c r="SVS51"/>
      <c r="SVT51"/>
      <c r="SVU51"/>
      <c r="SVV51"/>
      <c r="SVW51"/>
      <c r="SVX51"/>
      <c r="SVY51"/>
      <c r="SVZ51"/>
      <c r="SWA51"/>
      <c r="SWB51"/>
      <c r="SWC51"/>
      <c r="SWD51"/>
      <c r="SWE51"/>
      <c r="SWF51"/>
      <c r="SWG51"/>
      <c r="SWH51"/>
      <c r="SWI51"/>
      <c r="SWJ51"/>
      <c r="SWK51"/>
      <c r="SWL51"/>
      <c r="SWM51"/>
      <c r="SWN51"/>
      <c r="SWO51"/>
      <c r="SWP51"/>
      <c r="SWQ51"/>
      <c r="SWR51"/>
      <c r="SWS51"/>
      <c r="SWT51"/>
      <c r="SWU51"/>
      <c r="SWV51"/>
      <c r="SWW51"/>
      <c r="SWX51"/>
      <c r="SWY51"/>
      <c r="SWZ51"/>
      <c r="SXA51"/>
      <c r="SXB51"/>
      <c r="SXC51"/>
      <c r="SXD51"/>
      <c r="SXE51"/>
      <c r="SXF51"/>
      <c r="SXG51"/>
      <c r="SXH51"/>
      <c r="SXI51"/>
      <c r="SXJ51"/>
      <c r="SXK51"/>
      <c r="SXL51"/>
      <c r="SXM51"/>
      <c r="SXN51"/>
      <c r="SXO51"/>
      <c r="SXP51"/>
      <c r="SXQ51"/>
      <c r="SXR51"/>
      <c r="SXS51"/>
      <c r="SXT51"/>
      <c r="SXU51"/>
      <c r="SXV51"/>
      <c r="SXW51"/>
      <c r="SXX51"/>
      <c r="SXY51"/>
      <c r="SXZ51"/>
      <c r="SYA51"/>
      <c r="SYB51"/>
      <c r="SYC51"/>
      <c r="SYD51"/>
      <c r="SYE51"/>
      <c r="SYF51"/>
      <c r="SYG51"/>
      <c r="SYH51"/>
      <c r="SYI51"/>
      <c r="SYJ51"/>
      <c r="SYK51"/>
      <c r="SYL51"/>
      <c r="SYM51"/>
      <c r="SYN51"/>
      <c r="SYO51"/>
      <c r="SYP51"/>
      <c r="SYQ51"/>
      <c r="SYR51"/>
      <c r="SYS51"/>
      <c r="SYT51"/>
      <c r="SYU51"/>
      <c r="SYV51"/>
      <c r="SYW51"/>
      <c r="SYX51"/>
      <c r="SYY51"/>
      <c r="SYZ51"/>
      <c r="SZA51"/>
      <c r="SZB51"/>
      <c r="SZC51"/>
      <c r="SZD51"/>
      <c r="SZE51"/>
      <c r="SZF51"/>
      <c r="SZG51"/>
      <c r="SZH51"/>
      <c r="SZI51"/>
      <c r="SZJ51"/>
      <c r="SZK51"/>
      <c r="SZL51"/>
      <c r="SZM51"/>
      <c r="SZN51"/>
      <c r="SZO51"/>
      <c r="SZP51"/>
      <c r="SZQ51"/>
      <c r="SZR51"/>
      <c r="SZS51"/>
      <c r="SZT51"/>
      <c r="SZU51"/>
      <c r="SZV51"/>
      <c r="SZW51"/>
      <c r="SZX51"/>
      <c r="SZY51"/>
      <c r="SZZ51"/>
      <c r="TAA51"/>
      <c r="TAB51"/>
      <c r="TAC51"/>
      <c r="TAD51"/>
      <c r="TAE51"/>
      <c r="TAF51"/>
      <c r="TAG51"/>
      <c r="TAH51"/>
      <c r="TAI51"/>
      <c r="TAJ51"/>
      <c r="TAK51"/>
      <c r="TAL51"/>
      <c r="TAM51"/>
      <c r="TAN51"/>
      <c r="TAO51"/>
      <c r="TAP51"/>
      <c r="TAQ51"/>
      <c r="TAR51"/>
      <c r="TAS51"/>
      <c r="TAT51"/>
      <c r="TAU51"/>
      <c r="TAV51"/>
      <c r="TAW51"/>
      <c r="TAX51"/>
      <c r="TAY51"/>
      <c r="TAZ51"/>
      <c r="TBA51"/>
      <c r="TBB51"/>
      <c r="TBC51"/>
      <c r="TBD51"/>
      <c r="TBE51"/>
      <c r="TBF51"/>
      <c r="TBG51"/>
      <c r="TBH51"/>
      <c r="TBI51"/>
      <c r="TBJ51"/>
      <c r="TBK51"/>
      <c r="TBL51"/>
      <c r="TBM51"/>
      <c r="TBN51"/>
      <c r="TBO51"/>
      <c r="TBP51"/>
      <c r="TBQ51"/>
      <c r="TBR51"/>
      <c r="TBS51"/>
      <c r="TBT51"/>
      <c r="TBU51"/>
      <c r="TBV51"/>
      <c r="TBW51"/>
      <c r="TBX51"/>
      <c r="TBY51"/>
      <c r="TBZ51"/>
      <c r="TCA51"/>
      <c r="TCB51"/>
      <c r="TCC51"/>
      <c r="TCD51"/>
      <c r="TCE51"/>
      <c r="TCF51"/>
      <c r="TCG51"/>
      <c r="TCH51"/>
      <c r="TCI51"/>
      <c r="TCJ51"/>
      <c r="TCK51"/>
      <c r="TCL51"/>
      <c r="TCM51"/>
      <c r="TCN51"/>
      <c r="TCO51"/>
      <c r="TCP51"/>
      <c r="TCQ51"/>
      <c r="TCR51"/>
      <c r="TCS51"/>
      <c r="TCT51"/>
      <c r="TCU51"/>
      <c r="TCV51"/>
      <c r="TCW51"/>
      <c r="TCX51"/>
      <c r="TCY51"/>
      <c r="TCZ51"/>
      <c r="TDA51"/>
      <c r="TDB51"/>
      <c r="TDC51"/>
      <c r="TDD51"/>
      <c r="TDE51"/>
      <c r="TDF51"/>
      <c r="TDG51"/>
      <c r="TDH51"/>
      <c r="TDI51"/>
      <c r="TDJ51"/>
      <c r="TDK51"/>
      <c r="TDL51"/>
      <c r="TDM51"/>
      <c r="TDN51"/>
      <c r="TDO51"/>
      <c r="TDP51"/>
      <c r="TDQ51"/>
      <c r="TDR51"/>
      <c r="TDS51"/>
      <c r="TDT51"/>
      <c r="TDU51"/>
      <c r="TDV51"/>
      <c r="TDW51"/>
      <c r="TDX51"/>
      <c r="TDY51"/>
      <c r="TDZ51"/>
      <c r="TEA51"/>
      <c r="TEB51"/>
      <c r="TEC51"/>
      <c r="TED51"/>
      <c r="TEE51"/>
      <c r="TEF51"/>
      <c r="TEG51"/>
      <c r="TEH51"/>
      <c r="TEI51"/>
      <c r="TEJ51"/>
      <c r="TEK51"/>
      <c r="TEL51"/>
      <c r="TEM51"/>
      <c r="TEN51"/>
      <c r="TEO51"/>
      <c r="TEP51"/>
      <c r="TEQ51"/>
      <c r="TER51"/>
      <c r="TES51"/>
      <c r="TET51"/>
      <c r="TEU51"/>
      <c r="TEV51"/>
      <c r="TEW51"/>
      <c r="TEX51"/>
      <c r="TEY51"/>
      <c r="TEZ51"/>
      <c r="TFA51"/>
      <c r="TFB51"/>
      <c r="TFC51"/>
      <c r="TFD51"/>
      <c r="TFE51"/>
      <c r="TFF51"/>
      <c r="TFG51"/>
      <c r="TFH51"/>
      <c r="TFI51"/>
      <c r="TFJ51"/>
      <c r="TFK51"/>
      <c r="TFL51"/>
      <c r="TFM51"/>
      <c r="TFN51"/>
      <c r="TFO51"/>
      <c r="TFP51"/>
      <c r="TFQ51"/>
      <c r="TFR51"/>
      <c r="TFS51"/>
      <c r="TFT51"/>
      <c r="TFU51"/>
      <c r="TFV51"/>
      <c r="TFW51"/>
      <c r="TFX51"/>
      <c r="TFY51"/>
      <c r="TFZ51"/>
      <c r="TGA51"/>
      <c r="TGB51"/>
      <c r="TGC51"/>
      <c r="TGD51"/>
      <c r="TGE51"/>
      <c r="TGF51"/>
      <c r="TGG51"/>
      <c r="TGH51"/>
      <c r="TGI51"/>
      <c r="TGJ51"/>
      <c r="TGK51"/>
      <c r="TGL51"/>
      <c r="TGM51"/>
      <c r="TGN51"/>
      <c r="TGO51"/>
      <c r="TGP51"/>
      <c r="TGQ51"/>
      <c r="TGR51"/>
      <c r="TGS51"/>
      <c r="TGT51"/>
      <c r="TGU51"/>
      <c r="TGV51"/>
      <c r="TGW51"/>
      <c r="TGX51"/>
      <c r="TGY51"/>
      <c r="TGZ51"/>
      <c r="THA51"/>
      <c r="THB51"/>
      <c r="THC51"/>
      <c r="THD51"/>
      <c r="THE51"/>
      <c r="THF51"/>
      <c r="THG51"/>
      <c r="THH51"/>
      <c r="THI51"/>
      <c r="THJ51"/>
      <c r="THK51"/>
      <c r="THL51"/>
      <c r="THM51"/>
      <c r="THN51"/>
      <c r="THO51"/>
      <c r="THP51"/>
      <c r="THQ51"/>
      <c r="THR51"/>
      <c r="THS51"/>
      <c r="THT51"/>
      <c r="THU51"/>
      <c r="THV51"/>
      <c r="THW51"/>
      <c r="THX51"/>
      <c r="THY51"/>
      <c r="THZ51"/>
      <c r="TIA51"/>
      <c r="TIB51"/>
      <c r="TIC51"/>
      <c r="TID51"/>
      <c r="TIE51"/>
      <c r="TIF51"/>
      <c r="TIG51"/>
      <c r="TIH51"/>
      <c r="TII51"/>
      <c r="TIJ51"/>
      <c r="TIK51"/>
      <c r="TIL51"/>
      <c r="TIM51"/>
      <c r="TIN51"/>
      <c r="TIO51"/>
      <c r="TIP51"/>
      <c r="TIQ51"/>
      <c r="TIR51"/>
      <c r="TIS51"/>
      <c r="TIT51"/>
      <c r="TIU51"/>
      <c r="TIV51"/>
      <c r="TIW51"/>
      <c r="TIX51"/>
      <c r="TIY51"/>
      <c r="TIZ51"/>
      <c r="TJA51"/>
      <c r="TJB51"/>
      <c r="TJC51"/>
      <c r="TJD51"/>
      <c r="TJE51"/>
      <c r="TJF51"/>
      <c r="TJG51"/>
      <c r="TJH51"/>
      <c r="TJI51"/>
      <c r="TJJ51"/>
      <c r="TJK51"/>
      <c r="TJL51"/>
      <c r="TJM51"/>
      <c r="TJN51"/>
      <c r="TJO51"/>
      <c r="TJP51"/>
      <c r="TJQ51"/>
      <c r="TJR51"/>
      <c r="TJS51"/>
      <c r="TJT51"/>
      <c r="TJU51"/>
      <c r="TJV51"/>
      <c r="TJW51"/>
      <c r="TJX51"/>
      <c r="TJY51"/>
      <c r="TJZ51"/>
      <c r="TKA51"/>
      <c r="TKB51"/>
      <c r="TKC51"/>
      <c r="TKD51"/>
      <c r="TKE51"/>
      <c r="TKF51"/>
      <c r="TKG51"/>
      <c r="TKH51"/>
      <c r="TKI51"/>
      <c r="TKJ51"/>
      <c r="TKK51"/>
      <c r="TKL51"/>
      <c r="TKM51"/>
      <c r="TKN51"/>
      <c r="TKO51"/>
      <c r="TKP51"/>
      <c r="TKQ51"/>
      <c r="TKR51"/>
      <c r="TKS51"/>
      <c r="TKT51"/>
      <c r="TKU51"/>
      <c r="TKV51"/>
      <c r="TKW51"/>
      <c r="TKX51"/>
      <c r="TKY51"/>
      <c r="TKZ51"/>
      <c r="TLA51"/>
      <c r="TLB51"/>
      <c r="TLC51"/>
      <c r="TLD51"/>
      <c r="TLE51"/>
      <c r="TLF51"/>
      <c r="TLG51"/>
      <c r="TLH51"/>
      <c r="TLI51"/>
      <c r="TLJ51"/>
      <c r="TLK51"/>
      <c r="TLL51"/>
      <c r="TLM51"/>
      <c r="TLN51"/>
      <c r="TLO51"/>
      <c r="TLP51"/>
      <c r="TLQ51"/>
      <c r="TLR51"/>
      <c r="TLS51"/>
      <c r="TLT51"/>
      <c r="TLU51"/>
      <c r="TLV51"/>
      <c r="TLW51"/>
      <c r="TLX51"/>
      <c r="TLY51"/>
      <c r="TLZ51"/>
      <c r="TMA51"/>
      <c r="TMB51"/>
      <c r="TMC51"/>
      <c r="TMD51"/>
      <c r="TME51"/>
      <c r="TMF51"/>
      <c r="TMG51"/>
      <c r="TMH51"/>
      <c r="TMI51"/>
      <c r="TMJ51"/>
      <c r="TMK51"/>
      <c r="TML51"/>
      <c r="TMM51"/>
      <c r="TMN51"/>
      <c r="TMO51"/>
      <c r="TMP51"/>
      <c r="TMQ51"/>
      <c r="TMR51"/>
      <c r="TMS51"/>
      <c r="TMT51"/>
      <c r="TMU51"/>
      <c r="TMV51"/>
      <c r="TMW51"/>
      <c r="TMX51"/>
      <c r="TMY51"/>
      <c r="TMZ51"/>
      <c r="TNA51"/>
      <c r="TNB51"/>
      <c r="TNC51"/>
      <c r="TND51"/>
      <c r="TNE51"/>
      <c r="TNF51"/>
      <c r="TNG51"/>
      <c r="TNH51"/>
      <c r="TNI51"/>
      <c r="TNJ51"/>
      <c r="TNK51"/>
      <c r="TNL51"/>
      <c r="TNM51"/>
      <c r="TNN51"/>
      <c r="TNO51"/>
      <c r="TNP51"/>
      <c r="TNQ51"/>
      <c r="TNR51"/>
      <c r="TNS51"/>
      <c r="TNT51"/>
      <c r="TNU51"/>
      <c r="TNV51"/>
      <c r="TNW51"/>
      <c r="TNX51"/>
      <c r="TNY51"/>
      <c r="TNZ51"/>
      <c r="TOA51"/>
      <c r="TOB51"/>
      <c r="TOC51"/>
      <c r="TOD51"/>
      <c r="TOE51"/>
      <c r="TOF51"/>
      <c r="TOG51"/>
      <c r="TOH51"/>
      <c r="TOI51"/>
      <c r="TOJ51"/>
      <c r="TOK51"/>
      <c r="TOL51"/>
      <c r="TOM51"/>
      <c r="TON51"/>
      <c r="TOO51"/>
      <c r="TOP51"/>
      <c r="TOQ51"/>
      <c r="TOR51"/>
      <c r="TOS51"/>
      <c r="TOT51"/>
      <c r="TOU51"/>
      <c r="TOV51"/>
      <c r="TOW51"/>
      <c r="TOX51"/>
      <c r="TOY51"/>
      <c r="TOZ51"/>
      <c r="TPA51"/>
      <c r="TPB51"/>
      <c r="TPC51"/>
      <c r="TPD51"/>
      <c r="TPE51"/>
      <c r="TPF51"/>
      <c r="TPG51"/>
      <c r="TPH51"/>
      <c r="TPI51"/>
      <c r="TPJ51"/>
      <c r="TPK51"/>
      <c r="TPL51"/>
      <c r="TPM51"/>
      <c r="TPN51"/>
      <c r="TPO51"/>
      <c r="TPP51"/>
      <c r="TPQ51"/>
      <c r="TPR51"/>
      <c r="TPS51"/>
      <c r="TPT51"/>
      <c r="TPU51"/>
      <c r="TPV51"/>
      <c r="TPW51"/>
      <c r="TPX51"/>
      <c r="TPY51"/>
      <c r="TPZ51"/>
      <c r="TQA51"/>
      <c r="TQB51"/>
      <c r="TQC51"/>
      <c r="TQD51"/>
      <c r="TQE51"/>
      <c r="TQF51"/>
      <c r="TQG51"/>
      <c r="TQH51"/>
      <c r="TQI51"/>
      <c r="TQJ51"/>
      <c r="TQK51"/>
      <c r="TQL51"/>
      <c r="TQM51"/>
      <c r="TQN51"/>
      <c r="TQO51"/>
      <c r="TQP51"/>
      <c r="TQQ51"/>
      <c r="TQR51"/>
      <c r="TQS51"/>
      <c r="TQT51"/>
      <c r="TQU51"/>
      <c r="TQV51"/>
      <c r="TQW51"/>
      <c r="TQX51"/>
      <c r="TQY51"/>
      <c r="TQZ51"/>
      <c r="TRA51"/>
      <c r="TRB51"/>
      <c r="TRC51"/>
      <c r="TRD51"/>
      <c r="TRE51"/>
      <c r="TRF51"/>
      <c r="TRG51"/>
      <c r="TRH51"/>
      <c r="TRI51"/>
      <c r="TRJ51"/>
      <c r="TRK51"/>
      <c r="TRL51"/>
      <c r="TRM51"/>
      <c r="TRN51"/>
      <c r="TRO51"/>
      <c r="TRP51"/>
      <c r="TRQ51"/>
      <c r="TRR51"/>
      <c r="TRS51"/>
      <c r="TRT51"/>
      <c r="TRU51"/>
      <c r="TRV51"/>
      <c r="TRW51"/>
      <c r="TRX51"/>
      <c r="TRY51"/>
      <c r="TRZ51"/>
      <c r="TSA51"/>
      <c r="TSB51"/>
      <c r="TSC51"/>
      <c r="TSD51"/>
      <c r="TSE51"/>
      <c r="TSF51"/>
      <c r="TSG51"/>
      <c r="TSH51"/>
      <c r="TSI51"/>
      <c r="TSJ51"/>
      <c r="TSK51"/>
      <c r="TSL51"/>
      <c r="TSM51"/>
      <c r="TSN51"/>
      <c r="TSO51"/>
      <c r="TSP51"/>
      <c r="TSQ51"/>
      <c r="TSR51"/>
      <c r="TSS51"/>
      <c r="TST51"/>
      <c r="TSU51"/>
      <c r="TSV51"/>
      <c r="TSW51"/>
      <c r="TSX51"/>
      <c r="TSY51"/>
      <c r="TSZ51"/>
      <c r="TTA51"/>
      <c r="TTB51"/>
      <c r="TTC51"/>
      <c r="TTD51"/>
      <c r="TTE51"/>
      <c r="TTF51"/>
      <c r="TTG51"/>
      <c r="TTH51"/>
      <c r="TTI51"/>
      <c r="TTJ51"/>
      <c r="TTK51"/>
      <c r="TTL51"/>
      <c r="TTM51"/>
      <c r="TTN51"/>
      <c r="TTO51"/>
      <c r="TTP51"/>
      <c r="TTQ51"/>
      <c r="TTR51"/>
      <c r="TTS51"/>
      <c r="TTT51"/>
      <c r="TTU51"/>
      <c r="TTV51"/>
      <c r="TTW51"/>
      <c r="TTX51"/>
      <c r="TTY51"/>
      <c r="TTZ51"/>
      <c r="TUA51"/>
      <c r="TUB51"/>
      <c r="TUC51"/>
      <c r="TUD51"/>
      <c r="TUE51"/>
      <c r="TUF51"/>
      <c r="TUG51"/>
      <c r="TUH51"/>
      <c r="TUI51"/>
      <c r="TUJ51"/>
      <c r="TUK51"/>
      <c r="TUL51"/>
      <c r="TUM51"/>
      <c r="TUN51"/>
      <c r="TUO51"/>
      <c r="TUP51"/>
      <c r="TUQ51"/>
      <c r="TUR51"/>
      <c r="TUS51"/>
      <c r="TUT51"/>
      <c r="TUU51"/>
      <c r="TUV51"/>
      <c r="TUW51"/>
      <c r="TUX51"/>
      <c r="TUY51"/>
      <c r="TUZ51"/>
      <c r="TVA51"/>
      <c r="TVB51"/>
      <c r="TVC51"/>
      <c r="TVD51"/>
      <c r="TVE51"/>
      <c r="TVF51"/>
      <c r="TVG51"/>
      <c r="TVH51"/>
      <c r="TVI51"/>
      <c r="TVJ51"/>
      <c r="TVK51"/>
      <c r="TVL51"/>
      <c r="TVM51"/>
      <c r="TVN51"/>
      <c r="TVO51"/>
      <c r="TVP51"/>
      <c r="TVQ51"/>
      <c r="TVR51"/>
      <c r="TVS51"/>
      <c r="TVT51"/>
      <c r="TVU51"/>
      <c r="TVV51"/>
      <c r="TVW51"/>
      <c r="TVX51"/>
      <c r="TVY51"/>
      <c r="TVZ51"/>
      <c r="TWA51"/>
      <c r="TWB51"/>
      <c r="TWC51"/>
      <c r="TWD51"/>
      <c r="TWE51"/>
      <c r="TWF51"/>
      <c r="TWG51"/>
      <c r="TWH51"/>
      <c r="TWI51"/>
      <c r="TWJ51"/>
      <c r="TWK51"/>
      <c r="TWL51"/>
      <c r="TWM51"/>
      <c r="TWN51"/>
      <c r="TWO51"/>
      <c r="TWP51"/>
      <c r="TWQ51"/>
      <c r="TWR51"/>
      <c r="TWS51"/>
      <c r="TWT51"/>
      <c r="TWU51"/>
      <c r="TWV51"/>
      <c r="TWW51"/>
      <c r="TWX51"/>
      <c r="TWY51"/>
      <c r="TWZ51"/>
      <c r="TXA51"/>
      <c r="TXB51"/>
      <c r="TXC51"/>
      <c r="TXD51"/>
      <c r="TXE51"/>
      <c r="TXF51"/>
      <c r="TXG51"/>
      <c r="TXH51"/>
      <c r="TXI51"/>
      <c r="TXJ51"/>
      <c r="TXK51"/>
      <c r="TXL51"/>
      <c r="TXM51"/>
      <c r="TXN51"/>
      <c r="TXO51"/>
      <c r="TXP51"/>
      <c r="TXQ51"/>
      <c r="TXR51"/>
      <c r="TXS51"/>
      <c r="TXT51"/>
      <c r="TXU51"/>
      <c r="TXV51"/>
      <c r="TXW51"/>
      <c r="TXX51"/>
      <c r="TXY51"/>
      <c r="TXZ51"/>
      <c r="TYA51"/>
      <c r="TYB51"/>
      <c r="TYC51"/>
      <c r="TYD51"/>
      <c r="TYE51"/>
      <c r="TYF51"/>
      <c r="TYG51"/>
      <c r="TYH51"/>
      <c r="TYI51"/>
      <c r="TYJ51"/>
      <c r="TYK51"/>
      <c r="TYL51"/>
      <c r="TYM51"/>
      <c r="TYN51"/>
      <c r="TYO51"/>
      <c r="TYP51"/>
      <c r="TYQ51"/>
      <c r="TYR51"/>
      <c r="TYS51"/>
      <c r="TYT51"/>
      <c r="TYU51"/>
      <c r="TYV51"/>
      <c r="TYW51"/>
      <c r="TYX51"/>
      <c r="TYY51"/>
      <c r="TYZ51"/>
      <c r="TZA51"/>
      <c r="TZB51"/>
      <c r="TZC51"/>
      <c r="TZD51"/>
      <c r="TZE51"/>
      <c r="TZF51"/>
      <c r="TZG51"/>
      <c r="TZH51"/>
      <c r="TZI51"/>
      <c r="TZJ51"/>
      <c r="TZK51"/>
      <c r="TZL51"/>
      <c r="TZM51"/>
      <c r="TZN51"/>
      <c r="TZO51"/>
      <c r="TZP51"/>
      <c r="TZQ51"/>
      <c r="TZR51"/>
      <c r="TZS51"/>
      <c r="TZT51"/>
      <c r="TZU51"/>
      <c r="TZV51"/>
      <c r="TZW51"/>
      <c r="TZX51"/>
      <c r="TZY51"/>
      <c r="TZZ51"/>
      <c r="UAA51"/>
      <c r="UAB51"/>
      <c r="UAC51"/>
      <c r="UAD51"/>
      <c r="UAE51"/>
      <c r="UAF51"/>
      <c r="UAG51"/>
      <c r="UAH51"/>
      <c r="UAI51"/>
      <c r="UAJ51"/>
      <c r="UAK51"/>
      <c r="UAL51"/>
      <c r="UAM51"/>
      <c r="UAN51"/>
      <c r="UAO51"/>
      <c r="UAP51"/>
      <c r="UAQ51"/>
      <c r="UAR51"/>
      <c r="UAS51"/>
      <c r="UAT51"/>
      <c r="UAU51"/>
      <c r="UAV51"/>
      <c r="UAW51"/>
      <c r="UAX51"/>
      <c r="UAY51"/>
      <c r="UAZ51"/>
      <c r="UBA51"/>
      <c r="UBB51"/>
      <c r="UBC51"/>
      <c r="UBD51"/>
      <c r="UBE51"/>
      <c r="UBF51"/>
      <c r="UBG51"/>
      <c r="UBH51"/>
      <c r="UBI51"/>
      <c r="UBJ51"/>
      <c r="UBK51"/>
      <c r="UBL51"/>
      <c r="UBM51"/>
      <c r="UBN51"/>
      <c r="UBO51"/>
      <c r="UBP51"/>
      <c r="UBQ51"/>
      <c r="UBR51"/>
      <c r="UBS51"/>
      <c r="UBT51"/>
      <c r="UBU51"/>
      <c r="UBV51"/>
      <c r="UBW51"/>
      <c r="UBX51"/>
      <c r="UBY51"/>
      <c r="UBZ51"/>
      <c r="UCA51"/>
      <c r="UCB51"/>
      <c r="UCC51"/>
      <c r="UCD51"/>
      <c r="UCE51"/>
      <c r="UCF51"/>
      <c r="UCG51"/>
      <c r="UCH51"/>
      <c r="UCI51"/>
      <c r="UCJ51"/>
      <c r="UCK51"/>
      <c r="UCL51"/>
      <c r="UCM51"/>
      <c r="UCN51"/>
      <c r="UCO51"/>
      <c r="UCP51"/>
      <c r="UCQ51"/>
      <c r="UCR51"/>
      <c r="UCS51"/>
      <c r="UCT51"/>
      <c r="UCU51"/>
      <c r="UCV51"/>
      <c r="UCW51"/>
      <c r="UCX51"/>
      <c r="UCY51"/>
      <c r="UCZ51"/>
      <c r="UDA51"/>
      <c r="UDB51"/>
      <c r="UDC51"/>
      <c r="UDD51"/>
      <c r="UDE51"/>
      <c r="UDF51"/>
      <c r="UDG51"/>
      <c r="UDH51"/>
      <c r="UDI51"/>
      <c r="UDJ51"/>
      <c r="UDK51"/>
      <c r="UDL51"/>
      <c r="UDM51"/>
      <c r="UDN51"/>
      <c r="UDO51"/>
      <c r="UDP51"/>
      <c r="UDQ51"/>
      <c r="UDR51"/>
      <c r="UDS51"/>
      <c r="UDT51"/>
      <c r="UDU51"/>
      <c r="UDV51"/>
      <c r="UDW51"/>
      <c r="UDX51"/>
      <c r="UDY51"/>
      <c r="UDZ51"/>
      <c r="UEA51"/>
      <c r="UEB51"/>
      <c r="UEC51"/>
      <c r="UED51"/>
      <c r="UEE51"/>
      <c r="UEF51"/>
      <c r="UEG51"/>
      <c r="UEH51"/>
      <c r="UEI51"/>
      <c r="UEJ51"/>
      <c r="UEK51"/>
      <c r="UEL51"/>
      <c r="UEM51"/>
      <c r="UEN51"/>
      <c r="UEO51"/>
      <c r="UEP51"/>
      <c r="UEQ51"/>
      <c r="UER51"/>
      <c r="UES51"/>
      <c r="UET51"/>
      <c r="UEU51"/>
      <c r="UEV51"/>
      <c r="UEW51"/>
      <c r="UEX51"/>
      <c r="UEY51"/>
      <c r="UEZ51"/>
      <c r="UFA51"/>
      <c r="UFB51"/>
      <c r="UFC51"/>
      <c r="UFD51"/>
      <c r="UFE51"/>
      <c r="UFF51"/>
      <c r="UFG51"/>
      <c r="UFH51"/>
      <c r="UFI51"/>
      <c r="UFJ51"/>
      <c r="UFK51"/>
      <c r="UFL51"/>
      <c r="UFM51"/>
      <c r="UFN51"/>
      <c r="UFO51"/>
      <c r="UFP51"/>
      <c r="UFQ51"/>
      <c r="UFR51"/>
      <c r="UFS51"/>
      <c r="UFT51"/>
      <c r="UFU51"/>
      <c r="UFV51"/>
      <c r="UFW51"/>
      <c r="UFX51"/>
      <c r="UFY51"/>
      <c r="UFZ51"/>
      <c r="UGA51"/>
      <c r="UGB51"/>
      <c r="UGC51"/>
      <c r="UGD51"/>
      <c r="UGE51"/>
      <c r="UGF51"/>
      <c r="UGG51"/>
      <c r="UGH51"/>
      <c r="UGI51"/>
      <c r="UGJ51"/>
      <c r="UGK51"/>
      <c r="UGL51"/>
      <c r="UGM51"/>
      <c r="UGN51"/>
      <c r="UGO51"/>
      <c r="UGP51"/>
      <c r="UGQ51"/>
      <c r="UGR51"/>
      <c r="UGS51"/>
      <c r="UGT51"/>
      <c r="UGU51"/>
      <c r="UGV51"/>
      <c r="UGW51"/>
      <c r="UGX51"/>
      <c r="UGY51"/>
      <c r="UGZ51"/>
      <c r="UHA51"/>
      <c r="UHB51"/>
      <c r="UHC51"/>
      <c r="UHD51"/>
      <c r="UHE51"/>
      <c r="UHF51"/>
      <c r="UHG51"/>
      <c r="UHH51"/>
      <c r="UHI51"/>
      <c r="UHJ51"/>
      <c r="UHK51"/>
      <c r="UHL51"/>
      <c r="UHM51"/>
      <c r="UHN51"/>
      <c r="UHO51"/>
      <c r="UHP51"/>
      <c r="UHQ51"/>
      <c r="UHR51"/>
      <c r="UHS51"/>
      <c r="UHT51"/>
      <c r="UHU51"/>
      <c r="UHV51"/>
      <c r="UHW51"/>
      <c r="UHX51"/>
      <c r="UHY51"/>
      <c r="UHZ51"/>
      <c r="UIA51"/>
      <c r="UIB51"/>
      <c r="UIC51"/>
      <c r="UID51"/>
      <c r="UIE51"/>
      <c r="UIF51"/>
      <c r="UIG51"/>
      <c r="UIH51"/>
      <c r="UII51"/>
      <c r="UIJ51"/>
      <c r="UIK51"/>
      <c r="UIL51"/>
      <c r="UIM51"/>
      <c r="UIN51"/>
      <c r="UIO51"/>
      <c r="UIP51"/>
      <c r="UIQ51"/>
      <c r="UIR51"/>
      <c r="UIS51"/>
      <c r="UIT51"/>
      <c r="UIU51"/>
      <c r="UIV51"/>
      <c r="UIW51"/>
      <c r="UIX51"/>
      <c r="UIY51"/>
      <c r="UIZ51"/>
      <c r="UJA51"/>
      <c r="UJB51"/>
      <c r="UJC51"/>
      <c r="UJD51"/>
      <c r="UJE51"/>
      <c r="UJF51"/>
      <c r="UJG51"/>
      <c r="UJH51"/>
      <c r="UJI51"/>
      <c r="UJJ51"/>
      <c r="UJK51"/>
      <c r="UJL51"/>
      <c r="UJM51"/>
      <c r="UJN51"/>
      <c r="UJO51"/>
      <c r="UJP51"/>
      <c r="UJQ51"/>
      <c r="UJR51"/>
      <c r="UJS51"/>
      <c r="UJT51"/>
      <c r="UJU51"/>
      <c r="UJV51"/>
      <c r="UJW51"/>
      <c r="UJX51"/>
      <c r="UJY51"/>
      <c r="UJZ51"/>
      <c r="UKA51"/>
      <c r="UKB51"/>
      <c r="UKC51"/>
      <c r="UKD51"/>
      <c r="UKE51"/>
      <c r="UKF51"/>
      <c r="UKG51"/>
      <c r="UKH51"/>
      <c r="UKI51"/>
      <c r="UKJ51"/>
      <c r="UKK51"/>
      <c r="UKL51"/>
      <c r="UKM51"/>
      <c r="UKN51"/>
      <c r="UKO51"/>
      <c r="UKP51"/>
      <c r="UKQ51"/>
      <c r="UKR51"/>
      <c r="UKS51"/>
      <c r="UKT51"/>
      <c r="UKU51"/>
      <c r="UKV51"/>
      <c r="UKW51"/>
      <c r="UKX51"/>
      <c r="UKY51"/>
      <c r="UKZ51"/>
      <c r="ULA51"/>
      <c r="ULB51"/>
      <c r="ULC51"/>
      <c r="ULD51"/>
      <c r="ULE51"/>
      <c r="ULF51"/>
      <c r="ULG51"/>
      <c r="ULH51"/>
      <c r="ULI51"/>
      <c r="ULJ51"/>
      <c r="ULK51"/>
      <c r="ULL51"/>
      <c r="ULM51"/>
      <c r="ULN51"/>
      <c r="ULO51"/>
      <c r="ULP51"/>
      <c r="ULQ51"/>
      <c r="ULR51"/>
      <c r="ULS51"/>
      <c r="ULT51"/>
      <c r="ULU51"/>
      <c r="ULV51"/>
      <c r="ULW51"/>
      <c r="ULX51"/>
      <c r="ULY51"/>
      <c r="ULZ51"/>
      <c r="UMA51"/>
      <c r="UMB51"/>
      <c r="UMC51"/>
      <c r="UMD51"/>
      <c r="UME51"/>
      <c r="UMF51"/>
      <c r="UMG51"/>
      <c r="UMH51"/>
      <c r="UMI51"/>
      <c r="UMJ51"/>
      <c r="UMK51"/>
      <c r="UML51"/>
      <c r="UMM51"/>
      <c r="UMN51"/>
      <c r="UMO51"/>
      <c r="UMP51"/>
      <c r="UMQ51"/>
      <c r="UMR51"/>
      <c r="UMS51"/>
      <c r="UMT51"/>
      <c r="UMU51"/>
      <c r="UMV51"/>
      <c r="UMW51"/>
      <c r="UMX51"/>
      <c r="UMY51"/>
      <c r="UMZ51"/>
      <c r="UNA51"/>
      <c r="UNB51"/>
      <c r="UNC51"/>
      <c r="UND51"/>
      <c r="UNE51"/>
      <c r="UNF51"/>
      <c r="UNG51"/>
      <c r="UNH51"/>
      <c r="UNI51"/>
      <c r="UNJ51"/>
      <c r="UNK51"/>
      <c r="UNL51"/>
      <c r="UNM51"/>
      <c r="UNN51"/>
      <c r="UNO51"/>
      <c r="UNP51"/>
      <c r="UNQ51"/>
      <c r="UNR51"/>
      <c r="UNS51"/>
      <c r="UNT51"/>
      <c r="UNU51"/>
      <c r="UNV51"/>
      <c r="UNW51"/>
      <c r="UNX51"/>
      <c r="UNY51"/>
      <c r="UNZ51"/>
      <c r="UOA51"/>
      <c r="UOB51"/>
      <c r="UOC51"/>
      <c r="UOD51"/>
      <c r="UOE51"/>
      <c r="UOF51"/>
      <c r="UOG51"/>
      <c r="UOH51"/>
      <c r="UOI51"/>
      <c r="UOJ51"/>
      <c r="UOK51"/>
      <c r="UOL51"/>
      <c r="UOM51"/>
      <c r="UON51"/>
      <c r="UOO51"/>
      <c r="UOP51"/>
      <c r="UOQ51"/>
      <c r="UOR51"/>
      <c r="UOS51"/>
      <c r="UOT51"/>
      <c r="UOU51"/>
      <c r="UOV51"/>
      <c r="UOW51"/>
      <c r="UOX51"/>
      <c r="UOY51"/>
      <c r="UOZ51"/>
      <c r="UPA51"/>
      <c r="UPB51"/>
      <c r="UPC51"/>
      <c r="UPD51"/>
      <c r="UPE51"/>
      <c r="UPF51"/>
      <c r="UPG51"/>
      <c r="UPH51"/>
      <c r="UPI51"/>
      <c r="UPJ51"/>
      <c r="UPK51"/>
      <c r="UPL51"/>
      <c r="UPM51"/>
      <c r="UPN51"/>
      <c r="UPO51"/>
      <c r="UPP51"/>
      <c r="UPQ51"/>
      <c r="UPR51"/>
      <c r="UPS51"/>
      <c r="UPT51"/>
      <c r="UPU51"/>
      <c r="UPV51"/>
      <c r="UPW51"/>
      <c r="UPX51"/>
      <c r="UPY51"/>
      <c r="UPZ51"/>
      <c r="UQA51"/>
      <c r="UQB51"/>
      <c r="UQC51"/>
      <c r="UQD51"/>
      <c r="UQE51"/>
      <c r="UQF51"/>
      <c r="UQG51"/>
      <c r="UQH51"/>
      <c r="UQI51"/>
      <c r="UQJ51"/>
      <c r="UQK51"/>
      <c r="UQL51"/>
      <c r="UQM51"/>
      <c r="UQN51"/>
      <c r="UQO51"/>
      <c r="UQP51"/>
      <c r="UQQ51"/>
      <c r="UQR51"/>
      <c r="UQS51"/>
      <c r="UQT51"/>
      <c r="UQU51"/>
      <c r="UQV51"/>
      <c r="UQW51"/>
      <c r="UQX51"/>
      <c r="UQY51"/>
      <c r="UQZ51"/>
      <c r="URA51"/>
      <c r="URB51"/>
      <c r="URC51"/>
      <c r="URD51"/>
      <c r="URE51"/>
      <c r="URF51"/>
      <c r="URG51"/>
      <c r="URH51"/>
      <c r="URI51"/>
      <c r="URJ51"/>
      <c r="URK51"/>
      <c r="URL51"/>
      <c r="URM51"/>
      <c r="URN51"/>
      <c r="URO51"/>
      <c r="URP51"/>
      <c r="URQ51"/>
      <c r="URR51"/>
      <c r="URS51"/>
      <c r="URT51"/>
      <c r="URU51"/>
      <c r="URV51"/>
      <c r="URW51"/>
      <c r="URX51"/>
      <c r="URY51"/>
      <c r="URZ51"/>
      <c r="USA51"/>
      <c r="USB51"/>
      <c r="USC51"/>
      <c r="USD51"/>
      <c r="USE51"/>
      <c r="USF51"/>
      <c r="USG51"/>
      <c r="USH51"/>
      <c r="USI51"/>
      <c r="USJ51"/>
      <c r="USK51"/>
      <c r="USL51"/>
      <c r="USM51"/>
      <c r="USN51"/>
      <c r="USO51"/>
      <c r="USP51"/>
      <c r="USQ51"/>
      <c r="USR51"/>
      <c r="USS51"/>
      <c r="UST51"/>
      <c r="USU51"/>
      <c r="USV51"/>
      <c r="USW51"/>
      <c r="USX51"/>
      <c r="USY51"/>
      <c r="USZ51"/>
      <c r="UTA51"/>
      <c r="UTB51"/>
      <c r="UTC51"/>
      <c r="UTD51"/>
      <c r="UTE51"/>
      <c r="UTF51"/>
      <c r="UTG51"/>
      <c r="UTH51"/>
      <c r="UTI51"/>
      <c r="UTJ51"/>
      <c r="UTK51"/>
      <c r="UTL51"/>
      <c r="UTM51"/>
      <c r="UTN51"/>
      <c r="UTO51"/>
      <c r="UTP51"/>
      <c r="UTQ51"/>
      <c r="UTR51"/>
      <c r="UTS51"/>
      <c r="UTT51"/>
      <c r="UTU51"/>
      <c r="UTV51"/>
      <c r="UTW51"/>
      <c r="UTX51"/>
      <c r="UTY51"/>
      <c r="UTZ51"/>
      <c r="UUA51"/>
      <c r="UUB51"/>
      <c r="UUC51"/>
      <c r="UUD51"/>
      <c r="UUE51"/>
      <c r="UUF51"/>
      <c r="UUG51"/>
      <c r="UUH51"/>
      <c r="UUI51"/>
      <c r="UUJ51"/>
      <c r="UUK51"/>
      <c r="UUL51"/>
      <c r="UUM51"/>
      <c r="UUN51"/>
      <c r="UUO51"/>
      <c r="UUP51"/>
      <c r="UUQ51"/>
      <c r="UUR51"/>
      <c r="UUS51"/>
      <c r="UUT51"/>
      <c r="UUU51"/>
      <c r="UUV51"/>
      <c r="UUW51"/>
      <c r="UUX51"/>
      <c r="UUY51"/>
      <c r="UUZ51"/>
      <c r="UVA51"/>
      <c r="UVB51"/>
      <c r="UVC51"/>
      <c r="UVD51"/>
      <c r="UVE51"/>
      <c r="UVF51"/>
      <c r="UVG51"/>
      <c r="UVH51"/>
      <c r="UVI51"/>
      <c r="UVJ51"/>
      <c r="UVK51"/>
      <c r="UVL51"/>
      <c r="UVM51"/>
      <c r="UVN51"/>
      <c r="UVO51"/>
      <c r="UVP51"/>
      <c r="UVQ51"/>
      <c r="UVR51"/>
      <c r="UVS51"/>
      <c r="UVT51"/>
      <c r="UVU51"/>
      <c r="UVV51"/>
      <c r="UVW51"/>
      <c r="UVX51"/>
      <c r="UVY51"/>
      <c r="UVZ51"/>
      <c r="UWA51"/>
      <c r="UWB51"/>
      <c r="UWC51"/>
      <c r="UWD51"/>
      <c r="UWE51"/>
      <c r="UWF51"/>
      <c r="UWG51"/>
      <c r="UWH51"/>
      <c r="UWI51"/>
      <c r="UWJ51"/>
      <c r="UWK51"/>
      <c r="UWL51"/>
      <c r="UWM51"/>
      <c r="UWN51"/>
      <c r="UWO51"/>
      <c r="UWP51"/>
      <c r="UWQ51"/>
      <c r="UWR51"/>
      <c r="UWS51"/>
      <c r="UWT51"/>
      <c r="UWU51"/>
      <c r="UWV51"/>
      <c r="UWW51"/>
      <c r="UWX51"/>
      <c r="UWY51"/>
      <c r="UWZ51"/>
      <c r="UXA51"/>
      <c r="UXB51"/>
      <c r="UXC51"/>
      <c r="UXD51"/>
      <c r="UXE51"/>
      <c r="UXF51"/>
      <c r="UXG51"/>
      <c r="UXH51"/>
      <c r="UXI51"/>
      <c r="UXJ51"/>
      <c r="UXK51"/>
      <c r="UXL51"/>
      <c r="UXM51"/>
      <c r="UXN51"/>
      <c r="UXO51"/>
      <c r="UXP51"/>
      <c r="UXQ51"/>
      <c r="UXR51"/>
      <c r="UXS51"/>
      <c r="UXT51"/>
      <c r="UXU51"/>
      <c r="UXV51"/>
      <c r="UXW51"/>
      <c r="UXX51"/>
      <c r="UXY51"/>
      <c r="UXZ51"/>
      <c r="UYA51"/>
      <c r="UYB51"/>
      <c r="UYC51"/>
      <c r="UYD51"/>
      <c r="UYE51"/>
      <c r="UYF51"/>
      <c r="UYG51"/>
      <c r="UYH51"/>
      <c r="UYI51"/>
      <c r="UYJ51"/>
      <c r="UYK51"/>
      <c r="UYL51"/>
      <c r="UYM51"/>
      <c r="UYN51"/>
      <c r="UYO51"/>
      <c r="UYP51"/>
      <c r="UYQ51"/>
      <c r="UYR51"/>
      <c r="UYS51"/>
      <c r="UYT51"/>
      <c r="UYU51"/>
      <c r="UYV51"/>
      <c r="UYW51"/>
      <c r="UYX51"/>
      <c r="UYY51"/>
      <c r="UYZ51"/>
      <c r="UZA51"/>
      <c r="UZB51"/>
      <c r="UZC51"/>
      <c r="UZD51"/>
      <c r="UZE51"/>
      <c r="UZF51"/>
      <c r="UZG51"/>
      <c r="UZH51"/>
      <c r="UZI51"/>
      <c r="UZJ51"/>
      <c r="UZK51"/>
      <c r="UZL51"/>
      <c r="UZM51"/>
      <c r="UZN51"/>
      <c r="UZO51"/>
      <c r="UZP51"/>
      <c r="UZQ51"/>
      <c r="UZR51"/>
      <c r="UZS51"/>
      <c r="UZT51"/>
      <c r="UZU51"/>
      <c r="UZV51"/>
      <c r="UZW51"/>
      <c r="UZX51"/>
      <c r="UZY51"/>
      <c r="UZZ51"/>
      <c r="VAA51"/>
      <c r="VAB51"/>
      <c r="VAC51"/>
      <c r="VAD51"/>
      <c r="VAE51"/>
      <c r="VAF51"/>
      <c r="VAG51"/>
      <c r="VAH51"/>
      <c r="VAI51"/>
      <c r="VAJ51"/>
      <c r="VAK51"/>
      <c r="VAL51"/>
      <c r="VAM51"/>
      <c r="VAN51"/>
      <c r="VAO51"/>
      <c r="VAP51"/>
      <c r="VAQ51"/>
      <c r="VAR51"/>
      <c r="VAS51"/>
      <c r="VAT51"/>
      <c r="VAU51"/>
      <c r="VAV51"/>
      <c r="VAW51"/>
      <c r="VAX51"/>
      <c r="VAY51"/>
      <c r="VAZ51"/>
      <c r="VBA51"/>
      <c r="VBB51"/>
      <c r="VBC51"/>
      <c r="VBD51"/>
      <c r="VBE51"/>
      <c r="VBF51"/>
      <c r="VBG51"/>
      <c r="VBH51"/>
      <c r="VBI51"/>
      <c r="VBJ51"/>
      <c r="VBK51"/>
      <c r="VBL51"/>
      <c r="VBM51"/>
      <c r="VBN51"/>
      <c r="VBO51"/>
      <c r="VBP51"/>
      <c r="VBQ51"/>
      <c r="VBR51"/>
      <c r="VBS51"/>
      <c r="VBT51"/>
      <c r="VBU51"/>
      <c r="VBV51"/>
      <c r="VBW51"/>
      <c r="VBX51"/>
      <c r="VBY51"/>
      <c r="VBZ51"/>
      <c r="VCA51"/>
      <c r="VCB51"/>
      <c r="VCC51"/>
      <c r="VCD51"/>
      <c r="VCE51"/>
      <c r="VCF51"/>
      <c r="VCG51"/>
      <c r="VCH51"/>
      <c r="VCI51"/>
      <c r="VCJ51"/>
      <c r="VCK51"/>
      <c r="VCL51"/>
      <c r="VCM51"/>
      <c r="VCN51"/>
      <c r="VCO51"/>
      <c r="VCP51"/>
      <c r="VCQ51"/>
      <c r="VCR51"/>
      <c r="VCS51"/>
      <c r="VCT51"/>
      <c r="VCU51"/>
      <c r="VCV51"/>
      <c r="VCW51"/>
      <c r="VCX51"/>
      <c r="VCY51"/>
      <c r="VCZ51"/>
      <c r="VDA51"/>
      <c r="VDB51"/>
      <c r="VDC51"/>
      <c r="VDD51"/>
      <c r="VDE51"/>
      <c r="VDF51"/>
      <c r="VDG51"/>
      <c r="VDH51"/>
      <c r="VDI51"/>
      <c r="VDJ51"/>
      <c r="VDK51"/>
      <c r="VDL51"/>
      <c r="VDM51"/>
      <c r="VDN51"/>
      <c r="VDO51"/>
      <c r="VDP51"/>
      <c r="VDQ51"/>
      <c r="VDR51"/>
      <c r="VDS51"/>
      <c r="VDT51"/>
      <c r="VDU51"/>
      <c r="VDV51"/>
      <c r="VDW51"/>
      <c r="VDX51"/>
      <c r="VDY51"/>
      <c r="VDZ51"/>
      <c r="VEA51"/>
      <c r="VEB51"/>
      <c r="VEC51"/>
      <c r="VED51"/>
      <c r="VEE51"/>
      <c r="VEF51"/>
      <c r="VEG51"/>
      <c r="VEH51"/>
      <c r="VEI51"/>
      <c r="VEJ51"/>
      <c r="VEK51"/>
      <c r="VEL51"/>
      <c r="VEM51"/>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c r="VQQ51"/>
      <c r="VQR51"/>
      <c r="VQS51"/>
      <c r="VQT51"/>
      <c r="VQU51"/>
      <c r="VQV51"/>
      <c r="VQW51"/>
      <c r="VQX51"/>
      <c r="VQY51"/>
      <c r="VQZ51"/>
      <c r="VRA51"/>
      <c r="VRB51"/>
      <c r="VRC51"/>
      <c r="VRD51"/>
      <c r="VRE51"/>
      <c r="VRF51"/>
      <c r="VRG51"/>
      <c r="VRH51"/>
      <c r="VRI51"/>
      <c r="VRJ51"/>
      <c r="VRK51"/>
      <c r="VRL51"/>
      <c r="VRM51"/>
      <c r="VRN51"/>
      <c r="VRO51"/>
      <c r="VRP51"/>
      <c r="VRQ51"/>
      <c r="VRR51"/>
      <c r="VRS51"/>
      <c r="VRT51"/>
      <c r="VRU51"/>
      <c r="VRV51"/>
      <c r="VRW51"/>
      <c r="VRX51"/>
      <c r="VRY51"/>
      <c r="VRZ51"/>
      <c r="VSA51"/>
      <c r="VSB51"/>
      <c r="VSC51"/>
      <c r="VSD51"/>
      <c r="VSE51"/>
      <c r="VSF51"/>
      <c r="VSG51"/>
      <c r="VSH51"/>
      <c r="VSI51"/>
      <c r="VSJ51"/>
      <c r="VSK51"/>
      <c r="VSL51"/>
      <c r="VSM51"/>
      <c r="VSN51"/>
      <c r="VSO51"/>
      <c r="VSP51"/>
      <c r="VSQ51"/>
      <c r="VSR51"/>
      <c r="VSS51"/>
      <c r="VST51"/>
      <c r="VSU51"/>
      <c r="VSV51"/>
      <c r="VSW51"/>
      <c r="VSX51"/>
      <c r="VSY51"/>
      <c r="VSZ51"/>
      <c r="VTA51"/>
      <c r="VTB51"/>
      <c r="VTC51"/>
      <c r="VTD51"/>
      <c r="VTE51"/>
      <c r="VTF51"/>
      <c r="VTG51"/>
      <c r="VTH51"/>
      <c r="VTI51"/>
      <c r="VTJ51"/>
      <c r="VTK51"/>
      <c r="VTL51"/>
      <c r="VTM51"/>
      <c r="VTN51"/>
      <c r="VTO51"/>
      <c r="VTP51"/>
      <c r="VTQ51"/>
      <c r="VTR51"/>
      <c r="VTS51"/>
      <c r="VTT51"/>
      <c r="VTU51"/>
      <c r="VTV51"/>
      <c r="VTW51"/>
      <c r="VTX51"/>
      <c r="VTY51"/>
      <c r="VTZ51"/>
      <c r="VUA51"/>
      <c r="VUB51"/>
      <c r="VUC51"/>
      <c r="VUD51"/>
      <c r="VUE51"/>
      <c r="VUF51"/>
      <c r="VUG51"/>
      <c r="VUH51"/>
      <c r="VUI51"/>
      <c r="VUJ51"/>
      <c r="VUK51"/>
      <c r="VUL51"/>
      <c r="VUM51"/>
      <c r="VUN51"/>
      <c r="VUO51"/>
      <c r="VUP51"/>
      <c r="VUQ51"/>
      <c r="VUR51"/>
      <c r="VUS51"/>
      <c r="VUT51"/>
      <c r="VUU51"/>
      <c r="VUV51"/>
      <c r="VUW51"/>
      <c r="VUX51"/>
      <c r="VUY51"/>
      <c r="VUZ51"/>
      <c r="VVA51"/>
      <c r="VVB51"/>
      <c r="VVC51"/>
      <c r="VVD51"/>
      <c r="VVE51"/>
      <c r="VVF51"/>
      <c r="VVG51"/>
      <c r="VVH51"/>
      <c r="VVI51"/>
      <c r="VVJ51"/>
      <c r="VVK51"/>
      <c r="VVL51"/>
      <c r="VVM51"/>
      <c r="VVN51"/>
      <c r="VVO51"/>
      <c r="VVP51"/>
      <c r="VVQ51"/>
      <c r="VVR51"/>
      <c r="VVS51"/>
      <c r="VVT51"/>
      <c r="VVU51"/>
      <c r="VVV51"/>
      <c r="VVW51"/>
      <c r="VVX51"/>
      <c r="VVY51"/>
      <c r="VVZ51"/>
      <c r="VWA51"/>
      <c r="VWB51"/>
      <c r="VWC51"/>
      <c r="VWD51"/>
      <c r="VWE51"/>
      <c r="VWF51"/>
      <c r="VWG51"/>
      <c r="VWH51"/>
      <c r="VWI51"/>
      <c r="VWJ51"/>
      <c r="VWK51"/>
      <c r="VWL51"/>
      <c r="VWM51"/>
      <c r="VWN51"/>
      <c r="VWO51"/>
      <c r="VWP51"/>
      <c r="VWQ51"/>
      <c r="VWR51"/>
      <c r="VWS51"/>
      <c r="VWT51"/>
      <c r="VWU51"/>
      <c r="VWV51"/>
      <c r="VWW51"/>
      <c r="VWX51"/>
      <c r="VWY51"/>
      <c r="VWZ51"/>
      <c r="VXA51"/>
      <c r="VXB51"/>
      <c r="VXC51"/>
      <c r="VXD51"/>
      <c r="VXE51"/>
      <c r="VXF51"/>
      <c r="VXG51"/>
      <c r="VXH51"/>
      <c r="VXI51"/>
      <c r="VXJ51"/>
      <c r="VXK51"/>
      <c r="VXL51"/>
      <c r="VXM51"/>
      <c r="VXN51"/>
      <c r="VXO51"/>
      <c r="VXP51"/>
      <c r="VXQ51"/>
      <c r="VXR51"/>
      <c r="VXS51"/>
      <c r="VXT51"/>
      <c r="VXU51"/>
      <c r="VXV51"/>
      <c r="VXW51"/>
      <c r="VXX51"/>
      <c r="VXY51"/>
      <c r="VXZ51"/>
      <c r="VYA51"/>
      <c r="VYB51"/>
      <c r="VYC51"/>
      <c r="VYD51"/>
      <c r="VYE51"/>
      <c r="VYF51"/>
      <c r="VYG51"/>
      <c r="VYH51"/>
      <c r="VYI51"/>
      <c r="VYJ51"/>
      <c r="VYK51"/>
      <c r="VYL51"/>
      <c r="VYM51"/>
      <c r="VYN51"/>
      <c r="VYO51"/>
      <c r="VYP51"/>
      <c r="VYQ51"/>
      <c r="VYR51"/>
      <c r="VYS51"/>
      <c r="VYT51"/>
      <c r="VYU51"/>
      <c r="VYV51"/>
      <c r="VYW51"/>
      <c r="VYX51"/>
      <c r="VYY51"/>
      <c r="VYZ51"/>
      <c r="VZA51"/>
      <c r="VZB51"/>
      <c r="VZC51"/>
      <c r="VZD51"/>
      <c r="VZE51"/>
      <c r="VZF51"/>
      <c r="VZG51"/>
      <c r="VZH51"/>
      <c r="VZI51"/>
      <c r="VZJ51"/>
      <c r="VZK51"/>
      <c r="VZL51"/>
      <c r="VZM51"/>
      <c r="VZN51"/>
      <c r="VZO51"/>
      <c r="VZP51"/>
      <c r="VZQ51"/>
      <c r="VZR51"/>
      <c r="VZS51"/>
      <c r="VZT51"/>
      <c r="VZU51"/>
      <c r="VZV51"/>
      <c r="VZW51"/>
      <c r="VZX51"/>
      <c r="VZY51"/>
      <c r="VZZ51"/>
      <c r="WAA51"/>
      <c r="WAB51"/>
      <c r="WAC51"/>
      <c r="WAD51"/>
      <c r="WAE51"/>
      <c r="WAF51"/>
      <c r="WAG51"/>
      <c r="WAH51"/>
      <c r="WAI51"/>
      <c r="WAJ51"/>
      <c r="WAK51"/>
      <c r="WAL51"/>
      <c r="WAM51"/>
      <c r="WAN51"/>
      <c r="WAO51"/>
      <c r="WAP51"/>
      <c r="WAQ51"/>
      <c r="WAR51"/>
      <c r="WAS51"/>
      <c r="WAT51"/>
      <c r="WAU51"/>
      <c r="WAV51"/>
      <c r="WAW51"/>
      <c r="WAX51"/>
      <c r="WAY51"/>
      <c r="WAZ51"/>
      <c r="WBA51"/>
      <c r="WBB51"/>
      <c r="WBC51"/>
      <c r="WBD51"/>
      <c r="WBE51"/>
      <c r="WBF51"/>
      <c r="WBG51"/>
      <c r="WBH51"/>
      <c r="WBI51"/>
      <c r="WBJ51"/>
      <c r="WBK51"/>
      <c r="WBL51"/>
      <c r="WBM51"/>
      <c r="WBN51"/>
      <c r="WBO51"/>
      <c r="WBP51"/>
      <c r="WBQ51"/>
      <c r="WBR51"/>
      <c r="WBS51"/>
      <c r="WBT51"/>
      <c r="WBU51"/>
      <c r="WBV51"/>
      <c r="WBW51"/>
      <c r="WBX51"/>
      <c r="WBY51"/>
      <c r="WBZ51"/>
      <c r="WCA51"/>
      <c r="WCB51"/>
      <c r="WCC51"/>
      <c r="WCD51"/>
      <c r="WCE51"/>
      <c r="WCF51"/>
      <c r="WCG51"/>
      <c r="WCH51"/>
      <c r="WCI51"/>
      <c r="WCJ51"/>
      <c r="WCK51"/>
      <c r="WCL51"/>
      <c r="WCM51"/>
      <c r="WCN51"/>
      <c r="WCO51"/>
      <c r="WCP51"/>
      <c r="WCQ51"/>
      <c r="WCR51"/>
      <c r="WCS51"/>
      <c r="WCT51"/>
      <c r="WCU51"/>
      <c r="WCV51"/>
      <c r="WCW51"/>
      <c r="WCX51"/>
      <c r="WCY51"/>
      <c r="WCZ51"/>
      <c r="WDA51"/>
      <c r="WDB51"/>
      <c r="WDC51"/>
      <c r="WDD51"/>
      <c r="WDE51"/>
      <c r="WDF51"/>
      <c r="WDG51"/>
      <c r="WDH51"/>
      <c r="WDI51"/>
      <c r="WDJ51"/>
      <c r="WDK51"/>
      <c r="WDL51"/>
      <c r="WDM51"/>
      <c r="WDN51"/>
      <c r="WDO51"/>
      <c r="WDP51"/>
      <c r="WDQ51"/>
      <c r="WDR51"/>
      <c r="WDS51"/>
      <c r="WDT51"/>
      <c r="WDU51"/>
      <c r="WDV51"/>
      <c r="WDW51"/>
      <c r="WDX51"/>
      <c r="WDY51"/>
      <c r="WDZ51"/>
      <c r="WEA51"/>
      <c r="WEB51"/>
      <c r="WEC51"/>
      <c r="WED51"/>
      <c r="WEE51"/>
      <c r="WEF51"/>
      <c r="WEG51"/>
      <c r="WEH51"/>
      <c r="WEI51"/>
      <c r="WEJ51"/>
      <c r="WEK51"/>
      <c r="WEL51"/>
      <c r="WEM51"/>
      <c r="WEN51"/>
      <c r="WEO51"/>
      <c r="WEP51"/>
      <c r="WEQ51"/>
      <c r="WER51"/>
      <c r="WES51"/>
      <c r="WET51"/>
      <c r="WEU51"/>
      <c r="WEV51"/>
      <c r="WEW51"/>
      <c r="WEX51"/>
      <c r="WEY51"/>
      <c r="WEZ51"/>
      <c r="WFA51"/>
      <c r="WFB51"/>
      <c r="WFC51"/>
      <c r="WFD51"/>
      <c r="WFE51"/>
      <c r="WFF51"/>
      <c r="WFG51"/>
      <c r="WFH51"/>
      <c r="WFI51"/>
      <c r="WFJ51"/>
      <c r="WFK51"/>
      <c r="WFL51"/>
      <c r="WFM51"/>
      <c r="WFN51"/>
      <c r="WFO51"/>
      <c r="WFP51"/>
      <c r="WFQ51"/>
      <c r="WFR51"/>
      <c r="WFS51"/>
      <c r="WFT51"/>
      <c r="WFU51"/>
      <c r="WFV51"/>
      <c r="WFW51"/>
      <c r="WFX51"/>
      <c r="WFY51"/>
      <c r="WFZ51"/>
      <c r="WGA51"/>
      <c r="WGB51"/>
      <c r="WGC51"/>
      <c r="WGD51"/>
      <c r="WGE51"/>
      <c r="WGF51"/>
      <c r="WGG51"/>
      <c r="WGH51"/>
      <c r="WGI51"/>
      <c r="WGJ51"/>
      <c r="WGK51"/>
      <c r="WGL51"/>
      <c r="WGM51"/>
      <c r="WGN51"/>
      <c r="WGO51"/>
      <c r="WGP51"/>
      <c r="WGQ51"/>
      <c r="WGR51"/>
      <c r="WGS51"/>
      <c r="WGT51"/>
      <c r="WGU51"/>
      <c r="WGV51"/>
      <c r="WGW51"/>
      <c r="WGX51"/>
      <c r="WGY51"/>
      <c r="WGZ51"/>
      <c r="WHA51"/>
      <c r="WHB51"/>
      <c r="WHC51"/>
      <c r="WHD51"/>
      <c r="WHE51"/>
      <c r="WHF51"/>
      <c r="WHG51"/>
      <c r="WHH51"/>
      <c r="WHI51"/>
      <c r="WHJ51"/>
      <c r="WHK51"/>
      <c r="WHL51"/>
      <c r="WHM51"/>
      <c r="WHN51"/>
      <c r="WHO51"/>
      <c r="WHP51"/>
      <c r="WHQ51"/>
      <c r="WHR51"/>
      <c r="WHS51"/>
      <c r="WHT51"/>
      <c r="WHU51"/>
      <c r="WHV51"/>
      <c r="WHW51"/>
      <c r="WHX51"/>
      <c r="WHY51"/>
      <c r="WHZ51"/>
      <c r="WIA51"/>
      <c r="WIB51"/>
      <c r="WIC51"/>
      <c r="WID51"/>
      <c r="WIE51"/>
      <c r="WIF51"/>
      <c r="WIG51"/>
      <c r="WIH51"/>
      <c r="WII51"/>
      <c r="WIJ51"/>
      <c r="WIK51"/>
      <c r="WIL51"/>
      <c r="WIM51"/>
      <c r="WIN51"/>
      <c r="WIO51"/>
      <c r="WIP51"/>
      <c r="WIQ51"/>
      <c r="WIR51"/>
      <c r="WIS51"/>
      <c r="WIT51"/>
      <c r="WIU51"/>
      <c r="WIV51"/>
      <c r="WIW51"/>
      <c r="WIX51"/>
      <c r="WIY51"/>
      <c r="WIZ51"/>
      <c r="WJA51"/>
      <c r="WJB51"/>
      <c r="WJC51"/>
      <c r="WJD51"/>
      <c r="WJE51"/>
      <c r="WJF51"/>
      <c r="WJG51"/>
      <c r="WJH51"/>
      <c r="WJI51"/>
      <c r="WJJ51"/>
      <c r="WJK51"/>
      <c r="WJL51"/>
      <c r="WJM51"/>
      <c r="WJN51"/>
      <c r="WJO51"/>
      <c r="WJP51"/>
      <c r="WJQ51"/>
      <c r="WJR51"/>
      <c r="WJS51"/>
      <c r="WJT51"/>
      <c r="WJU51"/>
      <c r="WJV51"/>
      <c r="WJW51"/>
      <c r="WJX51"/>
      <c r="WJY51"/>
      <c r="WJZ51"/>
      <c r="WKA51"/>
      <c r="WKB51"/>
      <c r="WKC51"/>
      <c r="WKD51"/>
      <c r="WKE51"/>
      <c r="WKF51"/>
      <c r="WKG51"/>
      <c r="WKH51"/>
      <c r="WKI51"/>
      <c r="WKJ51"/>
      <c r="WKK51"/>
      <c r="WKL51"/>
      <c r="WKM51"/>
      <c r="WKN51"/>
      <c r="WKO51"/>
      <c r="WKP51"/>
      <c r="WKQ51"/>
      <c r="WKR51"/>
      <c r="WKS51"/>
      <c r="WKT51"/>
      <c r="WKU51"/>
      <c r="WKV51"/>
      <c r="WKW51"/>
      <c r="WKX51"/>
      <c r="WKY51"/>
      <c r="WKZ51"/>
      <c r="WLA51"/>
      <c r="WLB51"/>
      <c r="WLC51"/>
      <c r="WLD51"/>
      <c r="WLE51"/>
      <c r="WLF51"/>
      <c r="WLG51"/>
      <c r="WLH51"/>
      <c r="WLI51"/>
      <c r="WLJ51"/>
      <c r="WLK51"/>
      <c r="WLL51"/>
      <c r="WLM51"/>
      <c r="WLN51"/>
      <c r="WLO51"/>
      <c r="WLP51"/>
      <c r="WLQ51"/>
      <c r="WLR51"/>
      <c r="WLS51"/>
      <c r="WLT51"/>
      <c r="WLU51"/>
      <c r="WLV51"/>
      <c r="WLW51"/>
      <c r="WLX51"/>
      <c r="WLY51"/>
      <c r="WLZ51"/>
      <c r="WMA51"/>
      <c r="WMB51"/>
      <c r="WMC51"/>
      <c r="WMD51"/>
      <c r="WME51"/>
      <c r="WMF51"/>
      <c r="WMG51"/>
      <c r="WMH51"/>
      <c r="WMI51"/>
      <c r="WMJ51"/>
      <c r="WMK51"/>
      <c r="WML51"/>
      <c r="WMM51"/>
      <c r="WMN51"/>
      <c r="WMO51"/>
      <c r="WMP51"/>
      <c r="WMQ51"/>
      <c r="WMR51"/>
      <c r="WMS51"/>
      <c r="WMT51"/>
      <c r="WMU51"/>
      <c r="WMV51"/>
      <c r="WMW51"/>
      <c r="WMX51"/>
      <c r="WMY51"/>
      <c r="WMZ51"/>
      <c r="WNA51"/>
      <c r="WNB51"/>
      <c r="WNC51"/>
      <c r="WND51"/>
      <c r="WNE51"/>
      <c r="WNF51"/>
      <c r="WNG51"/>
      <c r="WNH51"/>
      <c r="WNI51"/>
      <c r="WNJ51"/>
      <c r="WNK51"/>
      <c r="WNL51"/>
      <c r="WNM51"/>
      <c r="WNN51"/>
      <c r="WNO51"/>
      <c r="WNP51"/>
      <c r="WNQ51"/>
      <c r="WNR51"/>
      <c r="WNS51"/>
      <c r="WNT51"/>
      <c r="WNU51"/>
      <c r="WNV51"/>
      <c r="WNW51"/>
      <c r="WNX51"/>
      <c r="WNY51"/>
      <c r="WNZ51"/>
      <c r="WOA51"/>
      <c r="WOB51"/>
      <c r="WOC51"/>
      <c r="WOD51"/>
      <c r="WOE51"/>
      <c r="WOF51"/>
      <c r="WOG51"/>
      <c r="WOH51"/>
      <c r="WOI51"/>
      <c r="WOJ51"/>
      <c r="WOK51"/>
      <c r="WOL51"/>
      <c r="WOM51"/>
      <c r="WON51"/>
      <c r="WOO51"/>
      <c r="WOP51"/>
      <c r="WOQ51"/>
      <c r="WOR51"/>
      <c r="WOS51"/>
      <c r="WOT51"/>
      <c r="WOU51"/>
      <c r="WOV51"/>
      <c r="WOW51"/>
      <c r="WOX51"/>
      <c r="WOY51"/>
      <c r="WOZ51"/>
      <c r="WPA51"/>
      <c r="WPB51"/>
      <c r="WPC51"/>
      <c r="WPD51"/>
      <c r="WPE51"/>
      <c r="WPF51"/>
      <c r="WPG51"/>
      <c r="WPH51"/>
      <c r="WPI51"/>
      <c r="WPJ51"/>
      <c r="WPK51"/>
      <c r="WPL51"/>
      <c r="WPM51"/>
      <c r="WPN51"/>
      <c r="WPO51"/>
      <c r="WPP51"/>
      <c r="WPQ51"/>
      <c r="WPR51"/>
      <c r="WPS51"/>
      <c r="WPT51"/>
      <c r="WPU51"/>
      <c r="WPV51"/>
      <c r="WPW51"/>
      <c r="WPX51"/>
      <c r="WPY51"/>
      <c r="WPZ51"/>
      <c r="WQA51"/>
      <c r="WQB51"/>
      <c r="WQC51"/>
      <c r="WQD51"/>
      <c r="WQE51"/>
      <c r="WQF51"/>
      <c r="WQG51"/>
      <c r="WQH51"/>
      <c r="WQI51"/>
      <c r="WQJ51"/>
      <c r="WQK51"/>
      <c r="WQL51"/>
      <c r="WQM51"/>
      <c r="WQN51"/>
      <c r="WQO51"/>
      <c r="WQP51"/>
      <c r="WQQ51"/>
      <c r="WQR51"/>
      <c r="WQS51"/>
      <c r="WQT51"/>
      <c r="WQU51"/>
      <c r="WQV51"/>
      <c r="WQW51"/>
      <c r="WQX51"/>
      <c r="WQY51"/>
      <c r="WQZ51"/>
      <c r="WRA51"/>
      <c r="WRB51"/>
      <c r="WRC51"/>
      <c r="WRD51"/>
      <c r="WRE51"/>
      <c r="WRF51"/>
      <c r="WRG51"/>
      <c r="WRH51"/>
      <c r="WRI51"/>
      <c r="WRJ51"/>
      <c r="WRK51"/>
      <c r="WRL51"/>
      <c r="WRM51"/>
      <c r="WRN51"/>
      <c r="WRO51"/>
      <c r="WRP51"/>
      <c r="WRQ51"/>
      <c r="WRR51"/>
      <c r="WRS51"/>
      <c r="WRT51"/>
      <c r="WRU51"/>
      <c r="WRV51"/>
      <c r="WRW51"/>
      <c r="WRX51"/>
      <c r="WRY51"/>
      <c r="WRZ51"/>
      <c r="WSA51"/>
      <c r="WSB51"/>
      <c r="WSC51"/>
      <c r="WSD51"/>
      <c r="WSE51"/>
      <c r="WSF51"/>
      <c r="WSG51"/>
      <c r="WSH51"/>
      <c r="WSI51"/>
      <c r="WSJ51"/>
      <c r="WSK51"/>
      <c r="WSL51"/>
      <c r="WSM51"/>
      <c r="WSN51"/>
      <c r="WSO51"/>
      <c r="WSP51"/>
      <c r="WSQ51"/>
      <c r="WSR51"/>
      <c r="WSS51"/>
      <c r="WST51"/>
      <c r="WSU51"/>
      <c r="WSV51"/>
      <c r="WSW51"/>
      <c r="WSX51"/>
      <c r="WSY51"/>
      <c r="WSZ51"/>
      <c r="WTA51"/>
      <c r="WTB51"/>
      <c r="WTC51"/>
      <c r="WTD51"/>
      <c r="WTE51"/>
      <c r="WTF51"/>
      <c r="WTG51"/>
      <c r="WTH51"/>
      <c r="WTI51"/>
      <c r="WTJ51"/>
      <c r="WTK51"/>
      <c r="WTL51"/>
      <c r="WTM51"/>
      <c r="WTN51"/>
      <c r="WTO51"/>
      <c r="WTP51"/>
      <c r="WTQ51"/>
      <c r="WTR51"/>
      <c r="WTS51"/>
      <c r="WTT51"/>
      <c r="WTU51"/>
      <c r="WTV51"/>
      <c r="WTW51"/>
      <c r="WTX51"/>
      <c r="WTY51"/>
      <c r="WTZ51"/>
      <c r="WUA51"/>
      <c r="WUB51"/>
      <c r="WUC51"/>
      <c r="WUD51"/>
      <c r="WUE51"/>
      <c r="WUF51"/>
      <c r="WUG51"/>
      <c r="WUH51"/>
      <c r="WUI51"/>
      <c r="WUJ51"/>
      <c r="WUK51"/>
      <c r="WUL51"/>
      <c r="WUM51"/>
      <c r="WUN51"/>
      <c r="WUO51"/>
      <c r="WUP51"/>
      <c r="WUQ51"/>
      <c r="WUR51"/>
      <c r="WUS51"/>
      <c r="WUT51"/>
      <c r="WUU51"/>
      <c r="WUV51"/>
      <c r="WUW51"/>
      <c r="WUX51"/>
      <c r="WUY51"/>
      <c r="WUZ51"/>
      <c r="WVA51"/>
      <c r="WVB51"/>
      <c r="WVC51"/>
      <c r="WVD51"/>
      <c r="WVE51"/>
      <c r="WVF51"/>
      <c r="WVG51"/>
      <c r="WVH51"/>
      <c r="WVI51"/>
      <c r="WVJ51"/>
      <c r="WVK51"/>
      <c r="WVL51"/>
      <c r="WVM51"/>
      <c r="WVN51"/>
      <c r="WVO51"/>
      <c r="WVP51"/>
      <c r="WVQ51"/>
      <c r="WVR51"/>
      <c r="WVS51"/>
      <c r="WVT51"/>
      <c r="WVU51"/>
      <c r="WVV51"/>
      <c r="WVW51"/>
      <c r="WVX51"/>
      <c r="WVY51"/>
      <c r="WVZ51"/>
      <c r="WWA51"/>
      <c r="WWB51"/>
      <c r="WWC51"/>
      <c r="WWD51"/>
      <c r="WWE51"/>
      <c r="WWF51"/>
      <c r="WWG51"/>
      <c r="WWH51"/>
      <c r="WWI51"/>
      <c r="WWJ51"/>
      <c r="WWK51"/>
      <c r="WWL51"/>
      <c r="WWM51"/>
      <c r="WWN51"/>
      <c r="WWO51"/>
      <c r="WWP51"/>
      <c r="WWQ51"/>
      <c r="WWR51"/>
      <c r="WWS51"/>
      <c r="WWT51"/>
      <c r="WWU51"/>
      <c r="WWV51"/>
      <c r="WWW51"/>
      <c r="WWX51"/>
      <c r="WWY51"/>
      <c r="WWZ51"/>
      <c r="WXA51"/>
      <c r="WXB51"/>
      <c r="WXC51"/>
      <c r="WXD51"/>
      <c r="WXE51"/>
      <c r="WXF51"/>
      <c r="WXG51"/>
      <c r="WXH51"/>
      <c r="WXI51"/>
      <c r="WXJ51"/>
      <c r="WXK51"/>
      <c r="WXL51"/>
      <c r="WXM51"/>
      <c r="WXN51"/>
      <c r="WXO51"/>
      <c r="WXP51"/>
      <c r="WXQ51"/>
      <c r="WXR51"/>
      <c r="WXS51"/>
      <c r="WXT51"/>
      <c r="WXU51"/>
      <c r="WXV51"/>
      <c r="WXW51"/>
      <c r="WXX51"/>
      <c r="WXY51"/>
      <c r="WXZ51"/>
      <c r="WYA51"/>
      <c r="WYB51"/>
      <c r="WYC51"/>
      <c r="WYD51"/>
      <c r="WYE51"/>
      <c r="WYF51"/>
      <c r="WYG51"/>
      <c r="WYH51"/>
      <c r="WYI51"/>
      <c r="WYJ51"/>
      <c r="WYK51"/>
      <c r="WYL51"/>
      <c r="WYM51"/>
      <c r="WYN51"/>
      <c r="WYO51"/>
      <c r="WYP51"/>
      <c r="WYQ51"/>
      <c r="WYR51"/>
      <c r="WYS51"/>
      <c r="WYT51"/>
      <c r="WYU51"/>
      <c r="WYV51"/>
      <c r="WYW51"/>
      <c r="WYX51"/>
      <c r="WYY51"/>
      <c r="WYZ51"/>
      <c r="WZA51"/>
      <c r="WZB51"/>
      <c r="WZC51"/>
      <c r="WZD51"/>
      <c r="WZE51"/>
      <c r="WZF51"/>
      <c r="WZG51"/>
      <c r="WZH51"/>
      <c r="WZI51"/>
      <c r="WZJ51"/>
      <c r="WZK51"/>
      <c r="WZL51"/>
      <c r="WZM51"/>
      <c r="WZN51"/>
      <c r="WZO51"/>
      <c r="WZP51"/>
      <c r="WZQ51"/>
      <c r="WZR51"/>
      <c r="WZS51"/>
      <c r="WZT51"/>
      <c r="WZU51"/>
      <c r="WZV51"/>
      <c r="WZW51"/>
      <c r="WZX51"/>
      <c r="WZY51"/>
      <c r="WZZ51"/>
      <c r="XAA51"/>
      <c r="XAB51"/>
      <c r="XAC51"/>
      <c r="XAD51"/>
      <c r="XAE51"/>
      <c r="XAF51"/>
      <c r="XAG51"/>
      <c r="XAH51"/>
      <c r="XAI51"/>
      <c r="XAJ51"/>
      <c r="XAK51"/>
      <c r="XAL51"/>
      <c r="XAM51"/>
      <c r="XAN51"/>
      <c r="XAO51"/>
      <c r="XAP51"/>
      <c r="XAQ51"/>
      <c r="XAR51"/>
      <c r="XAS51"/>
      <c r="XAT51"/>
      <c r="XAU51"/>
      <c r="XAV51"/>
      <c r="XAW51"/>
      <c r="XAX51"/>
      <c r="XAY51"/>
      <c r="XAZ51"/>
      <c r="XBA51"/>
      <c r="XBB51"/>
      <c r="XBC51"/>
      <c r="XBD51"/>
      <c r="XBE51"/>
      <c r="XBF51"/>
      <c r="XBG51"/>
      <c r="XBH51"/>
      <c r="XBI51"/>
      <c r="XBJ51"/>
      <c r="XBK51"/>
      <c r="XBL51"/>
      <c r="XBM51"/>
      <c r="XBN51"/>
      <c r="XBO51"/>
      <c r="XBP51"/>
      <c r="XBQ51"/>
      <c r="XBR51"/>
      <c r="XBS51"/>
      <c r="XBT51"/>
      <c r="XBU51"/>
      <c r="XBV51"/>
      <c r="XBW51"/>
      <c r="XBX51"/>
      <c r="XBY51"/>
      <c r="XBZ51"/>
      <c r="XCA51"/>
      <c r="XCB51"/>
      <c r="XCC51"/>
      <c r="XCD51"/>
      <c r="XCE51"/>
      <c r="XCF51"/>
      <c r="XCG51"/>
      <c r="XCH51"/>
      <c r="XCI51"/>
      <c r="XCJ51"/>
      <c r="XCK51"/>
      <c r="XCL51"/>
      <c r="XCM51"/>
      <c r="XCN51"/>
      <c r="XCO51"/>
      <c r="XCP51"/>
      <c r="XCQ51"/>
      <c r="XCR51"/>
      <c r="XCS51"/>
      <c r="XCT51"/>
      <c r="XCU51"/>
      <c r="XCV51"/>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row>
    <row r="52" spans="1:16357" ht="13.5" thickTop="1" x14ac:dyDescent="0.2">
      <c r="A52" s="60">
        <f t="shared" si="11"/>
        <v>39977</v>
      </c>
      <c r="B52" s="36">
        <v>73</v>
      </c>
      <c r="C52" s="161">
        <f t="shared" si="16"/>
        <v>7</v>
      </c>
      <c r="D52" s="11">
        <f t="shared" ca="1" si="17"/>
        <v>0.15</v>
      </c>
      <c r="E52" s="93">
        <f t="shared" si="18"/>
        <v>12</v>
      </c>
      <c r="F52" s="94">
        <f t="shared" si="19"/>
        <v>1</v>
      </c>
      <c r="G52" s="15">
        <f t="shared" ca="1" si="7"/>
        <v>0.15</v>
      </c>
      <c r="H52" s="26"/>
      <c r="I52" s="26"/>
      <c r="J52" s="15">
        <f t="shared" ca="1" si="23"/>
        <v>2.2971428571428589</v>
      </c>
      <c r="K52" s="12">
        <f t="shared" ca="1" si="12"/>
        <v>0.41918665276329542</v>
      </c>
      <c r="L52" s="13"/>
      <c r="M52" s="15">
        <f t="shared" ca="1" si="24"/>
        <v>0</v>
      </c>
      <c r="N52" s="19">
        <f t="shared" si="20"/>
        <v>36</v>
      </c>
      <c r="O52" s="15">
        <f t="shared" si="21"/>
        <v>5.48</v>
      </c>
      <c r="P52" s="15">
        <f t="shared" ca="1" si="25"/>
        <v>3.0600000000000005</v>
      </c>
      <c r="Q52" s="15">
        <f t="shared" si="26"/>
        <v>2.2599999999999998</v>
      </c>
      <c r="R52" s="15">
        <f t="shared" si="26"/>
        <v>0</v>
      </c>
      <c r="S52" s="15">
        <f t="shared" ca="1" si="14"/>
        <v>0.77</v>
      </c>
      <c r="U52" s="251">
        <f t="shared" si="22"/>
        <v>0.5</v>
      </c>
      <c r="Y52" s="161"/>
      <c r="Z52" s="161"/>
      <c r="AA52" s="161"/>
      <c r="AB52" s="161"/>
      <c r="AC52" s="161"/>
      <c r="AD52" s="161"/>
      <c r="AE52" s="161"/>
      <c r="AF52" s="161"/>
      <c r="AG52" s="161"/>
      <c r="AH52" s="161"/>
      <c r="AI52" s="161"/>
      <c r="AJ52" s="161"/>
      <c r="AK52" s="161"/>
      <c r="AL52" s="161"/>
    </row>
    <row r="53" spans="1:16357" x14ac:dyDescent="0.2">
      <c r="A53" s="60">
        <f t="shared" si="11"/>
        <v>39978</v>
      </c>
      <c r="B53" s="36">
        <v>80</v>
      </c>
      <c r="C53" s="161">
        <f t="shared" si="16"/>
        <v>7</v>
      </c>
      <c r="D53" s="11">
        <f t="shared" ca="1" si="17"/>
        <v>0.18</v>
      </c>
      <c r="E53" s="93">
        <f t="shared" si="18"/>
        <v>13</v>
      </c>
      <c r="F53" s="94">
        <f t="shared" si="19"/>
        <v>1</v>
      </c>
      <c r="G53" s="15">
        <f t="shared" ca="1" si="7"/>
        <v>0.18</v>
      </c>
      <c r="H53" s="26"/>
      <c r="I53" s="26"/>
      <c r="J53" s="15">
        <f t="shared" ca="1" si="23"/>
        <v>2.4771428571428591</v>
      </c>
      <c r="K53" s="12">
        <f t="shared" ca="1" si="12"/>
        <v>0.45203336809176259</v>
      </c>
      <c r="L53" s="13"/>
      <c r="M53" s="15">
        <f t="shared" ca="1" si="24"/>
        <v>0</v>
      </c>
      <c r="N53" s="19">
        <f t="shared" si="20"/>
        <v>36</v>
      </c>
      <c r="O53" s="15">
        <f t="shared" si="21"/>
        <v>5.48</v>
      </c>
      <c r="P53" s="15">
        <f t="shared" ca="1" si="25"/>
        <v>3.2400000000000007</v>
      </c>
      <c r="Q53" s="15">
        <f t="shared" si="26"/>
        <v>2.2599999999999998</v>
      </c>
      <c r="R53" s="15">
        <f t="shared" si="26"/>
        <v>0</v>
      </c>
      <c r="S53" s="15">
        <f t="shared" ca="1" si="14"/>
        <v>0.77</v>
      </c>
      <c r="U53" s="251">
        <f t="shared" si="22"/>
        <v>0.5</v>
      </c>
      <c r="Y53" s="161"/>
      <c r="Z53" s="161"/>
      <c r="AA53" s="161"/>
      <c r="AB53" s="161"/>
      <c r="AC53" s="161"/>
      <c r="AD53" s="161"/>
      <c r="AE53" s="161"/>
      <c r="AF53" s="161"/>
      <c r="AG53" s="161"/>
      <c r="AH53" s="161"/>
      <c r="AI53" s="161"/>
      <c r="AJ53" s="161"/>
      <c r="AK53" s="161"/>
      <c r="AL53" s="161"/>
    </row>
    <row r="54" spans="1:16357" x14ac:dyDescent="0.2">
      <c r="A54" s="60">
        <f t="shared" si="11"/>
        <v>39979</v>
      </c>
      <c r="B54" s="36">
        <v>80</v>
      </c>
      <c r="C54" s="161">
        <f t="shared" si="16"/>
        <v>7</v>
      </c>
      <c r="D54" s="11">
        <f t="shared" ca="1" si="17"/>
        <v>0.18</v>
      </c>
      <c r="E54" s="93">
        <f t="shared" si="18"/>
        <v>14</v>
      </c>
      <c r="F54" s="94">
        <f t="shared" si="19"/>
        <v>1</v>
      </c>
      <c r="G54" s="15">
        <f t="shared" ca="1" si="7"/>
        <v>0.18</v>
      </c>
      <c r="H54" s="26"/>
      <c r="I54" s="26">
        <v>1.25</v>
      </c>
      <c r="J54" s="15">
        <f t="shared" ca="1" si="23"/>
        <v>1.4071428571428592</v>
      </c>
      <c r="K54" s="12">
        <f t="shared" ca="1" si="12"/>
        <v>0.25677789363920789</v>
      </c>
      <c r="L54" s="13"/>
      <c r="M54" s="15">
        <f t="shared" ca="1" si="24"/>
        <v>0</v>
      </c>
      <c r="N54" s="19">
        <f t="shared" si="20"/>
        <v>36</v>
      </c>
      <c r="O54" s="15">
        <f t="shared" si="21"/>
        <v>5.48</v>
      </c>
      <c r="P54" s="15">
        <f t="shared" ca="1" si="25"/>
        <v>3.4200000000000008</v>
      </c>
      <c r="Q54" s="15">
        <f t="shared" si="26"/>
        <v>2.2599999999999998</v>
      </c>
      <c r="R54" s="15">
        <f t="shared" si="26"/>
        <v>1.25</v>
      </c>
      <c r="S54" s="15">
        <f t="shared" ca="1" si="14"/>
        <v>0.77</v>
      </c>
      <c r="U54" s="251">
        <f t="shared" si="22"/>
        <v>0.5</v>
      </c>
      <c r="X54" s="161"/>
      <c r="Y54" s="161"/>
      <c r="Z54" s="161"/>
      <c r="AA54" s="161"/>
      <c r="AB54" s="161"/>
      <c r="AC54" s="161"/>
      <c r="AD54" s="161"/>
      <c r="AE54" s="161"/>
      <c r="AF54" s="161"/>
      <c r="AG54" s="161"/>
      <c r="AH54" s="161"/>
      <c r="AI54" s="161"/>
      <c r="AJ54" s="161"/>
      <c r="AK54" s="161"/>
      <c r="AL54" s="161"/>
    </row>
    <row r="55" spans="1:16357" x14ac:dyDescent="0.2">
      <c r="A55" s="60">
        <f t="shared" si="11"/>
        <v>39980</v>
      </c>
      <c r="B55" s="36">
        <v>80</v>
      </c>
      <c r="C55" s="161">
        <f t="shared" si="16"/>
        <v>7</v>
      </c>
      <c r="D55" s="11">
        <f t="shared" ca="1" si="17"/>
        <v>0.18</v>
      </c>
      <c r="E55" s="93">
        <f t="shared" si="18"/>
        <v>15</v>
      </c>
      <c r="F55" s="94">
        <f t="shared" si="19"/>
        <v>1</v>
      </c>
      <c r="G55" s="15">
        <f t="shared" ca="1" si="7"/>
        <v>0.18</v>
      </c>
      <c r="H55" s="26"/>
      <c r="I55" s="26"/>
      <c r="J55" s="15">
        <f t="shared" ca="1" si="23"/>
        <v>1.5871428571428592</v>
      </c>
      <c r="K55" s="12">
        <f t="shared" ca="1" si="12"/>
        <v>0.289624608967675</v>
      </c>
      <c r="L55" s="13"/>
      <c r="M55" s="15">
        <f t="shared" ca="1" si="24"/>
        <v>0</v>
      </c>
      <c r="N55" s="19">
        <f t="shared" si="20"/>
        <v>36</v>
      </c>
      <c r="O55" s="15">
        <f t="shared" si="21"/>
        <v>5.48</v>
      </c>
      <c r="P55" s="15">
        <f t="shared" ca="1" si="25"/>
        <v>3.600000000000001</v>
      </c>
      <c r="Q55" s="15">
        <f t="shared" si="26"/>
        <v>2.2599999999999998</v>
      </c>
      <c r="R55" s="15">
        <f t="shared" si="26"/>
        <v>1.25</v>
      </c>
      <c r="S55" s="15">
        <f t="shared" ca="1" si="14"/>
        <v>0.77</v>
      </c>
      <c r="U55" s="251">
        <f t="shared" si="22"/>
        <v>0.5</v>
      </c>
      <c r="X55" s="161"/>
      <c r="Y55" s="161"/>
      <c r="Z55" s="161"/>
      <c r="AA55" s="161"/>
      <c r="AB55" s="161"/>
      <c r="AC55" s="161"/>
      <c r="AD55" s="161"/>
      <c r="AE55" s="161"/>
      <c r="AF55" s="161"/>
      <c r="AG55" s="161"/>
      <c r="AH55" s="161"/>
      <c r="AI55" s="161"/>
      <c r="AJ55" s="161"/>
      <c r="AK55" s="161"/>
      <c r="AL55" s="161"/>
    </row>
    <row r="56" spans="1:16357" x14ac:dyDescent="0.2">
      <c r="A56" s="60">
        <f t="shared" si="11"/>
        <v>39981</v>
      </c>
      <c r="B56" s="36">
        <v>81</v>
      </c>
      <c r="C56" s="161">
        <f t="shared" si="16"/>
        <v>7</v>
      </c>
      <c r="D56" s="11">
        <f t="shared" ca="1" si="17"/>
        <v>0.18</v>
      </c>
      <c r="E56" s="93">
        <f t="shared" si="18"/>
        <v>16</v>
      </c>
      <c r="F56" s="94">
        <f t="shared" si="19"/>
        <v>1</v>
      </c>
      <c r="G56" s="15">
        <f t="shared" ca="1" si="7"/>
        <v>0.18</v>
      </c>
      <c r="H56" s="26"/>
      <c r="I56" s="26"/>
      <c r="J56" s="15">
        <f t="shared" ca="1" si="23"/>
        <v>1.7671428571428591</v>
      </c>
      <c r="K56" s="12">
        <f t="shared" ca="1" si="12"/>
        <v>0.32247132429614217</v>
      </c>
      <c r="L56" s="13"/>
      <c r="M56" s="15">
        <f t="shared" ca="1" si="24"/>
        <v>0</v>
      </c>
      <c r="N56" s="19">
        <f t="shared" si="20"/>
        <v>36</v>
      </c>
      <c r="O56" s="15">
        <f t="shared" si="21"/>
        <v>5.48</v>
      </c>
      <c r="P56" s="15">
        <f t="shared" ca="1" si="25"/>
        <v>3.7800000000000011</v>
      </c>
      <c r="Q56" s="15">
        <f t="shared" si="26"/>
        <v>2.2599999999999998</v>
      </c>
      <c r="R56" s="15">
        <f t="shared" si="26"/>
        <v>1.25</v>
      </c>
      <c r="S56" s="15">
        <f t="shared" ca="1" si="14"/>
        <v>0.77</v>
      </c>
      <c r="T56" s="35"/>
      <c r="U56" s="251">
        <f t="shared" si="22"/>
        <v>0.5</v>
      </c>
      <c r="X56" s="161"/>
      <c r="Y56" s="161"/>
      <c r="Z56" s="161"/>
      <c r="AA56" s="161"/>
      <c r="AB56" s="161"/>
      <c r="AC56" s="161"/>
      <c r="AD56" s="161"/>
      <c r="AE56" s="161"/>
      <c r="AF56" s="161"/>
      <c r="AG56" s="161"/>
      <c r="AH56" s="161"/>
      <c r="AI56" s="161"/>
      <c r="AJ56" s="161"/>
      <c r="AK56" s="161"/>
      <c r="AL56" s="161"/>
      <c r="AM56" s="161"/>
      <c r="AN56" s="161"/>
    </row>
    <row r="57" spans="1:16357" x14ac:dyDescent="0.2">
      <c r="A57" s="60">
        <f t="shared" si="11"/>
        <v>39982</v>
      </c>
      <c r="B57" s="36">
        <v>78</v>
      </c>
      <c r="C57" s="161">
        <f t="shared" si="16"/>
        <v>7</v>
      </c>
      <c r="D57" s="11">
        <f t="shared" ca="1" si="17"/>
        <v>0.15</v>
      </c>
      <c r="E57" s="93">
        <f t="shared" si="18"/>
        <v>17</v>
      </c>
      <c r="F57" s="94">
        <f t="shared" si="19"/>
        <v>1</v>
      </c>
      <c r="G57" s="15">
        <f t="shared" ca="1" si="7"/>
        <v>0.15</v>
      </c>
      <c r="H57" s="26"/>
      <c r="I57" s="26"/>
      <c r="J57" s="15">
        <f t="shared" ca="1" si="23"/>
        <v>1.917142857142859</v>
      </c>
      <c r="K57" s="12">
        <f t="shared" ca="1" si="12"/>
        <v>0.34984358706986474</v>
      </c>
      <c r="L57" s="13"/>
      <c r="M57" s="15">
        <f t="shared" ca="1" si="24"/>
        <v>0</v>
      </c>
      <c r="N57" s="19">
        <f t="shared" si="20"/>
        <v>36</v>
      </c>
      <c r="O57" s="15">
        <f t="shared" si="21"/>
        <v>5.48</v>
      </c>
      <c r="P57" s="15">
        <f t="shared" ca="1" si="25"/>
        <v>3.930000000000001</v>
      </c>
      <c r="Q57" s="15">
        <f t="shared" si="26"/>
        <v>2.2599999999999998</v>
      </c>
      <c r="R57" s="15">
        <f t="shared" si="26"/>
        <v>1.25</v>
      </c>
      <c r="S57" s="15">
        <f t="shared" ca="1" si="14"/>
        <v>0.77</v>
      </c>
      <c r="T57" s="161"/>
      <c r="U57" s="251">
        <f t="shared" si="22"/>
        <v>0.5</v>
      </c>
      <c r="X57" s="161"/>
      <c r="Y57" s="161"/>
      <c r="Z57" s="161"/>
      <c r="AA57" s="161"/>
      <c r="AB57" s="161"/>
      <c r="AC57" s="161"/>
      <c r="AD57" s="161"/>
      <c r="AE57" s="161"/>
      <c r="AF57" s="161"/>
      <c r="AG57" s="161"/>
      <c r="AH57" s="161"/>
      <c r="AI57" s="161"/>
      <c r="AJ57" s="161"/>
      <c r="AK57" s="161"/>
      <c r="AL57" s="161"/>
      <c r="AM57" s="161"/>
      <c r="AN57" s="161"/>
    </row>
    <row r="58" spans="1:16357" x14ac:dyDescent="0.2">
      <c r="A58" s="60">
        <f t="shared" si="11"/>
        <v>39983</v>
      </c>
      <c r="B58" s="36">
        <v>71</v>
      </c>
      <c r="C58" s="161">
        <f t="shared" si="16"/>
        <v>8</v>
      </c>
      <c r="D58" s="11">
        <f t="shared" ca="1" si="17"/>
        <v>0.16</v>
      </c>
      <c r="E58" s="93">
        <f t="shared" si="18"/>
        <v>18</v>
      </c>
      <c r="F58" s="94">
        <f t="shared" si="19"/>
        <v>1</v>
      </c>
      <c r="G58" s="15">
        <f t="shared" ca="1" si="7"/>
        <v>0.16</v>
      </c>
      <c r="H58" s="26"/>
      <c r="I58" s="26"/>
      <c r="J58" s="15">
        <f t="shared" ca="1" si="23"/>
        <v>2.0771428571428592</v>
      </c>
      <c r="K58" s="12">
        <f t="shared" ca="1" si="12"/>
        <v>0.37904066736183556</v>
      </c>
      <c r="L58" s="13"/>
      <c r="M58" s="15">
        <f t="shared" ca="1" si="24"/>
        <v>0</v>
      </c>
      <c r="N58" s="19">
        <f t="shared" si="20"/>
        <v>36</v>
      </c>
      <c r="O58" s="15">
        <f t="shared" si="21"/>
        <v>5.48</v>
      </c>
      <c r="P58" s="15">
        <f t="shared" ca="1" si="25"/>
        <v>4.0900000000000007</v>
      </c>
      <c r="Q58" s="15">
        <f t="shared" ref="Q58:R73" si="27">Q57+H58</f>
        <v>2.2599999999999998</v>
      </c>
      <c r="R58" s="15">
        <f t="shared" si="27"/>
        <v>1.25</v>
      </c>
      <c r="S58" s="15">
        <f t="shared" ca="1" si="14"/>
        <v>0.77</v>
      </c>
      <c r="U58" s="251">
        <f t="shared" si="22"/>
        <v>0.5</v>
      </c>
      <c r="X58" s="161"/>
      <c r="Y58" s="161"/>
      <c r="Z58" s="161"/>
      <c r="AA58" s="161"/>
      <c r="AB58" s="161"/>
      <c r="AC58" s="161"/>
      <c r="AD58" s="161"/>
      <c r="AE58" s="161"/>
      <c r="AF58" s="161"/>
      <c r="AG58" s="161"/>
      <c r="AH58" s="161"/>
      <c r="AI58" s="161"/>
      <c r="AJ58" s="161"/>
      <c r="AK58" s="161"/>
      <c r="AL58" s="161"/>
    </row>
    <row r="59" spans="1:16357" x14ac:dyDescent="0.2">
      <c r="A59" s="60">
        <f t="shared" si="11"/>
        <v>39984</v>
      </c>
      <c r="B59" s="36">
        <v>72</v>
      </c>
      <c r="C59" s="161">
        <f t="shared" si="16"/>
        <v>8</v>
      </c>
      <c r="D59" s="11">
        <f t="shared" ca="1" si="17"/>
        <v>0.16</v>
      </c>
      <c r="E59" s="93">
        <f t="shared" si="18"/>
        <v>19</v>
      </c>
      <c r="F59" s="94">
        <f t="shared" si="19"/>
        <v>1</v>
      </c>
      <c r="G59" s="15">
        <f t="shared" ca="1" si="7"/>
        <v>0.16</v>
      </c>
      <c r="H59" s="26"/>
      <c r="I59" s="26"/>
      <c r="J59" s="15">
        <f t="shared" ca="1" si="23"/>
        <v>2.2371428571428593</v>
      </c>
      <c r="K59" s="12">
        <f t="shared" ca="1" si="12"/>
        <v>0.40823774765380644</v>
      </c>
      <c r="L59" s="13"/>
      <c r="M59" s="15">
        <f t="shared" ca="1" si="24"/>
        <v>0</v>
      </c>
      <c r="N59" s="19">
        <f t="shared" si="20"/>
        <v>36</v>
      </c>
      <c r="O59" s="15">
        <f t="shared" si="21"/>
        <v>5.48</v>
      </c>
      <c r="P59" s="15">
        <f t="shared" ca="1" si="25"/>
        <v>4.2500000000000009</v>
      </c>
      <c r="Q59" s="15">
        <f t="shared" si="27"/>
        <v>2.2599999999999998</v>
      </c>
      <c r="R59" s="15">
        <f t="shared" si="27"/>
        <v>1.25</v>
      </c>
      <c r="S59" s="15">
        <f t="shared" ca="1" si="14"/>
        <v>0.77</v>
      </c>
      <c r="T59" s="161"/>
      <c r="U59" s="251">
        <f t="shared" si="22"/>
        <v>0.5</v>
      </c>
      <c r="X59" s="161"/>
      <c r="Y59" s="161"/>
      <c r="Z59" s="161"/>
      <c r="AA59" s="161"/>
      <c r="AB59" s="161"/>
      <c r="AC59" s="161"/>
      <c r="AD59" s="161"/>
      <c r="AE59" s="161"/>
      <c r="AF59" s="161"/>
      <c r="AG59" s="161"/>
      <c r="AH59" s="161"/>
      <c r="AI59" s="161"/>
      <c r="AJ59" s="161"/>
      <c r="AK59" s="161"/>
      <c r="AL59" s="161"/>
      <c r="AM59" s="161"/>
      <c r="AN59" s="161"/>
    </row>
    <row r="60" spans="1:16357" x14ac:dyDescent="0.2">
      <c r="A60" s="60">
        <f t="shared" si="11"/>
        <v>39985</v>
      </c>
      <c r="B60" s="36">
        <v>73</v>
      </c>
      <c r="C60" s="161">
        <f t="shared" si="16"/>
        <v>8</v>
      </c>
      <c r="D60" s="11">
        <f t="shared" ca="1" si="17"/>
        <v>0.16</v>
      </c>
      <c r="E60" s="93">
        <f t="shared" si="18"/>
        <v>20</v>
      </c>
      <c r="F60" s="94">
        <f t="shared" si="19"/>
        <v>1</v>
      </c>
      <c r="G60" s="15">
        <f t="shared" ca="1" si="7"/>
        <v>0.16</v>
      </c>
      <c r="H60" s="26"/>
      <c r="I60" s="26">
        <v>1.25</v>
      </c>
      <c r="J60" s="15">
        <f t="shared" ca="1" si="23"/>
        <v>1.1471428571428595</v>
      </c>
      <c r="K60" s="12">
        <f t="shared" ca="1" si="12"/>
        <v>0.20933263816475536</v>
      </c>
      <c r="L60" s="13"/>
      <c r="M60" s="15">
        <f t="shared" ca="1" si="24"/>
        <v>0</v>
      </c>
      <c r="N60" s="19">
        <f t="shared" si="20"/>
        <v>36</v>
      </c>
      <c r="O60" s="15">
        <f t="shared" si="21"/>
        <v>5.48</v>
      </c>
      <c r="P60" s="15">
        <f t="shared" ca="1" si="25"/>
        <v>4.410000000000001</v>
      </c>
      <c r="Q60" s="15">
        <f t="shared" si="27"/>
        <v>2.2599999999999998</v>
      </c>
      <c r="R60" s="15">
        <f t="shared" si="27"/>
        <v>2.5</v>
      </c>
      <c r="S60" s="15">
        <f t="shared" ca="1" si="14"/>
        <v>0.77</v>
      </c>
      <c r="U60" s="251">
        <f t="shared" si="22"/>
        <v>0.5</v>
      </c>
      <c r="X60" s="161"/>
      <c r="Y60" s="161"/>
      <c r="Z60" s="161"/>
      <c r="AA60" s="161"/>
      <c r="AB60" s="161"/>
      <c r="AC60" s="161"/>
      <c r="AD60" s="161"/>
      <c r="AE60" s="161"/>
      <c r="AF60" s="161"/>
      <c r="AG60" s="161"/>
      <c r="AH60" s="161"/>
      <c r="AI60" s="161"/>
      <c r="AJ60" s="161"/>
      <c r="AK60" s="161"/>
      <c r="AL60" s="161"/>
    </row>
    <row r="61" spans="1:16357" ht="12.75" customHeight="1" x14ac:dyDescent="0.2">
      <c r="A61" s="60">
        <f t="shared" si="11"/>
        <v>39986</v>
      </c>
      <c r="B61" s="36">
        <v>74</v>
      </c>
      <c r="C61" s="161">
        <f t="shared" si="16"/>
        <v>8</v>
      </c>
      <c r="D61" s="11">
        <f t="shared" ca="1" si="17"/>
        <v>0.16</v>
      </c>
      <c r="E61" s="93">
        <f t="shared" si="18"/>
        <v>21</v>
      </c>
      <c r="F61" s="94">
        <f t="shared" si="19"/>
        <v>1</v>
      </c>
      <c r="G61" s="15">
        <f t="shared" ca="1" si="7"/>
        <v>0.16</v>
      </c>
      <c r="H61" s="26"/>
      <c r="I61" s="26"/>
      <c r="J61" s="15">
        <f t="shared" ca="1" si="23"/>
        <v>1.3071428571428594</v>
      </c>
      <c r="K61" s="12">
        <f t="shared" ca="1" si="12"/>
        <v>0.23852971845672616</v>
      </c>
      <c r="L61" s="13"/>
      <c r="M61" s="15">
        <f t="shared" ca="1" si="24"/>
        <v>0</v>
      </c>
      <c r="N61" s="19">
        <f t="shared" si="20"/>
        <v>36</v>
      </c>
      <c r="O61" s="15">
        <f t="shared" si="21"/>
        <v>5.48</v>
      </c>
      <c r="P61" s="15">
        <f t="shared" ca="1" si="25"/>
        <v>4.5700000000000012</v>
      </c>
      <c r="Q61" s="15">
        <f t="shared" si="27"/>
        <v>2.2599999999999998</v>
      </c>
      <c r="R61" s="15">
        <f t="shared" si="27"/>
        <v>2.5</v>
      </c>
      <c r="S61" s="15">
        <f t="shared" ca="1" si="14"/>
        <v>0.77</v>
      </c>
      <c r="U61" s="251">
        <f t="shared" si="22"/>
        <v>0.5</v>
      </c>
      <c r="X61" s="161"/>
      <c r="Y61" s="161"/>
      <c r="Z61" s="161"/>
      <c r="AA61" s="161"/>
      <c r="AB61" s="161"/>
      <c r="AC61" s="161"/>
      <c r="AD61" s="161"/>
      <c r="AE61" s="161"/>
      <c r="AF61" s="161"/>
      <c r="AG61" s="161"/>
      <c r="AH61" s="161"/>
      <c r="AI61" s="161"/>
      <c r="AJ61" s="161"/>
      <c r="AK61" s="161"/>
      <c r="AL61" s="161"/>
    </row>
    <row r="62" spans="1:16357" x14ac:dyDescent="0.2">
      <c r="A62" s="60">
        <f t="shared" si="11"/>
        <v>39987</v>
      </c>
      <c r="B62" s="36">
        <v>76</v>
      </c>
      <c r="C62" s="161">
        <f t="shared" si="16"/>
        <v>8</v>
      </c>
      <c r="D62" s="11">
        <f t="shared" ca="1" si="17"/>
        <v>0.16</v>
      </c>
      <c r="E62" s="93">
        <f t="shared" si="18"/>
        <v>22</v>
      </c>
      <c r="F62" s="94">
        <f t="shared" si="19"/>
        <v>1</v>
      </c>
      <c r="G62" s="15">
        <f t="shared" ca="1" si="7"/>
        <v>0.16</v>
      </c>
      <c r="H62" s="26"/>
      <c r="I62" s="26"/>
      <c r="J62" s="15">
        <f t="shared" ca="1" si="23"/>
        <v>1.4671428571428593</v>
      </c>
      <c r="K62" s="12">
        <f t="shared" ca="1" si="12"/>
        <v>0.26772679874869693</v>
      </c>
      <c r="L62" s="13"/>
      <c r="M62" s="15">
        <f t="shared" ca="1" si="24"/>
        <v>0</v>
      </c>
      <c r="N62" s="19">
        <f t="shared" si="20"/>
        <v>36</v>
      </c>
      <c r="O62" s="15">
        <f t="shared" si="21"/>
        <v>5.48</v>
      </c>
      <c r="P62" s="15">
        <f t="shared" ca="1" si="25"/>
        <v>4.7300000000000013</v>
      </c>
      <c r="Q62" s="15">
        <f t="shared" si="27"/>
        <v>2.2599999999999998</v>
      </c>
      <c r="R62" s="15">
        <f t="shared" si="27"/>
        <v>2.5</v>
      </c>
      <c r="S62" s="15">
        <f t="shared" ca="1" si="14"/>
        <v>0.77</v>
      </c>
      <c r="U62" s="251">
        <f t="shared" si="22"/>
        <v>0.5</v>
      </c>
      <c r="X62" s="161"/>
      <c r="Y62" s="161"/>
      <c r="Z62" s="161"/>
      <c r="AA62" s="161"/>
      <c r="AB62" s="161"/>
      <c r="AC62" s="161"/>
      <c r="AD62" s="161"/>
      <c r="AE62" s="161"/>
      <c r="AF62" s="161"/>
      <c r="AG62" s="161"/>
      <c r="AH62" s="161"/>
      <c r="AI62" s="161"/>
      <c r="AJ62" s="161"/>
      <c r="AK62" s="161"/>
      <c r="AL62" s="161"/>
    </row>
    <row r="63" spans="1:16357" x14ac:dyDescent="0.2">
      <c r="A63" s="60">
        <f t="shared" si="11"/>
        <v>39988</v>
      </c>
      <c r="B63" s="36">
        <v>75</v>
      </c>
      <c r="C63" s="161">
        <f t="shared" si="16"/>
        <v>8</v>
      </c>
      <c r="D63" s="11">
        <f t="shared" ca="1" si="17"/>
        <v>0.16</v>
      </c>
      <c r="E63" s="93">
        <f t="shared" si="18"/>
        <v>23</v>
      </c>
      <c r="F63" s="94">
        <f t="shared" si="19"/>
        <v>1</v>
      </c>
      <c r="G63" s="15">
        <f t="shared" ca="1" si="7"/>
        <v>0.16</v>
      </c>
      <c r="H63" s="26"/>
      <c r="I63" s="26"/>
      <c r="J63" s="15">
        <f t="shared" ca="1" si="23"/>
        <v>1.6271428571428592</v>
      </c>
      <c r="K63" s="12">
        <f t="shared" ca="1" si="12"/>
        <v>0.29692387904066769</v>
      </c>
      <c r="L63" s="13"/>
      <c r="M63" s="15">
        <f t="shared" ca="1" si="24"/>
        <v>0</v>
      </c>
      <c r="N63" s="19">
        <f t="shared" si="20"/>
        <v>36</v>
      </c>
      <c r="O63" s="15">
        <f t="shared" si="21"/>
        <v>5.48</v>
      </c>
      <c r="P63" s="15">
        <f t="shared" ca="1" si="25"/>
        <v>4.8900000000000015</v>
      </c>
      <c r="Q63" s="15">
        <f t="shared" si="27"/>
        <v>2.2599999999999998</v>
      </c>
      <c r="R63" s="15">
        <f t="shared" si="27"/>
        <v>2.5</v>
      </c>
      <c r="S63" s="15">
        <f t="shared" ca="1" si="14"/>
        <v>0.77</v>
      </c>
      <c r="U63" s="251">
        <f t="shared" si="22"/>
        <v>0.5</v>
      </c>
      <c r="X63" s="161"/>
      <c r="Y63" s="161"/>
      <c r="Z63" s="161"/>
      <c r="AA63" s="161"/>
      <c r="AB63" s="161"/>
      <c r="AC63" s="161"/>
      <c r="AD63" s="161"/>
      <c r="AE63" s="161"/>
      <c r="AF63" s="161"/>
      <c r="AG63" s="161"/>
      <c r="AH63" s="161"/>
      <c r="AI63" s="161"/>
      <c r="AJ63" s="161"/>
      <c r="AK63" s="161"/>
      <c r="AL63" s="161"/>
    </row>
    <row r="64" spans="1:16357" x14ac:dyDescent="0.2">
      <c r="A64" s="60">
        <f t="shared" si="11"/>
        <v>39989</v>
      </c>
      <c r="B64" s="36">
        <v>78</v>
      </c>
      <c r="C64" s="161">
        <f t="shared" si="16"/>
        <v>8</v>
      </c>
      <c r="D64" s="11">
        <f t="shared" ca="1" si="17"/>
        <v>0.16</v>
      </c>
      <c r="E64" s="93">
        <f t="shared" si="18"/>
        <v>24</v>
      </c>
      <c r="F64" s="94">
        <f t="shared" si="19"/>
        <v>1</v>
      </c>
      <c r="G64" s="15">
        <f t="shared" ca="1" si="7"/>
        <v>0.16</v>
      </c>
      <c r="H64" s="26"/>
      <c r="I64" s="26"/>
      <c r="J64" s="15">
        <f t="shared" ca="1" si="23"/>
        <v>1.7871428571428591</v>
      </c>
      <c r="K64" s="12">
        <f t="shared" ca="1" si="12"/>
        <v>0.32612095933263852</v>
      </c>
      <c r="L64" s="13"/>
      <c r="M64" s="15">
        <f t="shared" ca="1" si="24"/>
        <v>0</v>
      </c>
      <c r="N64" s="19">
        <f t="shared" si="20"/>
        <v>36</v>
      </c>
      <c r="O64" s="15">
        <f t="shared" si="21"/>
        <v>5.48</v>
      </c>
      <c r="P64" s="15">
        <f t="shared" ca="1" si="25"/>
        <v>5.0500000000000016</v>
      </c>
      <c r="Q64" s="15">
        <f t="shared" si="27"/>
        <v>2.2599999999999998</v>
      </c>
      <c r="R64" s="15">
        <f t="shared" si="27"/>
        <v>2.5</v>
      </c>
      <c r="S64" s="15">
        <f t="shared" ca="1" si="14"/>
        <v>0.77</v>
      </c>
      <c r="U64" s="251">
        <f t="shared" si="22"/>
        <v>0.5</v>
      </c>
      <c r="X64" s="161"/>
      <c r="Y64" s="161"/>
      <c r="Z64" s="161"/>
      <c r="AA64" s="161"/>
      <c r="AB64" s="161"/>
      <c r="AC64" s="161"/>
      <c r="AD64" s="161"/>
      <c r="AE64" s="161"/>
      <c r="AF64" s="161"/>
      <c r="AG64" s="161"/>
      <c r="AH64" s="161"/>
      <c r="AI64" s="161"/>
      <c r="AJ64" s="161"/>
      <c r="AK64" s="161"/>
      <c r="AL64" s="161"/>
    </row>
    <row r="65" spans="1:40" x14ac:dyDescent="0.2">
      <c r="A65" s="60">
        <f t="shared" si="11"/>
        <v>39990</v>
      </c>
      <c r="B65" s="36">
        <v>78</v>
      </c>
      <c r="C65" s="161">
        <f t="shared" si="16"/>
        <v>9</v>
      </c>
      <c r="D65" s="11">
        <f t="shared" ca="1" si="17"/>
        <v>0.17</v>
      </c>
      <c r="E65" s="93">
        <f t="shared" si="18"/>
        <v>25</v>
      </c>
      <c r="F65" s="94">
        <f t="shared" si="19"/>
        <v>1</v>
      </c>
      <c r="G65" s="15">
        <f t="shared" ca="1" si="7"/>
        <v>0.17</v>
      </c>
      <c r="H65" s="26"/>
      <c r="I65" s="26"/>
      <c r="J65" s="15">
        <f t="shared" ca="1" si="23"/>
        <v>1.9571428571428591</v>
      </c>
      <c r="K65" s="12">
        <f t="shared" ca="1" si="12"/>
        <v>0.35714285714285748</v>
      </c>
      <c r="L65" s="13"/>
      <c r="M65" s="15">
        <f t="shared" ca="1" si="24"/>
        <v>0</v>
      </c>
      <c r="N65" s="19">
        <f t="shared" si="20"/>
        <v>36</v>
      </c>
      <c r="O65" s="15">
        <f t="shared" si="21"/>
        <v>5.48</v>
      </c>
      <c r="P65" s="15">
        <f t="shared" ca="1" si="25"/>
        <v>5.2200000000000015</v>
      </c>
      <c r="Q65" s="15">
        <f t="shared" si="27"/>
        <v>2.2599999999999998</v>
      </c>
      <c r="R65" s="15">
        <f t="shared" si="27"/>
        <v>2.5</v>
      </c>
      <c r="S65" s="15">
        <f t="shared" ca="1" si="14"/>
        <v>0.77</v>
      </c>
      <c r="U65" s="251">
        <f t="shared" si="22"/>
        <v>0.5</v>
      </c>
      <c r="X65" s="161"/>
      <c r="Y65" s="161"/>
      <c r="Z65" s="161"/>
      <c r="AA65" s="161"/>
      <c r="AB65" s="161"/>
      <c r="AC65" s="161"/>
      <c r="AD65" s="161"/>
      <c r="AE65" s="161"/>
      <c r="AF65" s="161"/>
      <c r="AG65" s="161"/>
      <c r="AH65" s="161"/>
      <c r="AI65" s="161"/>
      <c r="AJ65" s="161"/>
      <c r="AK65" s="161"/>
      <c r="AL65" s="161"/>
    </row>
    <row r="66" spans="1:40" x14ac:dyDescent="0.2">
      <c r="A66" s="60">
        <f t="shared" si="11"/>
        <v>39991</v>
      </c>
      <c r="B66" s="36">
        <v>75</v>
      </c>
      <c r="C66" s="161">
        <f t="shared" si="16"/>
        <v>9</v>
      </c>
      <c r="D66" s="11">
        <f t="shared" ca="1" si="17"/>
        <v>0.17</v>
      </c>
      <c r="E66" s="93">
        <f t="shared" si="18"/>
        <v>26</v>
      </c>
      <c r="F66" s="94">
        <f t="shared" si="19"/>
        <v>1</v>
      </c>
      <c r="G66" s="15">
        <f t="shared" ca="1" si="7"/>
        <v>0.17</v>
      </c>
      <c r="H66" s="26"/>
      <c r="I66" s="26"/>
      <c r="J66" s="15">
        <f t="shared" ca="1" si="23"/>
        <v>2.127142857142859</v>
      </c>
      <c r="K66" s="12">
        <f t="shared" ca="1" si="12"/>
        <v>0.38816475495307645</v>
      </c>
      <c r="L66" s="13"/>
      <c r="M66" s="15">
        <f t="shared" ca="1" si="24"/>
        <v>0</v>
      </c>
      <c r="N66" s="19">
        <f t="shared" si="20"/>
        <v>36</v>
      </c>
      <c r="O66" s="15">
        <f t="shared" si="21"/>
        <v>5.48</v>
      </c>
      <c r="P66" s="15">
        <f t="shared" ca="1" si="25"/>
        <v>5.3900000000000015</v>
      </c>
      <c r="Q66" s="15">
        <f t="shared" si="27"/>
        <v>2.2599999999999998</v>
      </c>
      <c r="R66" s="15">
        <f t="shared" si="27"/>
        <v>2.5</v>
      </c>
      <c r="S66" s="15">
        <f t="shared" ca="1" si="14"/>
        <v>0.77</v>
      </c>
      <c r="U66" s="251">
        <f t="shared" si="22"/>
        <v>0.5</v>
      </c>
      <c r="X66" s="161"/>
      <c r="Y66" s="161"/>
      <c r="Z66" s="161"/>
      <c r="AA66" s="161"/>
      <c r="AB66" s="161"/>
      <c r="AC66" s="161"/>
      <c r="AD66" s="161"/>
      <c r="AE66" s="161"/>
      <c r="AF66" s="161"/>
      <c r="AG66" s="161"/>
      <c r="AH66" s="161"/>
      <c r="AI66" s="161"/>
      <c r="AJ66" s="161"/>
      <c r="AK66" s="161"/>
      <c r="AL66" s="161"/>
      <c r="AM66" s="161"/>
      <c r="AN66" s="161"/>
    </row>
    <row r="67" spans="1:40" x14ac:dyDescent="0.2">
      <c r="A67" s="60">
        <f t="shared" si="11"/>
        <v>39992</v>
      </c>
      <c r="B67" s="36">
        <v>80</v>
      </c>
      <c r="C67" s="161">
        <f t="shared" si="16"/>
        <v>9</v>
      </c>
      <c r="D67" s="11">
        <f t="shared" ca="1" si="17"/>
        <v>0.22</v>
      </c>
      <c r="E67" s="93">
        <f t="shared" si="18"/>
        <v>27</v>
      </c>
      <c r="F67" s="94">
        <f t="shared" si="19"/>
        <v>1</v>
      </c>
      <c r="G67" s="15">
        <f t="shared" ca="1" si="7"/>
        <v>0.22</v>
      </c>
      <c r="H67" s="26"/>
      <c r="I67" s="26">
        <v>1.25</v>
      </c>
      <c r="J67" s="15">
        <f t="shared" ca="1" si="23"/>
        <v>1.0971428571428592</v>
      </c>
      <c r="K67" s="12">
        <f t="shared" ca="1" si="12"/>
        <v>0.20020855057351444</v>
      </c>
      <c r="L67" s="13"/>
      <c r="M67" s="15">
        <f t="shared" ca="1" si="24"/>
        <v>0</v>
      </c>
      <c r="N67" s="19">
        <f t="shared" si="20"/>
        <v>36</v>
      </c>
      <c r="O67" s="15">
        <f t="shared" si="21"/>
        <v>5.48</v>
      </c>
      <c r="P67" s="15">
        <f t="shared" ca="1" si="25"/>
        <v>5.6100000000000012</v>
      </c>
      <c r="Q67" s="15">
        <f t="shared" si="27"/>
        <v>2.2599999999999998</v>
      </c>
      <c r="R67" s="15">
        <f t="shared" si="27"/>
        <v>3.75</v>
      </c>
      <c r="S67" s="15">
        <f t="shared" ca="1" si="14"/>
        <v>0.77</v>
      </c>
      <c r="U67" s="251">
        <f t="shared" si="22"/>
        <v>0.5</v>
      </c>
      <c r="X67" s="161"/>
      <c r="Y67" s="161"/>
      <c r="Z67" s="161"/>
      <c r="AA67" s="161"/>
      <c r="AB67" s="161"/>
      <c r="AC67" s="161"/>
      <c r="AD67" s="161"/>
      <c r="AE67" s="161"/>
      <c r="AF67" s="161"/>
      <c r="AG67" s="161"/>
      <c r="AH67" s="161"/>
      <c r="AI67" s="161"/>
      <c r="AJ67" s="161"/>
      <c r="AK67" s="161"/>
      <c r="AL67" s="161"/>
    </row>
    <row r="68" spans="1:40" ht="12.75" customHeight="1" x14ac:dyDescent="0.2">
      <c r="A68" s="60">
        <f t="shared" si="11"/>
        <v>39993</v>
      </c>
      <c r="B68" s="36">
        <v>87</v>
      </c>
      <c r="C68" s="161">
        <f t="shared" si="16"/>
        <v>9</v>
      </c>
      <c r="D68" s="11">
        <f t="shared" ca="1" si="17"/>
        <v>0.22</v>
      </c>
      <c r="E68" s="93">
        <f t="shared" si="18"/>
        <v>28</v>
      </c>
      <c r="F68" s="94">
        <f t="shared" si="19"/>
        <v>1</v>
      </c>
      <c r="G68" s="15">
        <f t="shared" ca="1" si="7"/>
        <v>0.22</v>
      </c>
      <c r="H68" s="26"/>
      <c r="I68" s="26"/>
      <c r="J68" s="15">
        <f t="shared" ca="1" si="23"/>
        <v>1.3171428571428592</v>
      </c>
      <c r="K68" s="12">
        <f t="shared" ca="1" si="12"/>
        <v>0.24035453597497428</v>
      </c>
      <c r="L68" s="13"/>
      <c r="M68" s="15">
        <f t="shared" ca="1" si="24"/>
        <v>0</v>
      </c>
      <c r="N68" s="19">
        <f t="shared" si="20"/>
        <v>36</v>
      </c>
      <c r="O68" s="15">
        <f t="shared" si="21"/>
        <v>5.48</v>
      </c>
      <c r="P68" s="15">
        <f t="shared" ca="1" si="25"/>
        <v>5.830000000000001</v>
      </c>
      <c r="Q68" s="15">
        <f t="shared" si="27"/>
        <v>2.2599999999999998</v>
      </c>
      <c r="R68" s="15">
        <f t="shared" si="27"/>
        <v>3.75</v>
      </c>
      <c r="S68" s="15">
        <f t="shared" ca="1" si="14"/>
        <v>0.77</v>
      </c>
      <c r="U68" s="251">
        <f t="shared" si="22"/>
        <v>0.5</v>
      </c>
      <c r="X68" s="161"/>
      <c r="Y68" s="161"/>
      <c r="Z68" s="161"/>
      <c r="AA68" s="161"/>
      <c r="AB68" s="161"/>
      <c r="AC68" s="161"/>
      <c r="AD68" s="161"/>
      <c r="AE68" s="161"/>
      <c r="AF68" s="161"/>
      <c r="AG68" s="161"/>
      <c r="AH68" s="161"/>
      <c r="AI68" s="161"/>
      <c r="AJ68" s="161"/>
      <c r="AK68" s="161"/>
      <c r="AL68" s="161"/>
    </row>
    <row r="69" spans="1:40" x14ac:dyDescent="0.2">
      <c r="A69" s="60">
        <f t="shared" si="11"/>
        <v>39994</v>
      </c>
      <c r="B69" s="36">
        <v>82</v>
      </c>
      <c r="C69" s="161">
        <f t="shared" si="16"/>
        <v>9</v>
      </c>
      <c r="D69" s="11">
        <f t="shared" ca="1" si="17"/>
        <v>0.22</v>
      </c>
      <c r="E69" s="93">
        <f t="shared" si="18"/>
        <v>29</v>
      </c>
      <c r="F69" s="94">
        <f t="shared" si="19"/>
        <v>1</v>
      </c>
      <c r="G69" s="15">
        <f t="shared" ca="1" si="7"/>
        <v>0.22</v>
      </c>
      <c r="H69" s="26"/>
      <c r="I69" s="26"/>
      <c r="J69" s="15">
        <f t="shared" ca="1" si="23"/>
        <v>1.5371428571428591</v>
      </c>
      <c r="K69" s="12">
        <f t="shared" ca="1" si="12"/>
        <v>0.28050052137643411</v>
      </c>
      <c r="L69" s="13"/>
      <c r="M69" s="15">
        <f t="shared" ca="1" si="24"/>
        <v>0</v>
      </c>
      <c r="N69" s="19">
        <f t="shared" si="20"/>
        <v>36</v>
      </c>
      <c r="O69" s="15">
        <f t="shared" si="21"/>
        <v>5.48</v>
      </c>
      <c r="P69" s="15">
        <f t="shared" ca="1" si="25"/>
        <v>6.0500000000000007</v>
      </c>
      <c r="Q69" s="15">
        <f t="shared" si="27"/>
        <v>2.2599999999999998</v>
      </c>
      <c r="R69" s="15">
        <f t="shared" si="27"/>
        <v>3.75</v>
      </c>
      <c r="S69" s="15">
        <f t="shared" ca="1" si="14"/>
        <v>0.77</v>
      </c>
      <c r="U69" s="251">
        <f t="shared" si="22"/>
        <v>0.5</v>
      </c>
      <c r="X69" s="161"/>
      <c r="Y69" s="161"/>
      <c r="Z69" s="161"/>
      <c r="AA69" s="161"/>
      <c r="AB69" s="161"/>
      <c r="AC69" s="161"/>
      <c r="AD69" s="161"/>
      <c r="AE69" s="161"/>
      <c r="AF69" s="161"/>
      <c r="AG69" s="161"/>
      <c r="AH69" s="161"/>
      <c r="AI69" s="161"/>
      <c r="AJ69" s="161"/>
      <c r="AK69" s="161"/>
      <c r="AL69" s="161"/>
    </row>
    <row r="70" spans="1:40" x14ac:dyDescent="0.2">
      <c r="A70" s="60">
        <f t="shared" si="11"/>
        <v>39995</v>
      </c>
      <c r="B70" s="36">
        <v>79</v>
      </c>
      <c r="C70" s="161">
        <f t="shared" si="16"/>
        <v>9</v>
      </c>
      <c r="D70" s="11">
        <f t="shared" ca="1" si="17"/>
        <v>0.17</v>
      </c>
      <c r="E70" s="93">
        <f t="shared" si="18"/>
        <v>30</v>
      </c>
      <c r="F70" s="94">
        <f t="shared" si="19"/>
        <v>1</v>
      </c>
      <c r="G70" s="15">
        <f t="shared" ca="1" si="7"/>
        <v>0.17</v>
      </c>
      <c r="H70" s="26"/>
      <c r="I70" s="26"/>
      <c r="J70" s="15">
        <f t="shared" ca="1" si="23"/>
        <v>1.7071428571428591</v>
      </c>
      <c r="K70" s="12">
        <f t="shared" ca="1" si="12"/>
        <v>0.31152241918665308</v>
      </c>
      <c r="L70" s="13"/>
      <c r="M70" s="15">
        <f t="shared" ca="1" si="24"/>
        <v>0</v>
      </c>
      <c r="N70" s="19">
        <f t="shared" si="20"/>
        <v>36</v>
      </c>
      <c r="O70" s="15">
        <f t="shared" si="21"/>
        <v>5.48</v>
      </c>
      <c r="P70" s="15">
        <f t="shared" ca="1" si="25"/>
        <v>6.2200000000000006</v>
      </c>
      <c r="Q70" s="15">
        <f t="shared" si="27"/>
        <v>2.2599999999999998</v>
      </c>
      <c r="R70" s="15">
        <f t="shared" si="27"/>
        <v>3.75</v>
      </c>
      <c r="S70" s="15">
        <f t="shared" ca="1" si="14"/>
        <v>0.77</v>
      </c>
      <c r="U70" s="251">
        <f t="shared" si="22"/>
        <v>0.5</v>
      </c>
      <c r="X70" s="161"/>
      <c r="Y70" s="161"/>
      <c r="Z70" s="161"/>
      <c r="AA70" s="161"/>
      <c r="AB70" s="161"/>
      <c r="AC70" s="161"/>
      <c r="AD70" s="161"/>
      <c r="AE70" s="161"/>
      <c r="AF70" s="161"/>
      <c r="AG70" s="161"/>
      <c r="AH70" s="161"/>
      <c r="AI70" s="161"/>
      <c r="AJ70" s="161"/>
      <c r="AK70" s="161"/>
      <c r="AL70" s="161"/>
      <c r="AM70" s="161"/>
      <c r="AN70" s="161"/>
    </row>
    <row r="71" spans="1:40" x14ac:dyDescent="0.2">
      <c r="A71" s="60">
        <f t="shared" si="11"/>
        <v>39996</v>
      </c>
      <c r="B71" s="36">
        <v>84</v>
      </c>
      <c r="C71" s="161">
        <f t="shared" si="16"/>
        <v>9</v>
      </c>
      <c r="D71" s="11">
        <f t="shared" ca="1" si="17"/>
        <v>0.22</v>
      </c>
      <c r="E71" s="93">
        <f t="shared" si="18"/>
        <v>31</v>
      </c>
      <c r="F71" s="94">
        <f t="shared" si="19"/>
        <v>1</v>
      </c>
      <c r="G71" s="15">
        <f t="shared" ca="1" si="7"/>
        <v>0.22</v>
      </c>
      <c r="H71" s="26"/>
      <c r="I71" s="26"/>
      <c r="J71" s="15">
        <f t="shared" ca="1" si="23"/>
        <v>1.927142857142859</v>
      </c>
      <c r="K71" s="12">
        <f t="shared" ca="1" si="12"/>
        <v>0.35166840458811294</v>
      </c>
      <c r="L71" s="13"/>
      <c r="M71" s="15">
        <f t="shared" ca="1" si="24"/>
        <v>0</v>
      </c>
      <c r="N71" s="19">
        <f t="shared" si="20"/>
        <v>36</v>
      </c>
      <c r="O71" s="15">
        <f t="shared" si="21"/>
        <v>5.48</v>
      </c>
      <c r="P71" s="15">
        <f t="shared" ca="1" si="25"/>
        <v>6.44</v>
      </c>
      <c r="Q71" s="15">
        <f t="shared" si="27"/>
        <v>2.2599999999999998</v>
      </c>
      <c r="R71" s="15">
        <f t="shared" si="27"/>
        <v>3.75</v>
      </c>
      <c r="S71" s="15">
        <f t="shared" ca="1" si="14"/>
        <v>0.77</v>
      </c>
      <c r="U71" s="251">
        <f t="shared" si="22"/>
        <v>0.5</v>
      </c>
      <c r="X71" s="161"/>
      <c r="Y71" s="161"/>
      <c r="Z71" s="161"/>
      <c r="AA71" s="161"/>
      <c r="AB71" s="161"/>
      <c r="AC71" s="161"/>
      <c r="AD71" s="161"/>
      <c r="AE71" s="161"/>
      <c r="AF71" s="161"/>
      <c r="AG71" s="161"/>
      <c r="AH71" s="161"/>
      <c r="AI71" s="161"/>
      <c r="AJ71" s="161"/>
      <c r="AK71" s="161"/>
      <c r="AL71" s="161"/>
    </row>
    <row r="72" spans="1:40" ht="12.75" customHeight="1" x14ac:dyDescent="0.2">
      <c r="A72" s="60">
        <f t="shared" si="11"/>
        <v>39997</v>
      </c>
      <c r="B72" s="36">
        <v>78</v>
      </c>
      <c r="C72" s="161">
        <f t="shared" ref="C72:C103" si="28">IF(A72&lt;Emergence,0,INT((A72-Emergence)/7)+1)</f>
        <v>10</v>
      </c>
      <c r="D72" s="11">
        <f t="shared" ref="D72:D103" ca="1" si="29">IF(C72&gt;0,IF(K71&lt;=SWDPcritical,1,((1-K71)/(1-SWDPcritical)))*VLOOKUP(B72,INDIRECT(Crop),C72+1),0)</f>
        <v>0.19</v>
      </c>
      <c r="E72" s="93">
        <f t="shared" ref="E72:E103" si="30">IF(A72&lt;Alfalfa_Cut_1,"Uncut",A72-INDEX(Alfalfa_Cuts,1,MATCH(A72,Alfalfa_Cuts,1)))</f>
        <v>32</v>
      </c>
      <c r="F72" s="94">
        <f t="shared" ref="F72:F103" si="31">IF(AND(Crop="Alfalfa",AND(E72&gt;=0,E72&lt;=tacr)),((1-Kacr0)*(E72/tacr)+Kacr0),1)</f>
        <v>1</v>
      </c>
      <c r="G72" s="15">
        <f t="shared" ca="1" si="7"/>
        <v>0.19</v>
      </c>
      <c r="H72" s="26"/>
      <c r="I72" s="26">
        <v>1.25</v>
      </c>
      <c r="J72" s="15">
        <f t="shared" ca="1" si="23"/>
        <v>0.86714285714285921</v>
      </c>
      <c r="K72" s="12">
        <f t="shared" ca="1" si="12"/>
        <v>0.15823774765380641</v>
      </c>
      <c r="L72" s="13"/>
      <c r="M72" s="15">
        <f t="shared" ca="1" si="24"/>
        <v>0</v>
      </c>
      <c r="N72" s="19">
        <f t="shared" ref="N72:N103" si="32">IF(VLOOKUP(Crop,CropInfo,4,FALSE)=1,VLOOKUP(Crop,CropInfo,3,FALSE),IF(A72&lt;=Emergence,RZinitial,IF(AND(A72&gt;Emergence,C72&lt;VLOOKUP(Crop,CropInfo,4,FALSE)),N71+(VLOOKUP(Crop,CropInfo,3,FALSE)-RZinitial)/((VLOOKUP(Crop,CropInfo,4,FALSE)-1)*7),VLOOKUP(Crop,CropInfo,3,FALSE))))</f>
        <v>36</v>
      </c>
      <c r="O72" s="15">
        <f t="shared" ref="O72:O103" si="33">IF(N72=MAX(Zbj),VLOOKUP(N72,AWHCsite,6),((N72-VLOOKUP((MATCH(N72,Zbj,1)-1),SoilProp,3))/(VLOOKUP(MATCH(N72,Zbj,1),SoilProp,3)-VLOOKUP((MATCH(N72,Zbj,1)-1),SoilProp,3)))*(VLOOKUP(MATCH(N72,Zbj,1),SoilProp,8)-VLOOKUP((MATCH(N72,Zbj,1)-1),SoilProp,8))+VLOOKUP((MATCH(N72,Zbj,1)-1),SoilProp,8))</f>
        <v>5.48</v>
      </c>
      <c r="P72" s="15">
        <f t="shared" ca="1" si="25"/>
        <v>6.6300000000000008</v>
      </c>
      <c r="Q72" s="15">
        <f t="shared" si="27"/>
        <v>2.2599999999999998</v>
      </c>
      <c r="R72" s="15">
        <f t="shared" si="27"/>
        <v>5</v>
      </c>
      <c r="S72" s="15">
        <f t="shared" ca="1" si="14"/>
        <v>0.77</v>
      </c>
      <c r="U72" s="251">
        <f t="shared" ref="U72:U103" si="34">MAD</f>
        <v>0.5</v>
      </c>
      <c r="X72" s="161"/>
      <c r="Y72" s="161"/>
      <c r="Z72" s="161"/>
      <c r="AA72" s="161"/>
      <c r="AB72" s="161"/>
      <c r="AC72" s="161"/>
      <c r="AD72" s="161"/>
      <c r="AE72" s="161"/>
      <c r="AF72" s="161"/>
      <c r="AG72" s="161"/>
      <c r="AH72" s="161"/>
      <c r="AI72" s="161"/>
      <c r="AJ72" s="161"/>
      <c r="AK72" s="161"/>
      <c r="AL72" s="161"/>
    </row>
    <row r="73" spans="1:40" x14ac:dyDescent="0.2">
      <c r="A73" s="60">
        <f t="shared" si="11"/>
        <v>39998</v>
      </c>
      <c r="B73" s="36">
        <v>80</v>
      </c>
      <c r="C73" s="161">
        <f t="shared" si="28"/>
        <v>10</v>
      </c>
      <c r="D73" s="11">
        <f t="shared" ca="1" si="29"/>
        <v>0.24</v>
      </c>
      <c r="E73" s="93">
        <f t="shared" si="30"/>
        <v>33</v>
      </c>
      <c r="F73" s="94">
        <f t="shared" si="31"/>
        <v>1</v>
      </c>
      <c r="G73" s="15">
        <f t="shared" ref="G73:G136" ca="1" si="35">D73*F73</f>
        <v>0.24</v>
      </c>
      <c r="H73" s="26"/>
      <c r="I73" s="26"/>
      <c r="J73" s="15">
        <f t="shared" ref="J73:J104" si="36">IF(L73&lt;&gt;"",L73*O73,J72+IF(Crop="Alfalfa",G73,D73)+M73-H73-I73)</f>
        <v>1.37</v>
      </c>
      <c r="K73" s="12">
        <f t="shared" si="12"/>
        <v>0.25</v>
      </c>
      <c r="L73" s="13">
        <v>0.25</v>
      </c>
      <c r="M73" s="15">
        <f t="shared" ref="M73:M104" ca="1" si="37">IF((J72+IF(Crop="Alfalfa",G73,D73)-H73-I73)&lt;0,-J72-IF(Crop="Alfalfa",G73,D73)+H73+I73,0)</f>
        <v>0</v>
      </c>
      <c r="N73" s="19">
        <f t="shared" si="32"/>
        <v>36</v>
      </c>
      <c r="O73" s="15">
        <f t="shared" si="33"/>
        <v>5.48</v>
      </c>
      <c r="P73" s="15">
        <f t="shared" ref="P73:P104" ca="1" si="38">P72+IF(Crop="Alfalfa",G73,D73)</f>
        <v>6.870000000000001</v>
      </c>
      <c r="Q73" s="15">
        <f t="shared" si="27"/>
        <v>2.2599999999999998</v>
      </c>
      <c r="R73" s="15">
        <f t="shared" si="27"/>
        <v>5</v>
      </c>
      <c r="S73" s="15">
        <f t="shared" ca="1" si="14"/>
        <v>0.77</v>
      </c>
      <c r="U73" s="251">
        <f t="shared" si="34"/>
        <v>0.5</v>
      </c>
      <c r="X73" s="161"/>
      <c r="Y73" s="161"/>
      <c r="Z73" s="161"/>
      <c r="AA73" s="161"/>
      <c r="AB73" s="161"/>
      <c r="AC73" s="161"/>
      <c r="AD73" s="161"/>
      <c r="AE73" s="161"/>
      <c r="AF73" s="161"/>
      <c r="AG73" s="161"/>
      <c r="AH73" s="161"/>
      <c r="AI73" s="161"/>
      <c r="AJ73" s="161"/>
      <c r="AK73" s="161"/>
      <c r="AL73" s="161"/>
    </row>
    <row r="74" spans="1:40" x14ac:dyDescent="0.2">
      <c r="A74" s="60">
        <f t="shared" ref="A74:A137" si="39">A73+1</f>
        <v>39999</v>
      </c>
      <c r="B74" s="36">
        <v>85</v>
      </c>
      <c r="C74" s="161">
        <f t="shared" si="28"/>
        <v>10</v>
      </c>
      <c r="D74" s="11">
        <f t="shared" ca="1" si="29"/>
        <v>0.24</v>
      </c>
      <c r="E74" s="93">
        <f t="shared" si="30"/>
        <v>34</v>
      </c>
      <c r="F74" s="94">
        <f t="shared" si="31"/>
        <v>1</v>
      </c>
      <c r="G74" s="15">
        <f t="shared" ca="1" si="35"/>
        <v>0.24</v>
      </c>
      <c r="H74" s="26"/>
      <c r="I74" s="26"/>
      <c r="J74" s="15">
        <f t="shared" ca="1" si="36"/>
        <v>1.61</v>
      </c>
      <c r="K74" s="12">
        <f t="shared" ref="K74:K137" ca="1" si="40">J74/O74</f>
        <v>0.29379562043795621</v>
      </c>
      <c r="L74" s="13"/>
      <c r="M74" s="15">
        <f t="shared" ca="1" si="37"/>
        <v>0</v>
      </c>
      <c r="N74" s="19">
        <f t="shared" si="32"/>
        <v>36</v>
      </c>
      <c r="O74" s="15">
        <f t="shared" si="33"/>
        <v>5.48</v>
      </c>
      <c r="P74" s="15">
        <f t="shared" ca="1" si="38"/>
        <v>7.1100000000000012</v>
      </c>
      <c r="Q74" s="15">
        <f t="shared" ref="Q74:R89" si="41">Q73+H74</f>
        <v>2.2599999999999998</v>
      </c>
      <c r="R74" s="15">
        <f t="shared" si="41"/>
        <v>5</v>
      </c>
      <c r="S74" s="15">
        <f t="shared" ref="S74:S137" ca="1" si="42">S73+M74</f>
        <v>0.77</v>
      </c>
      <c r="U74" s="251">
        <f t="shared" si="34"/>
        <v>0.5</v>
      </c>
      <c r="X74" s="161"/>
      <c r="Y74" s="161"/>
      <c r="Z74" s="161"/>
      <c r="AA74" s="161"/>
      <c r="AB74" s="161"/>
      <c r="AC74" s="161"/>
      <c r="AD74" s="161"/>
      <c r="AE74" s="161"/>
      <c r="AF74" s="161"/>
      <c r="AG74" s="161"/>
      <c r="AH74" s="161"/>
      <c r="AI74" s="161"/>
      <c r="AJ74" s="161"/>
      <c r="AK74" s="161"/>
      <c r="AL74" s="161"/>
      <c r="AM74" s="161"/>
      <c r="AN74" s="161"/>
    </row>
    <row r="75" spans="1:40" x14ac:dyDescent="0.2">
      <c r="A75" s="60">
        <f t="shared" si="39"/>
        <v>40000</v>
      </c>
      <c r="B75" s="36">
        <v>87</v>
      </c>
      <c r="C75" s="161">
        <f t="shared" si="28"/>
        <v>10</v>
      </c>
      <c r="D75" s="11">
        <f t="shared" ca="1" si="29"/>
        <v>0.24</v>
      </c>
      <c r="E75" s="93">
        <f t="shared" si="30"/>
        <v>35</v>
      </c>
      <c r="F75" s="94">
        <f t="shared" si="31"/>
        <v>1</v>
      </c>
      <c r="G75" s="15">
        <f t="shared" ca="1" si="35"/>
        <v>0.24</v>
      </c>
      <c r="H75" s="26"/>
      <c r="I75" s="26"/>
      <c r="J75" s="15">
        <f t="shared" ca="1" si="36"/>
        <v>1.85</v>
      </c>
      <c r="K75" s="12">
        <f t="shared" ca="1" si="40"/>
        <v>0.33759124087591241</v>
      </c>
      <c r="L75" s="13"/>
      <c r="M75" s="15">
        <f t="shared" ca="1" si="37"/>
        <v>0</v>
      </c>
      <c r="N75" s="19">
        <f t="shared" si="32"/>
        <v>36</v>
      </c>
      <c r="O75" s="15">
        <f t="shared" si="33"/>
        <v>5.48</v>
      </c>
      <c r="P75" s="15">
        <f t="shared" ca="1" si="38"/>
        <v>7.3500000000000014</v>
      </c>
      <c r="Q75" s="15">
        <f t="shared" si="41"/>
        <v>2.2599999999999998</v>
      </c>
      <c r="R75" s="15">
        <f t="shared" si="41"/>
        <v>5</v>
      </c>
      <c r="S75" s="15">
        <f t="shared" ca="1" si="42"/>
        <v>0.77</v>
      </c>
      <c r="U75" s="251">
        <f t="shared" si="34"/>
        <v>0.5</v>
      </c>
      <c r="X75" s="161"/>
      <c r="Y75" s="161"/>
      <c r="Z75" s="161"/>
      <c r="AA75" s="161"/>
      <c r="AB75" s="161"/>
      <c r="AC75" s="161"/>
      <c r="AD75" s="161"/>
      <c r="AE75" s="161"/>
      <c r="AF75" s="161"/>
      <c r="AG75" s="161"/>
      <c r="AH75" s="161"/>
      <c r="AI75" s="161"/>
      <c r="AJ75" s="161"/>
      <c r="AK75" s="161"/>
      <c r="AL75" s="161"/>
    </row>
    <row r="76" spans="1:40" ht="12.75" customHeight="1" x14ac:dyDescent="0.2">
      <c r="A76" s="60">
        <f t="shared" si="39"/>
        <v>40001</v>
      </c>
      <c r="B76" s="36">
        <v>91</v>
      </c>
      <c r="C76" s="161">
        <f t="shared" si="28"/>
        <v>10</v>
      </c>
      <c r="D76" s="11">
        <f t="shared" ca="1" si="29"/>
        <v>0.28000000000000003</v>
      </c>
      <c r="E76" s="93">
        <f t="shared" si="30"/>
        <v>36</v>
      </c>
      <c r="F76" s="94">
        <f t="shared" si="31"/>
        <v>1</v>
      </c>
      <c r="G76" s="15">
        <f t="shared" ca="1" si="35"/>
        <v>0.28000000000000003</v>
      </c>
      <c r="H76" s="26"/>
      <c r="I76" s="26"/>
      <c r="J76" s="15">
        <f t="shared" ca="1" si="36"/>
        <v>2.13</v>
      </c>
      <c r="K76" s="12">
        <f t="shared" ca="1" si="40"/>
        <v>0.38868613138686126</v>
      </c>
      <c r="L76" s="13"/>
      <c r="M76" s="15">
        <f t="shared" ca="1" si="37"/>
        <v>0</v>
      </c>
      <c r="N76" s="19">
        <f t="shared" si="32"/>
        <v>36</v>
      </c>
      <c r="O76" s="15">
        <f t="shared" si="33"/>
        <v>5.48</v>
      </c>
      <c r="P76" s="15">
        <f t="shared" ca="1" si="38"/>
        <v>7.6300000000000017</v>
      </c>
      <c r="Q76" s="15">
        <f t="shared" si="41"/>
        <v>2.2599999999999998</v>
      </c>
      <c r="R76" s="15">
        <f t="shared" si="41"/>
        <v>5</v>
      </c>
      <c r="S76" s="15">
        <f t="shared" ca="1" si="42"/>
        <v>0.77</v>
      </c>
      <c r="U76" s="251">
        <f t="shared" si="34"/>
        <v>0.5</v>
      </c>
      <c r="X76" s="161"/>
      <c r="Y76" s="161"/>
      <c r="Z76" s="161"/>
      <c r="AA76" s="161"/>
      <c r="AB76" s="161"/>
      <c r="AC76" s="161"/>
      <c r="AD76" s="161"/>
      <c r="AE76" s="161"/>
      <c r="AF76" s="161"/>
      <c r="AG76" s="161"/>
      <c r="AH76" s="161"/>
      <c r="AI76" s="161"/>
      <c r="AJ76" s="161"/>
      <c r="AK76" s="161"/>
      <c r="AL76" s="161"/>
    </row>
    <row r="77" spans="1:40" x14ac:dyDescent="0.2">
      <c r="A77" s="60">
        <f t="shared" si="39"/>
        <v>40002</v>
      </c>
      <c r="B77" s="36">
        <v>88</v>
      </c>
      <c r="C77" s="161">
        <f t="shared" si="28"/>
        <v>10</v>
      </c>
      <c r="D77" s="11">
        <f t="shared" ca="1" si="29"/>
        <v>0.24</v>
      </c>
      <c r="E77" s="93">
        <f t="shared" si="30"/>
        <v>37</v>
      </c>
      <c r="F77" s="94">
        <f t="shared" si="31"/>
        <v>1</v>
      </c>
      <c r="G77" s="15">
        <f t="shared" ca="1" si="35"/>
        <v>0.24</v>
      </c>
      <c r="H77" s="26"/>
      <c r="I77" s="26"/>
      <c r="J77" s="15">
        <f t="shared" ca="1" si="36"/>
        <v>2.37</v>
      </c>
      <c r="K77" s="12">
        <f t="shared" ca="1" si="40"/>
        <v>0.43248175182481752</v>
      </c>
      <c r="L77" s="13"/>
      <c r="M77" s="15">
        <f t="shared" ca="1" si="37"/>
        <v>0</v>
      </c>
      <c r="N77" s="19">
        <f t="shared" si="32"/>
        <v>36</v>
      </c>
      <c r="O77" s="15">
        <f t="shared" si="33"/>
        <v>5.48</v>
      </c>
      <c r="P77" s="15">
        <f t="shared" ca="1" si="38"/>
        <v>7.8700000000000019</v>
      </c>
      <c r="Q77" s="15">
        <f t="shared" si="41"/>
        <v>2.2599999999999998</v>
      </c>
      <c r="R77" s="15">
        <f t="shared" si="41"/>
        <v>5</v>
      </c>
      <c r="S77" s="15">
        <f t="shared" ca="1" si="42"/>
        <v>0.77</v>
      </c>
      <c r="U77" s="251">
        <f t="shared" si="34"/>
        <v>0.5</v>
      </c>
      <c r="X77" s="161"/>
      <c r="Y77" s="161"/>
      <c r="Z77" s="161"/>
      <c r="AA77" s="161"/>
      <c r="AB77" s="161"/>
      <c r="AC77" s="161"/>
      <c r="AD77" s="161"/>
      <c r="AE77" s="161"/>
      <c r="AF77" s="161"/>
      <c r="AG77" s="161"/>
      <c r="AH77" s="161"/>
      <c r="AI77" s="161"/>
      <c r="AJ77" s="161"/>
      <c r="AK77" s="161"/>
      <c r="AL77" s="161"/>
    </row>
    <row r="78" spans="1:40" x14ac:dyDescent="0.2">
      <c r="A78" s="60">
        <f t="shared" si="39"/>
        <v>40003</v>
      </c>
      <c r="B78" s="36">
        <v>84</v>
      </c>
      <c r="C78" s="161">
        <f t="shared" si="28"/>
        <v>10</v>
      </c>
      <c r="D78" s="11">
        <f t="shared" ca="1" si="29"/>
        <v>0.24</v>
      </c>
      <c r="E78" s="93">
        <f t="shared" si="30"/>
        <v>38</v>
      </c>
      <c r="F78" s="94">
        <f t="shared" si="31"/>
        <v>1</v>
      </c>
      <c r="G78" s="15">
        <f t="shared" ca="1" si="35"/>
        <v>0.24</v>
      </c>
      <c r="H78" s="26"/>
      <c r="I78" s="26">
        <v>1.25</v>
      </c>
      <c r="J78" s="15">
        <f t="shared" ca="1" si="36"/>
        <v>1.3600000000000003</v>
      </c>
      <c r="K78" s="12">
        <f t="shared" ca="1" si="40"/>
        <v>0.24817518248175185</v>
      </c>
      <c r="L78" s="13"/>
      <c r="M78" s="15">
        <f t="shared" ca="1" si="37"/>
        <v>0</v>
      </c>
      <c r="N78" s="19">
        <f t="shared" si="32"/>
        <v>36</v>
      </c>
      <c r="O78" s="15">
        <f t="shared" si="33"/>
        <v>5.48</v>
      </c>
      <c r="P78" s="15">
        <f t="shared" ca="1" si="38"/>
        <v>8.1100000000000012</v>
      </c>
      <c r="Q78" s="15">
        <f t="shared" si="41"/>
        <v>2.2599999999999998</v>
      </c>
      <c r="R78" s="15">
        <f t="shared" si="41"/>
        <v>6.25</v>
      </c>
      <c r="S78" s="15">
        <f t="shared" ca="1" si="42"/>
        <v>0.77</v>
      </c>
      <c r="U78" s="251">
        <f t="shared" si="34"/>
        <v>0.5</v>
      </c>
      <c r="X78" s="161"/>
      <c r="Y78" s="161"/>
      <c r="Z78" s="161"/>
      <c r="AA78" s="161"/>
      <c r="AB78" s="161"/>
      <c r="AC78" s="161"/>
      <c r="AD78" s="161"/>
      <c r="AE78" s="161"/>
      <c r="AF78" s="161"/>
      <c r="AG78" s="161"/>
      <c r="AH78" s="161"/>
      <c r="AI78" s="161"/>
      <c r="AJ78" s="161"/>
      <c r="AK78" s="161"/>
      <c r="AL78" s="161"/>
    </row>
    <row r="79" spans="1:40" x14ac:dyDescent="0.2">
      <c r="A79" s="60">
        <f t="shared" si="39"/>
        <v>40004</v>
      </c>
      <c r="B79" s="36">
        <v>84</v>
      </c>
      <c r="C79" s="161">
        <f t="shared" si="28"/>
        <v>11</v>
      </c>
      <c r="D79" s="11">
        <f t="shared" ca="1" si="29"/>
        <v>0.23</v>
      </c>
      <c r="E79" s="93">
        <f t="shared" si="30"/>
        <v>0</v>
      </c>
      <c r="F79" s="94">
        <f t="shared" si="31"/>
        <v>1</v>
      </c>
      <c r="G79" s="15">
        <f t="shared" ca="1" si="35"/>
        <v>0.23</v>
      </c>
      <c r="H79" s="26"/>
      <c r="I79" s="26"/>
      <c r="J79" s="15">
        <f t="shared" ca="1" si="36"/>
        <v>1.5900000000000003</v>
      </c>
      <c r="K79" s="12">
        <f t="shared" ca="1" si="40"/>
        <v>0.29014598540145986</v>
      </c>
      <c r="L79" s="13"/>
      <c r="M79" s="15">
        <f t="shared" ca="1" si="37"/>
        <v>0</v>
      </c>
      <c r="N79" s="19">
        <f t="shared" si="32"/>
        <v>36</v>
      </c>
      <c r="O79" s="15">
        <f t="shared" si="33"/>
        <v>5.48</v>
      </c>
      <c r="P79" s="15">
        <f t="shared" ca="1" si="38"/>
        <v>8.3400000000000016</v>
      </c>
      <c r="Q79" s="15">
        <f t="shared" si="41"/>
        <v>2.2599999999999998</v>
      </c>
      <c r="R79" s="15">
        <f t="shared" si="41"/>
        <v>6.25</v>
      </c>
      <c r="S79" s="15">
        <f t="shared" ca="1" si="42"/>
        <v>0.77</v>
      </c>
      <c r="U79" s="251">
        <f t="shared" si="34"/>
        <v>0.5</v>
      </c>
      <c r="X79" s="161"/>
      <c r="Y79" s="161"/>
      <c r="Z79" s="161"/>
      <c r="AA79" s="161"/>
      <c r="AB79" s="161"/>
      <c r="AC79" s="161"/>
      <c r="AD79" s="161"/>
      <c r="AE79" s="161"/>
      <c r="AF79" s="161"/>
      <c r="AG79" s="161"/>
      <c r="AH79" s="161"/>
      <c r="AI79" s="161"/>
      <c r="AJ79" s="161"/>
      <c r="AK79" s="161"/>
      <c r="AL79" s="161"/>
    </row>
    <row r="80" spans="1:40" x14ac:dyDescent="0.2">
      <c r="A80" s="60">
        <f t="shared" si="39"/>
        <v>40005</v>
      </c>
      <c r="B80" s="36">
        <v>85</v>
      </c>
      <c r="C80" s="161">
        <f t="shared" si="28"/>
        <v>11</v>
      </c>
      <c r="D80" s="11">
        <f t="shared" ca="1" si="29"/>
        <v>0.23</v>
      </c>
      <c r="E80" s="93">
        <f t="shared" si="30"/>
        <v>1</v>
      </c>
      <c r="F80" s="94">
        <f t="shared" si="31"/>
        <v>1</v>
      </c>
      <c r="G80" s="15">
        <f t="shared" ca="1" si="35"/>
        <v>0.23</v>
      </c>
      <c r="H80" s="26"/>
      <c r="I80" s="26"/>
      <c r="J80" s="15">
        <f t="shared" ca="1" si="36"/>
        <v>1.8200000000000003</v>
      </c>
      <c r="K80" s="12">
        <f t="shared" ca="1" si="40"/>
        <v>0.33211678832116792</v>
      </c>
      <c r="L80" s="13"/>
      <c r="M80" s="15">
        <f t="shared" ca="1" si="37"/>
        <v>0</v>
      </c>
      <c r="N80" s="19">
        <f t="shared" si="32"/>
        <v>36</v>
      </c>
      <c r="O80" s="15">
        <f t="shared" si="33"/>
        <v>5.48</v>
      </c>
      <c r="P80" s="15">
        <f t="shared" ca="1" si="38"/>
        <v>8.5700000000000021</v>
      </c>
      <c r="Q80" s="15">
        <f t="shared" si="41"/>
        <v>2.2599999999999998</v>
      </c>
      <c r="R80" s="15">
        <f t="shared" si="41"/>
        <v>6.25</v>
      </c>
      <c r="S80" s="15">
        <f t="shared" ca="1" si="42"/>
        <v>0.77</v>
      </c>
      <c r="U80" s="251">
        <f t="shared" si="34"/>
        <v>0.5</v>
      </c>
      <c r="X80" s="161"/>
      <c r="Y80" s="161"/>
      <c r="Z80" s="161"/>
      <c r="AA80" s="161"/>
      <c r="AB80" s="161"/>
      <c r="AC80" s="161"/>
      <c r="AD80" s="161"/>
      <c r="AE80" s="161"/>
      <c r="AF80" s="161"/>
      <c r="AG80" s="161"/>
      <c r="AH80" s="161"/>
      <c r="AI80" s="161"/>
      <c r="AJ80" s="161"/>
      <c r="AK80" s="161"/>
      <c r="AL80" s="161"/>
    </row>
    <row r="81" spans="1:40" x14ac:dyDescent="0.2">
      <c r="A81" s="60">
        <f t="shared" si="39"/>
        <v>40006</v>
      </c>
      <c r="B81" s="36">
        <v>94</v>
      </c>
      <c r="C81" s="161">
        <f t="shared" si="28"/>
        <v>11</v>
      </c>
      <c r="D81" s="11">
        <f t="shared" ca="1" si="29"/>
        <v>0.27</v>
      </c>
      <c r="E81" s="93">
        <f t="shared" si="30"/>
        <v>2</v>
      </c>
      <c r="F81" s="94">
        <f t="shared" si="31"/>
        <v>1</v>
      </c>
      <c r="G81" s="15">
        <f t="shared" ca="1" si="35"/>
        <v>0.27</v>
      </c>
      <c r="H81" s="26"/>
      <c r="I81" s="26"/>
      <c r="J81" s="15">
        <f t="shared" ca="1" si="36"/>
        <v>2.0900000000000003</v>
      </c>
      <c r="K81" s="12">
        <f t="shared" ca="1" si="40"/>
        <v>0.38138686131386862</v>
      </c>
      <c r="L81" s="13"/>
      <c r="M81" s="15">
        <f t="shared" ca="1" si="37"/>
        <v>0</v>
      </c>
      <c r="N81" s="19">
        <f t="shared" si="32"/>
        <v>36</v>
      </c>
      <c r="O81" s="15">
        <f t="shared" si="33"/>
        <v>5.48</v>
      </c>
      <c r="P81" s="15">
        <f t="shared" ca="1" si="38"/>
        <v>8.8400000000000016</v>
      </c>
      <c r="Q81" s="15">
        <f t="shared" si="41"/>
        <v>2.2599999999999998</v>
      </c>
      <c r="R81" s="15">
        <f t="shared" si="41"/>
        <v>6.25</v>
      </c>
      <c r="S81" s="15">
        <f t="shared" ca="1" si="42"/>
        <v>0.77</v>
      </c>
      <c r="U81" s="251">
        <f t="shared" si="34"/>
        <v>0.5</v>
      </c>
      <c r="X81" s="161"/>
      <c r="Y81" s="161"/>
      <c r="Z81" s="161"/>
      <c r="AA81" s="161"/>
      <c r="AB81" s="161"/>
      <c r="AC81" s="161"/>
      <c r="AD81" s="161"/>
      <c r="AE81" s="161"/>
      <c r="AF81" s="161"/>
      <c r="AG81" s="161"/>
      <c r="AH81" s="161"/>
      <c r="AI81" s="161"/>
      <c r="AJ81" s="161"/>
      <c r="AK81" s="161"/>
      <c r="AL81" s="161"/>
      <c r="AM81" s="161"/>
      <c r="AN81" s="161"/>
    </row>
    <row r="82" spans="1:40" ht="12.75" customHeight="1" x14ac:dyDescent="0.2">
      <c r="A82" s="60">
        <f t="shared" si="39"/>
        <v>40007</v>
      </c>
      <c r="B82" s="36">
        <v>94</v>
      </c>
      <c r="C82" s="161">
        <f t="shared" si="28"/>
        <v>11</v>
      </c>
      <c r="D82" s="11">
        <f t="shared" ca="1" si="29"/>
        <v>0.27</v>
      </c>
      <c r="E82" s="93">
        <f t="shared" si="30"/>
        <v>3</v>
      </c>
      <c r="F82" s="94">
        <f t="shared" si="31"/>
        <v>1</v>
      </c>
      <c r="G82" s="15">
        <f t="shared" ca="1" si="35"/>
        <v>0.27</v>
      </c>
      <c r="H82" s="26"/>
      <c r="I82" s="26"/>
      <c r="J82" s="15">
        <f t="shared" ca="1" si="36"/>
        <v>2.3600000000000003</v>
      </c>
      <c r="K82" s="12">
        <f t="shared" ca="1" si="40"/>
        <v>0.43065693430656937</v>
      </c>
      <c r="L82" s="13"/>
      <c r="M82" s="15">
        <f t="shared" ca="1" si="37"/>
        <v>0</v>
      </c>
      <c r="N82" s="19">
        <f t="shared" si="32"/>
        <v>36</v>
      </c>
      <c r="O82" s="15">
        <f t="shared" si="33"/>
        <v>5.48</v>
      </c>
      <c r="P82" s="15">
        <f t="shared" ca="1" si="38"/>
        <v>9.1100000000000012</v>
      </c>
      <c r="Q82" s="15">
        <f t="shared" si="41"/>
        <v>2.2599999999999998</v>
      </c>
      <c r="R82" s="15">
        <f t="shared" si="41"/>
        <v>6.25</v>
      </c>
      <c r="S82" s="15">
        <f t="shared" ca="1" si="42"/>
        <v>0.77</v>
      </c>
      <c r="U82" s="251">
        <f t="shared" si="34"/>
        <v>0.5</v>
      </c>
      <c r="X82" s="161"/>
      <c r="Y82" s="161"/>
      <c r="Z82" s="161"/>
      <c r="AA82" s="161"/>
      <c r="AB82" s="161"/>
      <c r="AC82" s="161"/>
      <c r="AD82" s="161"/>
      <c r="AE82" s="161"/>
      <c r="AF82" s="161"/>
      <c r="AG82" s="161"/>
      <c r="AH82" s="161"/>
      <c r="AI82" s="161"/>
      <c r="AJ82" s="161"/>
      <c r="AK82" s="161"/>
      <c r="AL82" s="161"/>
    </row>
    <row r="83" spans="1:40" x14ac:dyDescent="0.2">
      <c r="A83" s="60">
        <f t="shared" si="39"/>
        <v>40008</v>
      </c>
      <c r="B83" s="36">
        <v>95</v>
      </c>
      <c r="C83" s="161">
        <f t="shared" si="28"/>
        <v>11</v>
      </c>
      <c r="D83" s="11">
        <f t="shared" ca="1" si="29"/>
        <v>0.27</v>
      </c>
      <c r="E83" s="93">
        <f t="shared" si="30"/>
        <v>4</v>
      </c>
      <c r="F83" s="94">
        <f t="shared" si="31"/>
        <v>1</v>
      </c>
      <c r="G83" s="15">
        <f t="shared" ca="1" si="35"/>
        <v>0.27</v>
      </c>
      <c r="H83" s="26"/>
      <c r="I83" s="26">
        <v>1.25</v>
      </c>
      <c r="J83" s="15">
        <f t="shared" ca="1" si="36"/>
        <v>1.3800000000000003</v>
      </c>
      <c r="K83" s="12">
        <f t="shared" ca="1" si="40"/>
        <v>0.2518248175182482</v>
      </c>
      <c r="L83" s="13"/>
      <c r="M83" s="15">
        <f t="shared" ca="1" si="37"/>
        <v>0</v>
      </c>
      <c r="N83" s="19">
        <f t="shared" si="32"/>
        <v>36</v>
      </c>
      <c r="O83" s="15">
        <f t="shared" si="33"/>
        <v>5.48</v>
      </c>
      <c r="P83" s="15">
        <f t="shared" ca="1" si="38"/>
        <v>9.3800000000000008</v>
      </c>
      <c r="Q83" s="15">
        <f t="shared" si="41"/>
        <v>2.2599999999999998</v>
      </c>
      <c r="R83" s="15">
        <f t="shared" si="41"/>
        <v>7.5</v>
      </c>
      <c r="S83" s="15">
        <f t="shared" ca="1" si="42"/>
        <v>0.77</v>
      </c>
      <c r="U83" s="251">
        <f t="shared" si="34"/>
        <v>0.5</v>
      </c>
      <c r="X83" s="161"/>
      <c r="Y83" s="161"/>
      <c r="Z83" s="161"/>
      <c r="AA83" s="161"/>
      <c r="AB83" s="161"/>
      <c r="AC83" s="161"/>
      <c r="AD83" s="161"/>
      <c r="AE83" s="161"/>
      <c r="AF83" s="161"/>
      <c r="AG83" s="161"/>
      <c r="AH83" s="161"/>
      <c r="AI83" s="161"/>
      <c r="AJ83" s="161"/>
      <c r="AK83" s="161"/>
      <c r="AL83" s="161"/>
    </row>
    <row r="84" spans="1:40" x14ac:dyDescent="0.2">
      <c r="A84" s="60">
        <f t="shared" si="39"/>
        <v>40009</v>
      </c>
      <c r="B84" s="36">
        <v>92</v>
      </c>
      <c r="C84" s="161">
        <f t="shared" si="28"/>
        <v>11</v>
      </c>
      <c r="D84" s="11">
        <f t="shared" ca="1" si="29"/>
        <v>0.27</v>
      </c>
      <c r="E84" s="93">
        <f t="shared" si="30"/>
        <v>5</v>
      </c>
      <c r="F84" s="94">
        <f t="shared" si="31"/>
        <v>1</v>
      </c>
      <c r="G84" s="15">
        <f t="shared" ca="1" si="35"/>
        <v>0.27</v>
      </c>
      <c r="H84" s="26"/>
      <c r="I84" s="26"/>
      <c r="J84" s="15">
        <f t="shared" ca="1" si="36"/>
        <v>1.6500000000000004</v>
      </c>
      <c r="K84" s="12">
        <f t="shared" ca="1" si="40"/>
        <v>0.30109489051094895</v>
      </c>
      <c r="L84" s="13"/>
      <c r="M84" s="15">
        <f t="shared" ca="1" si="37"/>
        <v>0</v>
      </c>
      <c r="N84" s="19">
        <f t="shared" si="32"/>
        <v>36</v>
      </c>
      <c r="O84" s="15">
        <f t="shared" si="33"/>
        <v>5.48</v>
      </c>
      <c r="P84" s="15">
        <f t="shared" ca="1" si="38"/>
        <v>9.65</v>
      </c>
      <c r="Q84" s="15">
        <f t="shared" si="41"/>
        <v>2.2599999999999998</v>
      </c>
      <c r="R84" s="15">
        <f t="shared" si="41"/>
        <v>7.5</v>
      </c>
      <c r="S84" s="15">
        <f t="shared" ca="1" si="42"/>
        <v>0.77</v>
      </c>
      <c r="U84" s="251">
        <f t="shared" si="34"/>
        <v>0.5</v>
      </c>
      <c r="X84" s="161"/>
      <c r="Y84" s="161"/>
      <c r="Z84" s="161"/>
      <c r="AA84" s="161"/>
      <c r="AB84" s="161"/>
      <c r="AC84" s="161"/>
      <c r="AD84" s="161"/>
      <c r="AE84" s="161"/>
      <c r="AF84" s="161"/>
      <c r="AG84" s="161"/>
      <c r="AH84" s="161"/>
      <c r="AI84" s="161"/>
      <c r="AJ84" s="161"/>
      <c r="AK84" s="161"/>
      <c r="AL84" s="161"/>
    </row>
    <row r="85" spans="1:40" ht="12.75" customHeight="1" x14ac:dyDescent="0.2">
      <c r="A85" s="60">
        <f t="shared" si="39"/>
        <v>40010</v>
      </c>
      <c r="B85" s="36">
        <v>86</v>
      </c>
      <c r="C85" s="161">
        <f t="shared" si="28"/>
        <v>11</v>
      </c>
      <c r="D85" s="11">
        <f t="shared" ca="1" si="29"/>
        <v>0.23</v>
      </c>
      <c r="E85" s="93">
        <f t="shared" si="30"/>
        <v>6</v>
      </c>
      <c r="F85" s="94">
        <f t="shared" si="31"/>
        <v>1</v>
      </c>
      <c r="G85" s="15">
        <f t="shared" ca="1" si="35"/>
        <v>0.23</v>
      </c>
      <c r="H85" s="26"/>
      <c r="I85" s="26"/>
      <c r="J85" s="15">
        <f t="shared" ca="1" si="36"/>
        <v>1.8800000000000003</v>
      </c>
      <c r="K85" s="12">
        <f t="shared" ca="1" si="40"/>
        <v>0.34306569343065696</v>
      </c>
      <c r="L85" s="13"/>
      <c r="M85" s="15">
        <f t="shared" ca="1" si="37"/>
        <v>0</v>
      </c>
      <c r="N85" s="19">
        <f t="shared" si="32"/>
        <v>36</v>
      </c>
      <c r="O85" s="15">
        <f t="shared" si="33"/>
        <v>5.48</v>
      </c>
      <c r="P85" s="15">
        <f t="shared" ca="1" si="38"/>
        <v>9.8800000000000008</v>
      </c>
      <c r="Q85" s="15">
        <f t="shared" si="41"/>
        <v>2.2599999999999998</v>
      </c>
      <c r="R85" s="15">
        <f t="shared" si="41"/>
        <v>7.5</v>
      </c>
      <c r="S85" s="15">
        <f t="shared" ca="1" si="42"/>
        <v>0.77</v>
      </c>
      <c r="U85" s="251">
        <f t="shared" si="34"/>
        <v>0.5</v>
      </c>
      <c r="X85" s="161"/>
      <c r="Y85" s="161"/>
      <c r="Z85" s="161"/>
      <c r="AA85" s="161"/>
      <c r="AB85" s="161"/>
      <c r="AC85" s="161"/>
      <c r="AD85" s="161"/>
      <c r="AE85" s="161"/>
      <c r="AF85" s="161"/>
      <c r="AG85" s="161"/>
      <c r="AH85" s="161"/>
      <c r="AI85" s="161"/>
      <c r="AJ85" s="161"/>
      <c r="AK85" s="161"/>
      <c r="AL85" s="161"/>
    </row>
    <row r="86" spans="1:40" x14ac:dyDescent="0.2">
      <c r="A86" s="60">
        <f t="shared" si="39"/>
        <v>40011</v>
      </c>
      <c r="B86" s="36">
        <v>83</v>
      </c>
      <c r="C86" s="161">
        <f t="shared" si="28"/>
        <v>12</v>
      </c>
      <c r="D86" s="11">
        <f t="shared" ca="1" si="29"/>
        <v>0.22</v>
      </c>
      <c r="E86" s="93">
        <f t="shared" si="30"/>
        <v>7</v>
      </c>
      <c r="F86" s="94">
        <f t="shared" si="31"/>
        <v>1</v>
      </c>
      <c r="G86" s="15">
        <f t="shared" ca="1" si="35"/>
        <v>0.22</v>
      </c>
      <c r="H86" s="26"/>
      <c r="I86" s="26"/>
      <c r="J86" s="15">
        <f t="shared" ca="1" si="36"/>
        <v>2.1000000000000005</v>
      </c>
      <c r="K86" s="12">
        <f t="shared" ca="1" si="40"/>
        <v>0.38321167883211688</v>
      </c>
      <c r="L86" s="13"/>
      <c r="M86" s="15">
        <f t="shared" ca="1" si="37"/>
        <v>0</v>
      </c>
      <c r="N86" s="19">
        <f t="shared" si="32"/>
        <v>36</v>
      </c>
      <c r="O86" s="15">
        <f t="shared" si="33"/>
        <v>5.48</v>
      </c>
      <c r="P86" s="15">
        <f t="shared" ca="1" si="38"/>
        <v>10.100000000000001</v>
      </c>
      <c r="Q86" s="15">
        <f t="shared" si="41"/>
        <v>2.2599999999999998</v>
      </c>
      <c r="R86" s="15">
        <f t="shared" si="41"/>
        <v>7.5</v>
      </c>
      <c r="S86" s="15">
        <f t="shared" ca="1" si="42"/>
        <v>0.77</v>
      </c>
      <c r="U86" s="251">
        <f t="shared" si="34"/>
        <v>0.5</v>
      </c>
      <c r="X86" s="161"/>
      <c r="Y86" s="161"/>
      <c r="Z86" s="161"/>
      <c r="AA86" s="161"/>
      <c r="AB86" s="161"/>
      <c r="AC86" s="161"/>
      <c r="AD86" s="161"/>
      <c r="AE86" s="161"/>
      <c r="AF86" s="161"/>
      <c r="AG86" s="161"/>
      <c r="AH86" s="161"/>
      <c r="AI86" s="161"/>
      <c r="AJ86" s="161"/>
      <c r="AK86" s="161"/>
      <c r="AL86" s="161"/>
    </row>
    <row r="87" spans="1:40" x14ac:dyDescent="0.2">
      <c r="A87" s="60">
        <f t="shared" si="39"/>
        <v>40012</v>
      </c>
      <c r="B87" s="36">
        <v>83</v>
      </c>
      <c r="C87" s="161">
        <f t="shared" si="28"/>
        <v>12</v>
      </c>
      <c r="D87" s="11">
        <f t="shared" ca="1" si="29"/>
        <v>0.22</v>
      </c>
      <c r="E87" s="93">
        <f t="shared" si="30"/>
        <v>8</v>
      </c>
      <c r="F87" s="94">
        <f t="shared" si="31"/>
        <v>1</v>
      </c>
      <c r="G87" s="15">
        <f t="shared" ca="1" si="35"/>
        <v>0.22</v>
      </c>
      <c r="H87" s="26"/>
      <c r="I87" s="26"/>
      <c r="J87" s="15">
        <f t="shared" ca="1" si="36"/>
        <v>2.3200000000000007</v>
      </c>
      <c r="K87" s="12">
        <f t="shared" ca="1" si="40"/>
        <v>0.42335766423357674</v>
      </c>
      <c r="L87" s="13"/>
      <c r="M87" s="15">
        <f t="shared" ca="1" si="37"/>
        <v>0</v>
      </c>
      <c r="N87" s="19">
        <f t="shared" si="32"/>
        <v>36</v>
      </c>
      <c r="O87" s="15">
        <f t="shared" si="33"/>
        <v>5.48</v>
      </c>
      <c r="P87" s="15">
        <f t="shared" ca="1" si="38"/>
        <v>10.320000000000002</v>
      </c>
      <c r="Q87" s="15">
        <f t="shared" si="41"/>
        <v>2.2599999999999998</v>
      </c>
      <c r="R87" s="15">
        <f t="shared" si="41"/>
        <v>7.5</v>
      </c>
      <c r="S87" s="15">
        <f t="shared" ca="1" si="42"/>
        <v>0.77</v>
      </c>
      <c r="U87" s="251">
        <f t="shared" si="34"/>
        <v>0.5</v>
      </c>
      <c r="X87" s="161"/>
      <c r="Y87" s="161"/>
      <c r="Z87" s="161"/>
      <c r="AA87" s="161"/>
      <c r="AB87" s="161"/>
      <c r="AC87" s="161"/>
      <c r="AD87" s="161"/>
      <c r="AE87" s="161"/>
      <c r="AF87" s="161"/>
      <c r="AG87" s="161"/>
      <c r="AH87" s="161"/>
      <c r="AI87" s="161"/>
      <c r="AJ87" s="161"/>
      <c r="AK87" s="161"/>
      <c r="AL87" s="161"/>
    </row>
    <row r="88" spans="1:40" x14ac:dyDescent="0.2">
      <c r="A88" s="60">
        <f t="shared" si="39"/>
        <v>40013</v>
      </c>
      <c r="B88" s="36">
        <v>83</v>
      </c>
      <c r="C88" s="161">
        <f t="shared" si="28"/>
        <v>12</v>
      </c>
      <c r="D88" s="11">
        <f t="shared" ca="1" si="29"/>
        <v>0.22</v>
      </c>
      <c r="E88" s="93">
        <f t="shared" si="30"/>
        <v>9</v>
      </c>
      <c r="F88" s="94">
        <f t="shared" si="31"/>
        <v>1</v>
      </c>
      <c r="G88" s="15">
        <f t="shared" ca="1" si="35"/>
        <v>0.22</v>
      </c>
      <c r="H88" s="26"/>
      <c r="I88" s="26">
        <v>1.25</v>
      </c>
      <c r="J88" s="15">
        <f t="shared" ca="1" si="36"/>
        <v>1.2900000000000009</v>
      </c>
      <c r="K88" s="12">
        <f t="shared" ca="1" si="40"/>
        <v>0.23540145985401476</v>
      </c>
      <c r="L88" s="13"/>
      <c r="M88" s="15">
        <f t="shared" ca="1" si="37"/>
        <v>0</v>
      </c>
      <c r="N88" s="19">
        <f t="shared" si="32"/>
        <v>36</v>
      </c>
      <c r="O88" s="15">
        <f t="shared" si="33"/>
        <v>5.48</v>
      </c>
      <c r="P88" s="15">
        <f t="shared" ca="1" si="38"/>
        <v>10.540000000000003</v>
      </c>
      <c r="Q88" s="15">
        <f t="shared" si="41"/>
        <v>2.2599999999999998</v>
      </c>
      <c r="R88" s="15">
        <f t="shared" si="41"/>
        <v>8.75</v>
      </c>
      <c r="S88" s="15">
        <f t="shared" ca="1" si="42"/>
        <v>0.77</v>
      </c>
      <c r="U88" s="251">
        <f t="shared" si="34"/>
        <v>0.5</v>
      </c>
      <c r="X88" s="161"/>
      <c r="Y88" s="161"/>
      <c r="Z88" s="161"/>
      <c r="AA88" s="161"/>
      <c r="AB88" s="161"/>
      <c r="AC88" s="161"/>
      <c r="AD88" s="161"/>
      <c r="AE88" s="161"/>
      <c r="AF88" s="161"/>
      <c r="AG88" s="161"/>
      <c r="AH88" s="161"/>
      <c r="AI88" s="161"/>
      <c r="AJ88" s="161"/>
      <c r="AK88" s="161"/>
      <c r="AL88" s="161"/>
    </row>
    <row r="89" spans="1:40" x14ac:dyDescent="0.2">
      <c r="A89" s="60">
        <f t="shared" si="39"/>
        <v>40014</v>
      </c>
      <c r="B89" s="36">
        <v>81</v>
      </c>
      <c r="C89" s="161">
        <f t="shared" si="28"/>
        <v>12</v>
      </c>
      <c r="D89" s="11">
        <f t="shared" ca="1" si="29"/>
        <v>0.22</v>
      </c>
      <c r="E89" s="93">
        <f t="shared" si="30"/>
        <v>10</v>
      </c>
      <c r="F89" s="94">
        <f t="shared" si="31"/>
        <v>1</v>
      </c>
      <c r="G89" s="15">
        <f t="shared" ca="1" si="35"/>
        <v>0.22</v>
      </c>
      <c r="H89" s="26"/>
      <c r="I89" s="26"/>
      <c r="J89" s="15">
        <f t="shared" ca="1" si="36"/>
        <v>1.5100000000000009</v>
      </c>
      <c r="K89" s="12">
        <f t="shared" ca="1" si="40"/>
        <v>0.27554744525547459</v>
      </c>
      <c r="L89" s="13"/>
      <c r="M89" s="15">
        <f t="shared" ca="1" si="37"/>
        <v>0</v>
      </c>
      <c r="N89" s="19">
        <f t="shared" si="32"/>
        <v>36</v>
      </c>
      <c r="O89" s="15">
        <f t="shared" si="33"/>
        <v>5.48</v>
      </c>
      <c r="P89" s="15">
        <f t="shared" ca="1" si="38"/>
        <v>10.760000000000003</v>
      </c>
      <c r="Q89" s="15">
        <f t="shared" si="41"/>
        <v>2.2599999999999998</v>
      </c>
      <c r="R89" s="15">
        <f t="shared" si="41"/>
        <v>8.75</v>
      </c>
      <c r="S89" s="15">
        <f t="shared" ca="1" si="42"/>
        <v>0.77</v>
      </c>
      <c r="U89" s="251">
        <f t="shared" si="34"/>
        <v>0.5</v>
      </c>
      <c r="X89" s="161"/>
      <c r="Y89" s="161"/>
      <c r="Z89" s="161"/>
      <c r="AA89" s="161"/>
      <c r="AB89" s="161"/>
      <c r="AC89" s="161"/>
      <c r="AD89" s="161"/>
      <c r="AE89" s="161"/>
      <c r="AF89" s="161"/>
      <c r="AG89" s="161"/>
      <c r="AH89" s="161"/>
      <c r="AI89" s="161"/>
      <c r="AJ89" s="161"/>
      <c r="AK89" s="161"/>
      <c r="AL89" s="161"/>
    </row>
    <row r="90" spans="1:40" x14ac:dyDescent="0.2">
      <c r="A90" s="60">
        <f t="shared" si="39"/>
        <v>40015</v>
      </c>
      <c r="B90" s="36">
        <v>80</v>
      </c>
      <c r="C90" s="161">
        <f t="shared" si="28"/>
        <v>12</v>
      </c>
      <c r="D90" s="11">
        <f t="shared" ca="1" si="29"/>
        <v>0.22</v>
      </c>
      <c r="E90" s="93">
        <f t="shared" si="30"/>
        <v>11</v>
      </c>
      <c r="F90" s="94">
        <f t="shared" si="31"/>
        <v>1</v>
      </c>
      <c r="G90" s="15">
        <f t="shared" ca="1" si="35"/>
        <v>0.22</v>
      </c>
      <c r="H90" s="26"/>
      <c r="I90" s="26"/>
      <c r="J90" s="15">
        <f t="shared" ca="1" si="36"/>
        <v>1.7300000000000009</v>
      </c>
      <c r="K90" s="12">
        <f t="shared" ca="1" si="40"/>
        <v>0.31569343065693445</v>
      </c>
      <c r="L90" s="13"/>
      <c r="M90" s="15">
        <f t="shared" ca="1" si="37"/>
        <v>0</v>
      </c>
      <c r="N90" s="19">
        <f t="shared" si="32"/>
        <v>36</v>
      </c>
      <c r="O90" s="15">
        <f t="shared" si="33"/>
        <v>5.48</v>
      </c>
      <c r="P90" s="15">
        <f t="shared" ca="1" si="38"/>
        <v>10.980000000000004</v>
      </c>
      <c r="Q90" s="15">
        <f t="shared" ref="Q90:R105" si="43">Q89+H90</f>
        <v>2.2599999999999998</v>
      </c>
      <c r="R90" s="15">
        <f t="shared" si="43"/>
        <v>8.75</v>
      </c>
      <c r="S90" s="15">
        <f t="shared" ca="1" si="42"/>
        <v>0.77</v>
      </c>
      <c r="U90" s="251">
        <f t="shared" si="34"/>
        <v>0.5</v>
      </c>
      <c r="X90" s="161"/>
      <c r="Y90" s="161"/>
      <c r="Z90" s="161"/>
      <c r="AA90" s="161"/>
      <c r="AB90" s="161"/>
      <c r="AC90" s="161"/>
      <c r="AD90" s="161"/>
      <c r="AE90" s="161"/>
      <c r="AF90" s="161"/>
      <c r="AG90" s="161"/>
      <c r="AH90" s="161"/>
      <c r="AI90" s="161"/>
      <c r="AJ90" s="161"/>
      <c r="AK90" s="161"/>
      <c r="AL90" s="161"/>
    </row>
    <row r="91" spans="1:40" x14ac:dyDescent="0.2">
      <c r="A91" s="60">
        <f t="shared" si="39"/>
        <v>40016</v>
      </c>
      <c r="B91" s="36">
        <v>82</v>
      </c>
      <c r="C91" s="161">
        <f t="shared" si="28"/>
        <v>12</v>
      </c>
      <c r="D91" s="11">
        <f t="shared" ca="1" si="29"/>
        <v>0.22</v>
      </c>
      <c r="E91" s="93">
        <f t="shared" si="30"/>
        <v>12</v>
      </c>
      <c r="F91" s="94">
        <f t="shared" si="31"/>
        <v>1</v>
      </c>
      <c r="G91" s="15">
        <f t="shared" ca="1" si="35"/>
        <v>0.22</v>
      </c>
      <c r="H91" s="26"/>
      <c r="I91" s="26"/>
      <c r="J91" s="15">
        <f t="shared" ca="1" si="36"/>
        <v>1.9500000000000008</v>
      </c>
      <c r="K91" s="12">
        <f t="shared" ca="1" si="40"/>
        <v>0.35583941605839431</v>
      </c>
      <c r="L91" s="13"/>
      <c r="M91" s="15">
        <f t="shared" ca="1" si="37"/>
        <v>0</v>
      </c>
      <c r="N91" s="19">
        <f t="shared" si="32"/>
        <v>36</v>
      </c>
      <c r="O91" s="15">
        <f t="shared" si="33"/>
        <v>5.48</v>
      </c>
      <c r="P91" s="15">
        <f t="shared" ca="1" si="38"/>
        <v>11.200000000000005</v>
      </c>
      <c r="Q91" s="15">
        <f t="shared" si="43"/>
        <v>2.2599999999999998</v>
      </c>
      <c r="R91" s="15">
        <f t="shared" si="43"/>
        <v>8.75</v>
      </c>
      <c r="S91" s="15">
        <f t="shared" ca="1" si="42"/>
        <v>0.77</v>
      </c>
      <c r="U91" s="251">
        <f t="shared" si="34"/>
        <v>0.5</v>
      </c>
      <c r="X91" s="161"/>
      <c r="Y91" s="161"/>
      <c r="Z91" s="161"/>
      <c r="AA91" s="161"/>
      <c r="AB91" s="161"/>
      <c r="AC91" s="161"/>
      <c r="AD91" s="161"/>
      <c r="AE91" s="161"/>
      <c r="AF91" s="161"/>
      <c r="AG91" s="161"/>
      <c r="AH91" s="161"/>
      <c r="AI91" s="161"/>
      <c r="AJ91" s="161"/>
      <c r="AK91" s="161"/>
      <c r="AL91" s="161"/>
    </row>
    <row r="92" spans="1:40" x14ac:dyDescent="0.2">
      <c r="A92" s="60">
        <f t="shared" si="39"/>
        <v>40017</v>
      </c>
      <c r="B92" s="36">
        <v>89</v>
      </c>
      <c r="C92" s="161">
        <f t="shared" si="28"/>
        <v>12</v>
      </c>
      <c r="D92" s="11">
        <f t="shared" ca="1" si="29"/>
        <v>0.22</v>
      </c>
      <c r="E92" s="93">
        <f t="shared" si="30"/>
        <v>13</v>
      </c>
      <c r="F92" s="94">
        <f t="shared" si="31"/>
        <v>1</v>
      </c>
      <c r="G92" s="15">
        <f t="shared" ca="1" si="35"/>
        <v>0.22</v>
      </c>
      <c r="H92" s="26"/>
      <c r="I92" s="26"/>
      <c r="J92" s="15">
        <f t="shared" ca="1" si="36"/>
        <v>2.1700000000000008</v>
      </c>
      <c r="K92" s="12">
        <f t="shared" ca="1" si="40"/>
        <v>0.39598540145985411</v>
      </c>
      <c r="L92" s="13"/>
      <c r="M92" s="15">
        <f t="shared" ca="1" si="37"/>
        <v>0</v>
      </c>
      <c r="N92" s="19">
        <f t="shared" si="32"/>
        <v>36</v>
      </c>
      <c r="O92" s="15">
        <f t="shared" si="33"/>
        <v>5.48</v>
      </c>
      <c r="P92" s="15">
        <f t="shared" ca="1" si="38"/>
        <v>11.420000000000005</v>
      </c>
      <c r="Q92" s="15">
        <f t="shared" si="43"/>
        <v>2.2599999999999998</v>
      </c>
      <c r="R92" s="15">
        <f t="shared" si="43"/>
        <v>8.75</v>
      </c>
      <c r="S92" s="15">
        <f t="shared" ca="1" si="42"/>
        <v>0.77</v>
      </c>
      <c r="U92" s="251">
        <f t="shared" si="34"/>
        <v>0.5</v>
      </c>
      <c r="X92" s="161"/>
      <c r="Y92" s="161"/>
      <c r="Z92" s="161"/>
      <c r="AA92" s="161"/>
      <c r="AB92" s="161"/>
      <c r="AC92" s="161"/>
      <c r="AD92" s="161"/>
      <c r="AE92" s="161"/>
      <c r="AF92" s="161"/>
      <c r="AG92" s="161"/>
      <c r="AH92" s="161"/>
      <c r="AI92" s="161"/>
      <c r="AJ92" s="161"/>
      <c r="AK92" s="161"/>
      <c r="AL92" s="161"/>
    </row>
    <row r="93" spans="1:40" x14ac:dyDescent="0.2">
      <c r="A93" s="60">
        <f t="shared" si="39"/>
        <v>40018</v>
      </c>
      <c r="B93" s="36">
        <v>85</v>
      </c>
      <c r="C93" s="161">
        <f t="shared" si="28"/>
        <v>13</v>
      </c>
      <c r="D93" s="11">
        <f t="shared" ca="1" si="29"/>
        <v>0.21</v>
      </c>
      <c r="E93" s="93">
        <f t="shared" si="30"/>
        <v>14</v>
      </c>
      <c r="F93" s="94">
        <f t="shared" si="31"/>
        <v>1</v>
      </c>
      <c r="G93" s="15">
        <f t="shared" ca="1" si="35"/>
        <v>0.21</v>
      </c>
      <c r="H93" s="26"/>
      <c r="I93" s="26">
        <v>1.25</v>
      </c>
      <c r="J93" s="15">
        <f t="shared" ca="1" si="36"/>
        <v>1.1300000000000008</v>
      </c>
      <c r="K93" s="12">
        <f t="shared" ca="1" si="40"/>
        <v>0.20620437956204393</v>
      </c>
      <c r="L93" s="13"/>
      <c r="M93" s="15">
        <f t="shared" ca="1" si="37"/>
        <v>0</v>
      </c>
      <c r="N93" s="19">
        <f t="shared" si="32"/>
        <v>36</v>
      </c>
      <c r="O93" s="15">
        <f t="shared" si="33"/>
        <v>5.48</v>
      </c>
      <c r="P93" s="15">
        <f t="shared" ca="1" si="38"/>
        <v>11.630000000000006</v>
      </c>
      <c r="Q93" s="15">
        <f t="shared" si="43"/>
        <v>2.2599999999999998</v>
      </c>
      <c r="R93" s="15">
        <f t="shared" si="43"/>
        <v>10</v>
      </c>
      <c r="S93" s="15">
        <f t="shared" ca="1" si="42"/>
        <v>0.77</v>
      </c>
      <c r="T93" s="161"/>
      <c r="U93" s="251">
        <f t="shared" si="34"/>
        <v>0.5</v>
      </c>
      <c r="X93" s="161"/>
      <c r="Y93" s="161"/>
      <c r="Z93" s="161"/>
      <c r="AA93" s="161"/>
      <c r="AB93" s="161"/>
      <c r="AC93" s="161"/>
      <c r="AD93" s="161"/>
      <c r="AE93" s="161"/>
      <c r="AF93" s="161"/>
      <c r="AG93" s="161"/>
      <c r="AH93" s="161"/>
      <c r="AI93" s="161"/>
      <c r="AJ93" s="161"/>
      <c r="AK93" s="161"/>
      <c r="AL93" s="161"/>
      <c r="AM93" s="161"/>
      <c r="AN93" s="161"/>
    </row>
    <row r="94" spans="1:40" x14ac:dyDescent="0.2">
      <c r="A94" s="60">
        <f t="shared" si="39"/>
        <v>40019</v>
      </c>
      <c r="B94" s="36">
        <v>86</v>
      </c>
      <c r="C94" s="161">
        <f t="shared" si="28"/>
        <v>13</v>
      </c>
      <c r="D94" s="11">
        <f t="shared" ca="1" si="29"/>
        <v>0.21</v>
      </c>
      <c r="E94" s="93">
        <f t="shared" si="30"/>
        <v>15</v>
      </c>
      <c r="F94" s="94">
        <f t="shared" si="31"/>
        <v>1</v>
      </c>
      <c r="G94" s="15">
        <f t="shared" ca="1" si="35"/>
        <v>0.21</v>
      </c>
      <c r="H94" s="26"/>
      <c r="I94" s="26"/>
      <c r="J94" s="15">
        <f t="shared" ca="1" si="36"/>
        <v>1.3400000000000007</v>
      </c>
      <c r="K94" s="12">
        <f t="shared" ca="1" si="40"/>
        <v>0.24452554744525559</v>
      </c>
      <c r="L94" s="13"/>
      <c r="M94" s="15">
        <f t="shared" ca="1" si="37"/>
        <v>0</v>
      </c>
      <c r="N94" s="19">
        <f t="shared" si="32"/>
        <v>36</v>
      </c>
      <c r="O94" s="15">
        <f t="shared" si="33"/>
        <v>5.48</v>
      </c>
      <c r="P94" s="15">
        <f t="shared" ca="1" si="38"/>
        <v>11.840000000000007</v>
      </c>
      <c r="Q94" s="15">
        <f t="shared" si="43"/>
        <v>2.2599999999999998</v>
      </c>
      <c r="R94" s="15">
        <f t="shared" si="43"/>
        <v>10</v>
      </c>
      <c r="S94" s="15">
        <f t="shared" ca="1" si="42"/>
        <v>0.77</v>
      </c>
      <c r="U94" s="251">
        <f t="shared" si="34"/>
        <v>0.5</v>
      </c>
      <c r="X94" s="161"/>
      <c r="Y94" s="161"/>
      <c r="Z94" s="161"/>
      <c r="AA94" s="161"/>
      <c r="AB94" s="161"/>
      <c r="AC94" s="161"/>
      <c r="AD94" s="161"/>
      <c r="AE94" s="161"/>
      <c r="AF94" s="161"/>
      <c r="AG94" s="161"/>
      <c r="AH94" s="161"/>
      <c r="AI94" s="161"/>
      <c r="AJ94" s="161"/>
      <c r="AK94" s="161"/>
      <c r="AL94" s="161"/>
    </row>
    <row r="95" spans="1:40" ht="12.75" customHeight="1" x14ac:dyDescent="0.2">
      <c r="A95" s="60">
        <f t="shared" si="39"/>
        <v>40020</v>
      </c>
      <c r="B95" s="36">
        <v>84</v>
      </c>
      <c r="C95" s="161">
        <f t="shared" si="28"/>
        <v>13</v>
      </c>
      <c r="D95" s="11">
        <f t="shared" ca="1" si="29"/>
        <v>0.21</v>
      </c>
      <c r="E95" s="93">
        <f t="shared" si="30"/>
        <v>16</v>
      </c>
      <c r="F95" s="94">
        <f t="shared" si="31"/>
        <v>1</v>
      </c>
      <c r="G95" s="15">
        <f t="shared" ca="1" si="35"/>
        <v>0.21</v>
      </c>
      <c r="H95" s="26"/>
      <c r="I95" s="26"/>
      <c r="J95" s="15">
        <f t="shared" ca="1" si="36"/>
        <v>1.5500000000000007</v>
      </c>
      <c r="K95" s="12">
        <f t="shared" ca="1" si="40"/>
        <v>0.28284671532846728</v>
      </c>
      <c r="L95" s="13"/>
      <c r="M95" s="15">
        <f t="shared" ca="1" si="37"/>
        <v>0</v>
      </c>
      <c r="N95" s="19">
        <f t="shared" si="32"/>
        <v>36</v>
      </c>
      <c r="O95" s="15">
        <f t="shared" si="33"/>
        <v>5.48</v>
      </c>
      <c r="P95" s="15">
        <f t="shared" ca="1" si="38"/>
        <v>12.050000000000008</v>
      </c>
      <c r="Q95" s="15">
        <f t="shared" si="43"/>
        <v>2.2599999999999998</v>
      </c>
      <c r="R95" s="15">
        <f t="shared" si="43"/>
        <v>10</v>
      </c>
      <c r="S95" s="15">
        <f t="shared" ca="1" si="42"/>
        <v>0.77</v>
      </c>
      <c r="U95" s="251">
        <f t="shared" si="34"/>
        <v>0.5</v>
      </c>
      <c r="X95" s="161"/>
      <c r="Y95" s="161"/>
      <c r="Z95" s="161"/>
      <c r="AA95" s="161"/>
      <c r="AB95" s="161"/>
      <c r="AC95" s="161"/>
      <c r="AD95" s="161"/>
      <c r="AE95" s="161"/>
      <c r="AF95" s="161"/>
      <c r="AG95" s="161"/>
      <c r="AH95" s="161"/>
      <c r="AI95" s="161"/>
      <c r="AJ95" s="161"/>
      <c r="AK95" s="161"/>
      <c r="AL95" s="161"/>
    </row>
    <row r="96" spans="1:40" x14ac:dyDescent="0.2">
      <c r="A96" s="60">
        <f t="shared" si="39"/>
        <v>40021</v>
      </c>
      <c r="B96" s="36">
        <v>91</v>
      </c>
      <c r="C96" s="161">
        <f t="shared" si="28"/>
        <v>13</v>
      </c>
      <c r="D96" s="11">
        <f t="shared" ca="1" si="29"/>
        <v>0.25</v>
      </c>
      <c r="E96" s="93">
        <f t="shared" si="30"/>
        <v>17</v>
      </c>
      <c r="F96" s="94">
        <f t="shared" si="31"/>
        <v>1</v>
      </c>
      <c r="G96" s="15">
        <f t="shared" ca="1" si="35"/>
        <v>0.25</v>
      </c>
      <c r="H96" s="26"/>
      <c r="I96" s="26"/>
      <c r="J96" s="15">
        <f t="shared" ca="1" si="36"/>
        <v>1.8000000000000007</v>
      </c>
      <c r="K96" s="12">
        <f t="shared" ca="1" si="40"/>
        <v>0.32846715328467163</v>
      </c>
      <c r="L96" s="13"/>
      <c r="M96" s="15">
        <f t="shared" ca="1" si="37"/>
        <v>0</v>
      </c>
      <c r="N96" s="19">
        <f t="shared" si="32"/>
        <v>36</v>
      </c>
      <c r="O96" s="15">
        <f t="shared" si="33"/>
        <v>5.48</v>
      </c>
      <c r="P96" s="15">
        <f t="shared" ca="1" si="38"/>
        <v>12.300000000000008</v>
      </c>
      <c r="Q96" s="15">
        <f t="shared" si="43"/>
        <v>2.2599999999999998</v>
      </c>
      <c r="R96" s="15">
        <f t="shared" si="43"/>
        <v>10</v>
      </c>
      <c r="S96" s="15">
        <f t="shared" ca="1" si="42"/>
        <v>0.77</v>
      </c>
      <c r="U96" s="251">
        <f t="shared" si="34"/>
        <v>0.5</v>
      </c>
      <c r="X96" s="161"/>
      <c r="Y96" s="161"/>
      <c r="Z96" s="161"/>
      <c r="AA96" s="161"/>
      <c r="AB96" s="161"/>
      <c r="AC96" s="161"/>
      <c r="AD96" s="161"/>
      <c r="AE96" s="161"/>
      <c r="AF96" s="161"/>
      <c r="AG96" s="161"/>
      <c r="AH96" s="161"/>
      <c r="AI96" s="161"/>
      <c r="AJ96" s="161"/>
      <c r="AK96" s="161"/>
      <c r="AL96" s="161"/>
    </row>
    <row r="97" spans="1:43" x14ac:dyDescent="0.2">
      <c r="A97" s="60">
        <f t="shared" si="39"/>
        <v>40022</v>
      </c>
      <c r="B97" s="36">
        <v>93</v>
      </c>
      <c r="C97" s="161">
        <f t="shared" si="28"/>
        <v>13</v>
      </c>
      <c r="D97" s="11">
        <f t="shared" ca="1" si="29"/>
        <v>0.25</v>
      </c>
      <c r="E97" s="93">
        <f t="shared" si="30"/>
        <v>18</v>
      </c>
      <c r="F97" s="94">
        <f t="shared" si="31"/>
        <v>1</v>
      </c>
      <c r="G97" s="15">
        <f t="shared" ca="1" si="35"/>
        <v>0.25</v>
      </c>
      <c r="H97" s="26"/>
      <c r="I97" s="26"/>
      <c r="J97" s="15">
        <f t="shared" ca="1" si="36"/>
        <v>2.0500000000000007</v>
      </c>
      <c r="K97" s="12">
        <f t="shared" ca="1" si="40"/>
        <v>0.37408759124087604</v>
      </c>
      <c r="L97" s="13"/>
      <c r="M97" s="15">
        <f t="shared" ca="1" si="37"/>
        <v>0</v>
      </c>
      <c r="N97" s="19">
        <f t="shared" si="32"/>
        <v>36</v>
      </c>
      <c r="O97" s="15">
        <f t="shared" si="33"/>
        <v>5.48</v>
      </c>
      <c r="P97" s="15">
        <f t="shared" ca="1" si="38"/>
        <v>12.550000000000008</v>
      </c>
      <c r="Q97" s="15">
        <f t="shared" si="43"/>
        <v>2.2599999999999998</v>
      </c>
      <c r="R97" s="15">
        <f t="shared" si="43"/>
        <v>10</v>
      </c>
      <c r="S97" s="15">
        <f t="shared" ca="1" si="42"/>
        <v>0.77</v>
      </c>
      <c r="U97" s="251">
        <f t="shared" si="34"/>
        <v>0.5</v>
      </c>
      <c r="X97" s="161"/>
      <c r="Y97" s="161"/>
      <c r="Z97" s="161"/>
      <c r="AA97" s="161"/>
      <c r="AB97" s="161"/>
      <c r="AC97" s="161"/>
      <c r="AD97" s="161"/>
      <c r="AE97" s="161"/>
      <c r="AF97" s="161"/>
      <c r="AG97" s="161"/>
      <c r="AH97" s="161"/>
      <c r="AI97" s="161"/>
      <c r="AJ97" s="161"/>
      <c r="AK97" s="161"/>
      <c r="AL97" s="161"/>
    </row>
    <row r="98" spans="1:43" x14ac:dyDescent="0.2">
      <c r="A98" s="60">
        <f t="shared" si="39"/>
        <v>40023</v>
      </c>
      <c r="B98" s="36">
        <v>90</v>
      </c>
      <c r="C98" s="161">
        <f t="shared" si="28"/>
        <v>13</v>
      </c>
      <c r="D98" s="11">
        <f t="shared" ca="1" si="29"/>
        <v>0.25</v>
      </c>
      <c r="E98" s="93">
        <f t="shared" si="30"/>
        <v>19</v>
      </c>
      <c r="F98" s="94">
        <f t="shared" si="31"/>
        <v>1</v>
      </c>
      <c r="G98" s="15">
        <f t="shared" ca="1" si="35"/>
        <v>0.25</v>
      </c>
      <c r="H98" s="26"/>
      <c r="I98" s="26">
        <v>1.25</v>
      </c>
      <c r="J98" s="15">
        <f t="shared" ca="1" si="36"/>
        <v>1.0500000000000007</v>
      </c>
      <c r="K98" s="12">
        <f t="shared" ca="1" si="40"/>
        <v>0.19160583941605852</v>
      </c>
      <c r="L98" s="13"/>
      <c r="M98" s="15">
        <f t="shared" ca="1" si="37"/>
        <v>0</v>
      </c>
      <c r="N98" s="19">
        <f t="shared" si="32"/>
        <v>36</v>
      </c>
      <c r="O98" s="15">
        <f t="shared" si="33"/>
        <v>5.48</v>
      </c>
      <c r="P98" s="15">
        <f t="shared" ca="1" si="38"/>
        <v>12.800000000000008</v>
      </c>
      <c r="Q98" s="15">
        <f t="shared" si="43"/>
        <v>2.2599999999999998</v>
      </c>
      <c r="R98" s="15">
        <f t="shared" si="43"/>
        <v>11.25</v>
      </c>
      <c r="S98" s="15">
        <f t="shared" ca="1" si="42"/>
        <v>0.77</v>
      </c>
      <c r="U98" s="251">
        <f t="shared" si="34"/>
        <v>0.5</v>
      </c>
      <c r="X98" s="161"/>
      <c r="Y98" s="161"/>
      <c r="Z98" s="161"/>
      <c r="AA98" s="161"/>
      <c r="AB98" s="161"/>
      <c r="AC98" s="161"/>
      <c r="AD98" s="161"/>
      <c r="AE98" s="161"/>
      <c r="AF98" s="161"/>
      <c r="AG98" s="161"/>
      <c r="AH98" s="161"/>
      <c r="AI98" s="161"/>
      <c r="AJ98" s="161"/>
      <c r="AK98" s="161"/>
      <c r="AL98" s="161"/>
    </row>
    <row r="99" spans="1:43" x14ac:dyDescent="0.2">
      <c r="A99" s="60">
        <f t="shared" si="39"/>
        <v>40024</v>
      </c>
      <c r="B99" s="36">
        <v>97</v>
      </c>
      <c r="C99" s="161">
        <f t="shared" si="28"/>
        <v>13</v>
      </c>
      <c r="D99" s="11">
        <f t="shared" ca="1" si="29"/>
        <v>0.25</v>
      </c>
      <c r="E99" s="93">
        <f t="shared" si="30"/>
        <v>20</v>
      </c>
      <c r="F99" s="94">
        <f t="shared" si="31"/>
        <v>1</v>
      </c>
      <c r="G99" s="15">
        <f t="shared" ca="1" si="35"/>
        <v>0.25</v>
      </c>
      <c r="H99" s="26"/>
      <c r="I99" s="26"/>
      <c r="J99" s="15">
        <f t="shared" ca="1" si="36"/>
        <v>1.3000000000000007</v>
      </c>
      <c r="K99" s="12">
        <f t="shared" ca="1" si="40"/>
        <v>0.23722627737226287</v>
      </c>
      <c r="L99" s="13"/>
      <c r="M99" s="15">
        <f t="shared" ca="1" si="37"/>
        <v>0</v>
      </c>
      <c r="N99" s="19">
        <f t="shared" si="32"/>
        <v>36</v>
      </c>
      <c r="O99" s="15">
        <f t="shared" si="33"/>
        <v>5.48</v>
      </c>
      <c r="P99" s="15">
        <f t="shared" ca="1" si="38"/>
        <v>13.050000000000008</v>
      </c>
      <c r="Q99" s="15">
        <f t="shared" si="43"/>
        <v>2.2599999999999998</v>
      </c>
      <c r="R99" s="15">
        <f t="shared" si="43"/>
        <v>11.25</v>
      </c>
      <c r="S99" s="15">
        <f t="shared" ca="1" si="42"/>
        <v>0.77</v>
      </c>
      <c r="U99" s="251">
        <f t="shared" si="34"/>
        <v>0.5</v>
      </c>
      <c r="X99" s="161"/>
      <c r="Y99" s="161"/>
      <c r="Z99" s="161"/>
      <c r="AA99" s="161"/>
      <c r="AB99" s="161"/>
      <c r="AC99" s="161"/>
      <c r="AD99" s="161"/>
      <c r="AE99" s="161"/>
      <c r="AF99" s="161"/>
      <c r="AG99" s="161"/>
      <c r="AH99" s="161"/>
      <c r="AI99" s="161"/>
      <c r="AJ99" s="161"/>
      <c r="AK99" s="161"/>
      <c r="AL99" s="161"/>
    </row>
    <row r="100" spans="1:43" x14ac:dyDescent="0.2">
      <c r="A100" s="60">
        <f t="shared" si="39"/>
        <v>40025</v>
      </c>
      <c r="B100" s="36">
        <v>92</v>
      </c>
      <c r="C100" s="161">
        <f t="shared" si="28"/>
        <v>14</v>
      </c>
      <c r="D100" s="11">
        <f t="shared" ca="1" si="29"/>
        <v>0.2</v>
      </c>
      <c r="E100" s="93">
        <f t="shared" si="30"/>
        <v>21</v>
      </c>
      <c r="F100" s="94">
        <f t="shared" si="31"/>
        <v>1</v>
      </c>
      <c r="G100" s="15">
        <f t="shared" ca="1" si="35"/>
        <v>0.2</v>
      </c>
      <c r="H100" s="26"/>
      <c r="I100" s="26"/>
      <c r="J100" s="15">
        <f t="shared" ca="1" si="36"/>
        <v>1.5000000000000007</v>
      </c>
      <c r="K100" s="12">
        <f t="shared" ca="1" si="40"/>
        <v>0.27372262773722639</v>
      </c>
      <c r="L100" s="13"/>
      <c r="M100" s="15">
        <f t="shared" ca="1" si="37"/>
        <v>0</v>
      </c>
      <c r="N100" s="19">
        <f t="shared" si="32"/>
        <v>36</v>
      </c>
      <c r="O100" s="15">
        <f t="shared" si="33"/>
        <v>5.48</v>
      </c>
      <c r="P100" s="15">
        <f t="shared" ca="1" si="38"/>
        <v>13.250000000000007</v>
      </c>
      <c r="Q100" s="15">
        <f t="shared" si="43"/>
        <v>2.2599999999999998</v>
      </c>
      <c r="R100" s="15">
        <f t="shared" si="43"/>
        <v>11.25</v>
      </c>
      <c r="S100" s="15">
        <f t="shared" ca="1" si="42"/>
        <v>0.77</v>
      </c>
      <c r="U100" s="251">
        <f t="shared" si="34"/>
        <v>0.5</v>
      </c>
      <c r="X100" s="161"/>
      <c r="Y100" s="161"/>
      <c r="Z100" s="161"/>
      <c r="AA100" s="161"/>
      <c r="AB100" s="161"/>
      <c r="AC100" s="161"/>
      <c r="AD100" s="161"/>
      <c r="AE100" s="161"/>
      <c r="AF100" s="161"/>
      <c r="AG100" s="161"/>
      <c r="AH100" s="161"/>
      <c r="AI100" s="161"/>
      <c r="AJ100" s="161"/>
      <c r="AK100" s="161"/>
      <c r="AL100" s="161"/>
    </row>
    <row r="101" spans="1:43" x14ac:dyDescent="0.2">
      <c r="A101" s="60">
        <f t="shared" si="39"/>
        <v>40026</v>
      </c>
      <c r="B101" s="36">
        <v>86</v>
      </c>
      <c r="C101" s="161">
        <f t="shared" si="28"/>
        <v>14</v>
      </c>
      <c r="D101" s="11">
        <f t="shared" ca="1" si="29"/>
        <v>0.17</v>
      </c>
      <c r="E101" s="93">
        <f t="shared" si="30"/>
        <v>22</v>
      </c>
      <c r="F101" s="94">
        <f t="shared" si="31"/>
        <v>1</v>
      </c>
      <c r="G101" s="15">
        <f t="shared" ca="1" si="35"/>
        <v>0.17</v>
      </c>
      <c r="H101" s="26"/>
      <c r="I101" s="26"/>
      <c r="J101" s="15">
        <f t="shared" ca="1" si="36"/>
        <v>1.6700000000000006</v>
      </c>
      <c r="K101" s="12">
        <f t="shared" ca="1" si="40"/>
        <v>0.30474452554744536</v>
      </c>
      <c r="L101" s="13"/>
      <c r="M101" s="15">
        <f t="shared" ca="1" si="37"/>
        <v>0</v>
      </c>
      <c r="N101" s="19">
        <f t="shared" si="32"/>
        <v>36</v>
      </c>
      <c r="O101" s="15">
        <f t="shared" si="33"/>
        <v>5.48</v>
      </c>
      <c r="P101" s="15">
        <f t="shared" ca="1" si="38"/>
        <v>13.420000000000007</v>
      </c>
      <c r="Q101" s="15">
        <f t="shared" si="43"/>
        <v>2.2599999999999998</v>
      </c>
      <c r="R101" s="15">
        <f t="shared" si="43"/>
        <v>11.25</v>
      </c>
      <c r="S101" s="15">
        <f t="shared" ca="1" si="42"/>
        <v>0.77</v>
      </c>
      <c r="U101" s="251">
        <f t="shared" si="34"/>
        <v>0.5</v>
      </c>
      <c r="X101" s="161"/>
      <c r="Y101" s="161"/>
      <c r="Z101" s="161"/>
      <c r="AA101" s="161"/>
      <c r="AB101" s="161"/>
      <c r="AC101" s="161"/>
      <c r="AD101" s="161"/>
      <c r="AE101" s="161"/>
      <c r="AF101" s="161"/>
      <c r="AG101" s="161"/>
      <c r="AH101" s="161"/>
      <c r="AI101" s="161"/>
      <c r="AJ101" s="161"/>
      <c r="AK101" s="161"/>
      <c r="AL101" s="161"/>
    </row>
    <row r="102" spans="1:43" x14ac:dyDescent="0.2">
      <c r="A102" s="60">
        <f t="shared" si="39"/>
        <v>40027</v>
      </c>
      <c r="B102" s="36">
        <v>83</v>
      </c>
      <c r="C102" s="161">
        <f t="shared" si="28"/>
        <v>14</v>
      </c>
      <c r="D102" s="11">
        <f t="shared" ca="1" si="29"/>
        <v>0.17</v>
      </c>
      <c r="E102" s="93">
        <f t="shared" si="30"/>
        <v>23</v>
      </c>
      <c r="F102" s="94">
        <f t="shared" si="31"/>
        <v>1</v>
      </c>
      <c r="G102" s="15">
        <f t="shared" ca="1" si="35"/>
        <v>0.17</v>
      </c>
      <c r="H102" s="26"/>
      <c r="I102" s="26"/>
      <c r="J102" s="15">
        <f t="shared" ca="1" si="36"/>
        <v>1.8400000000000005</v>
      </c>
      <c r="K102" s="12">
        <f t="shared" ca="1" si="40"/>
        <v>0.33576642335766432</v>
      </c>
      <c r="L102" s="13"/>
      <c r="M102" s="15">
        <f t="shared" ca="1" si="37"/>
        <v>0</v>
      </c>
      <c r="N102" s="19">
        <f t="shared" si="32"/>
        <v>36</v>
      </c>
      <c r="O102" s="15">
        <f t="shared" si="33"/>
        <v>5.48</v>
      </c>
      <c r="P102" s="15">
        <f t="shared" ca="1" si="38"/>
        <v>13.590000000000007</v>
      </c>
      <c r="Q102" s="15">
        <f t="shared" si="43"/>
        <v>2.2599999999999998</v>
      </c>
      <c r="R102" s="15">
        <f t="shared" si="43"/>
        <v>11.25</v>
      </c>
      <c r="S102" s="15">
        <f t="shared" ca="1" si="42"/>
        <v>0.77</v>
      </c>
      <c r="T102" s="161"/>
      <c r="U102" s="251">
        <f t="shared" si="34"/>
        <v>0.5</v>
      </c>
      <c r="X102" s="161"/>
      <c r="Y102" s="161"/>
      <c r="Z102" s="161"/>
      <c r="AA102" s="161"/>
      <c r="AB102" s="161"/>
      <c r="AC102" s="161"/>
      <c r="AD102" s="161"/>
      <c r="AE102" s="161"/>
      <c r="AF102" s="161"/>
      <c r="AG102" s="161"/>
      <c r="AH102" s="161"/>
      <c r="AI102" s="161"/>
      <c r="AJ102" s="161"/>
      <c r="AK102" s="161"/>
      <c r="AL102" s="161"/>
      <c r="AM102" s="161"/>
      <c r="AN102" s="161"/>
    </row>
    <row r="103" spans="1:43" x14ac:dyDescent="0.2">
      <c r="A103" s="60">
        <f t="shared" si="39"/>
        <v>40028</v>
      </c>
      <c r="B103" s="36">
        <v>85</v>
      </c>
      <c r="C103" s="161">
        <f t="shared" si="28"/>
        <v>14</v>
      </c>
      <c r="D103" s="11">
        <f t="shared" ca="1" si="29"/>
        <v>0.17</v>
      </c>
      <c r="E103" s="93">
        <f t="shared" si="30"/>
        <v>24</v>
      </c>
      <c r="F103" s="94">
        <f t="shared" si="31"/>
        <v>1</v>
      </c>
      <c r="G103" s="15">
        <f t="shared" ca="1" si="35"/>
        <v>0.17</v>
      </c>
      <c r="H103" s="26"/>
      <c r="I103" s="26"/>
      <c r="J103" s="15">
        <f t="shared" ca="1" si="36"/>
        <v>2.0100000000000007</v>
      </c>
      <c r="K103" s="12">
        <f t="shared" ca="1" si="40"/>
        <v>0.36678832116788329</v>
      </c>
      <c r="L103" s="13"/>
      <c r="M103" s="15">
        <f t="shared" ca="1" si="37"/>
        <v>0</v>
      </c>
      <c r="N103" s="19">
        <f t="shared" si="32"/>
        <v>36</v>
      </c>
      <c r="O103" s="15">
        <f t="shared" si="33"/>
        <v>5.48</v>
      </c>
      <c r="P103" s="15">
        <f t="shared" ca="1" si="38"/>
        <v>13.760000000000007</v>
      </c>
      <c r="Q103" s="15">
        <f t="shared" si="43"/>
        <v>2.2599999999999998</v>
      </c>
      <c r="R103" s="15">
        <f t="shared" si="43"/>
        <v>11.25</v>
      </c>
      <c r="S103" s="15">
        <f t="shared" ca="1" si="42"/>
        <v>0.77</v>
      </c>
      <c r="T103" s="161"/>
      <c r="U103" s="251">
        <f t="shared" si="34"/>
        <v>0.5</v>
      </c>
      <c r="X103" s="161"/>
      <c r="Y103" s="161"/>
      <c r="Z103" s="161"/>
      <c r="AA103" s="161"/>
      <c r="AB103" s="161"/>
      <c r="AC103" s="161"/>
      <c r="AD103" s="161"/>
      <c r="AE103" s="161"/>
      <c r="AF103" s="161"/>
      <c r="AG103" s="161"/>
      <c r="AH103" s="161"/>
      <c r="AI103" s="161"/>
      <c r="AJ103" s="161"/>
      <c r="AK103" s="161"/>
      <c r="AL103" s="161"/>
      <c r="AM103" s="161"/>
      <c r="AN103" s="161"/>
      <c r="AO103" s="161"/>
      <c r="AP103" s="161"/>
      <c r="AQ103" s="161"/>
    </row>
    <row r="104" spans="1:43" x14ac:dyDescent="0.2">
      <c r="A104" s="60">
        <f t="shared" si="39"/>
        <v>40029</v>
      </c>
      <c r="B104" s="36">
        <v>87</v>
      </c>
      <c r="C104" s="161">
        <f t="shared" ref="C104:C135" si="44">IF(A104&lt;Emergence,0,INT((A104-Emergence)/7)+1)</f>
        <v>14</v>
      </c>
      <c r="D104" s="11">
        <f t="shared" ref="D104:D135" ca="1" si="45">IF(C104&gt;0,IF(K103&lt;=SWDPcritical,1,((1-K103)/(1-SWDPcritical)))*VLOOKUP(B104,INDIRECT(Crop),C104+1),0)</f>
        <v>0.17</v>
      </c>
      <c r="E104" s="93">
        <f t="shared" ref="E104:E135" si="46">IF(A104&lt;Alfalfa_Cut_1,"Uncut",A104-INDEX(Alfalfa_Cuts,1,MATCH(A104,Alfalfa_Cuts,1)))</f>
        <v>25</v>
      </c>
      <c r="F104" s="94">
        <f t="shared" ref="F104:F135" si="47">IF(AND(Crop="Alfalfa",AND(E104&gt;=0,E104&lt;=tacr)),((1-Kacr0)*(E104/tacr)+Kacr0),1)</f>
        <v>1</v>
      </c>
      <c r="G104" s="15">
        <f t="shared" ca="1" si="35"/>
        <v>0.17</v>
      </c>
      <c r="H104" s="26"/>
      <c r="I104" s="26">
        <v>1.25</v>
      </c>
      <c r="J104" s="15">
        <f t="shared" ca="1" si="36"/>
        <v>0.9300000000000006</v>
      </c>
      <c r="K104" s="12">
        <f t="shared" ca="1" si="40"/>
        <v>0.16970802919708039</v>
      </c>
      <c r="L104" s="13"/>
      <c r="M104" s="15">
        <f t="shared" ca="1" si="37"/>
        <v>0</v>
      </c>
      <c r="N104" s="19">
        <f t="shared" ref="N104:N135" si="48">IF(VLOOKUP(Crop,CropInfo,4,FALSE)=1,VLOOKUP(Crop,CropInfo,3,FALSE),IF(A104&lt;=Emergence,RZinitial,IF(AND(A104&gt;Emergence,C104&lt;VLOOKUP(Crop,CropInfo,4,FALSE)),N103+(VLOOKUP(Crop,CropInfo,3,FALSE)-RZinitial)/((VLOOKUP(Crop,CropInfo,4,FALSE)-1)*7),VLOOKUP(Crop,CropInfo,3,FALSE))))</f>
        <v>36</v>
      </c>
      <c r="O104" s="15">
        <f t="shared" ref="O104:O135" si="49">IF(N104=MAX(Zbj),VLOOKUP(N104,AWHCsite,6),((N104-VLOOKUP((MATCH(N104,Zbj,1)-1),SoilProp,3))/(VLOOKUP(MATCH(N104,Zbj,1),SoilProp,3)-VLOOKUP((MATCH(N104,Zbj,1)-1),SoilProp,3)))*(VLOOKUP(MATCH(N104,Zbj,1),SoilProp,8)-VLOOKUP((MATCH(N104,Zbj,1)-1),SoilProp,8))+VLOOKUP((MATCH(N104,Zbj,1)-1),SoilProp,8))</f>
        <v>5.48</v>
      </c>
      <c r="P104" s="15">
        <f t="shared" ca="1" si="38"/>
        <v>13.930000000000007</v>
      </c>
      <c r="Q104" s="15">
        <f t="shared" si="43"/>
        <v>2.2599999999999998</v>
      </c>
      <c r="R104" s="15">
        <f t="shared" si="43"/>
        <v>12.5</v>
      </c>
      <c r="S104" s="15">
        <f t="shared" ca="1" si="42"/>
        <v>0.77</v>
      </c>
      <c r="U104" s="251">
        <f t="shared" ref="U104:U135" si="50">MAD</f>
        <v>0.5</v>
      </c>
      <c r="X104" s="161"/>
      <c r="Y104" s="161"/>
      <c r="Z104" s="161"/>
      <c r="AA104" s="161"/>
      <c r="AB104" s="161"/>
      <c r="AC104" s="161"/>
      <c r="AD104" s="161"/>
      <c r="AE104" s="161"/>
      <c r="AF104" s="161"/>
      <c r="AG104" s="161"/>
      <c r="AH104" s="161"/>
      <c r="AI104" s="161"/>
      <c r="AJ104" s="161"/>
      <c r="AK104" s="161"/>
      <c r="AL104" s="161"/>
      <c r="AM104" s="161"/>
      <c r="AN104" s="161"/>
      <c r="AO104" s="161"/>
      <c r="AP104" s="161"/>
      <c r="AQ104" s="161"/>
    </row>
    <row r="105" spans="1:43" x14ac:dyDescent="0.2">
      <c r="A105" s="60">
        <f t="shared" si="39"/>
        <v>40030</v>
      </c>
      <c r="B105" s="36">
        <v>87</v>
      </c>
      <c r="C105" s="161">
        <f t="shared" si="44"/>
        <v>14</v>
      </c>
      <c r="D105" s="11">
        <f t="shared" ca="1" si="45"/>
        <v>0.17</v>
      </c>
      <c r="E105" s="93">
        <f t="shared" si="46"/>
        <v>26</v>
      </c>
      <c r="F105" s="94">
        <f t="shared" si="47"/>
        <v>1</v>
      </c>
      <c r="G105" s="15">
        <f t="shared" ca="1" si="35"/>
        <v>0.17</v>
      </c>
      <c r="H105" s="26"/>
      <c r="I105" s="26"/>
      <c r="J105" s="15">
        <f t="shared" ref="J105:J136" ca="1" si="51">IF(L105&lt;&gt;"",L105*O105,J104+IF(Crop="Alfalfa",G105,D105)+M105-H105-I105)</f>
        <v>1.1000000000000005</v>
      </c>
      <c r="K105" s="12">
        <f t="shared" ca="1" si="40"/>
        <v>0.20072992700729936</v>
      </c>
      <c r="L105" s="13"/>
      <c r="M105" s="15">
        <f t="shared" ref="M105:M136" ca="1" si="52">IF((J104+IF(Crop="Alfalfa",G105,D105)-H105-I105)&lt;0,-J104-IF(Crop="Alfalfa",G105,D105)+H105+I105,0)</f>
        <v>0</v>
      </c>
      <c r="N105" s="19">
        <f t="shared" si="48"/>
        <v>36</v>
      </c>
      <c r="O105" s="15">
        <f t="shared" si="49"/>
        <v>5.48</v>
      </c>
      <c r="P105" s="15">
        <f t="shared" ref="P105:P136" ca="1" si="53">P104+IF(Crop="Alfalfa",G105,D105)</f>
        <v>14.100000000000007</v>
      </c>
      <c r="Q105" s="15">
        <f t="shared" si="43"/>
        <v>2.2599999999999998</v>
      </c>
      <c r="R105" s="15">
        <f t="shared" si="43"/>
        <v>12.5</v>
      </c>
      <c r="S105" s="15">
        <f t="shared" ca="1" si="42"/>
        <v>0.77</v>
      </c>
      <c r="U105" s="251">
        <f t="shared" si="50"/>
        <v>0.5</v>
      </c>
      <c r="X105" s="161"/>
      <c r="Y105" s="161"/>
      <c r="Z105" s="161"/>
      <c r="AA105" s="161"/>
      <c r="AB105" s="161"/>
      <c r="AC105" s="161"/>
      <c r="AD105" s="161"/>
      <c r="AE105" s="161"/>
      <c r="AF105" s="161"/>
      <c r="AG105" s="161"/>
      <c r="AH105" s="161"/>
      <c r="AI105" s="161"/>
      <c r="AJ105" s="161"/>
      <c r="AK105" s="161"/>
      <c r="AL105" s="161"/>
      <c r="AM105" s="161"/>
      <c r="AN105" s="161"/>
      <c r="AO105" s="161"/>
      <c r="AP105" s="161"/>
      <c r="AQ105" s="161"/>
    </row>
    <row r="106" spans="1:43" x14ac:dyDescent="0.2">
      <c r="A106" s="60">
        <f t="shared" si="39"/>
        <v>40031</v>
      </c>
      <c r="B106" s="36">
        <v>78</v>
      </c>
      <c r="C106" s="161">
        <f t="shared" si="44"/>
        <v>14</v>
      </c>
      <c r="D106" s="11">
        <f t="shared" ca="1" si="45"/>
        <v>0.14000000000000001</v>
      </c>
      <c r="E106" s="93">
        <f t="shared" si="46"/>
        <v>27</v>
      </c>
      <c r="F106" s="94">
        <f t="shared" si="47"/>
        <v>1</v>
      </c>
      <c r="G106" s="15">
        <f t="shared" ca="1" si="35"/>
        <v>0.14000000000000001</v>
      </c>
      <c r="H106" s="26"/>
      <c r="I106" s="26"/>
      <c r="J106" s="15">
        <f t="shared" ca="1" si="51"/>
        <v>1.2400000000000007</v>
      </c>
      <c r="K106" s="12">
        <f t="shared" ca="1" si="40"/>
        <v>0.22627737226277383</v>
      </c>
      <c r="L106" s="13"/>
      <c r="M106" s="15">
        <f t="shared" ca="1" si="52"/>
        <v>0</v>
      </c>
      <c r="N106" s="19">
        <f t="shared" si="48"/>
        <v>36</v>
      </c>
      <c r="O106" s="15">
        <f t="shared" si="49"/>
        <v>5.48</v>
      </c>
      <c r="P106" s="15">
        <f t="shared" ca="1" si="53"/>
        <v>14.240000000000007</v>
      </c>
      <c r="Q106" s="15">
        <f t="shared" ref="Q106:R121" si="54">Q105+H106</f>
        <v>2.2599999999999998</v>
      </c>
      <c r="R106" s="15">
        <f t="shared" si="54"/>
        <v>12.5</v>
      </c>
      <c r="S106" s="15">
        <f t="shared" ca="1" si="42"/>
        <v>0.77</v>
      </c>
      <c r="U106" s="251">
        <f t="shared" si="50"/>
        <v>0.5</v>
      </c>
      <c r="X106" s="161"/>
      <c r="Y106" s="161"/>
      <c r="Z106" s="161"/>
      <c r="AA106" s="161"/>
      <c r="AB106" s="161"/>
      <c r="AC106" s="161"/>
      <c r="AD106" s="161"/>
      <c r="AE106" s="161"/>
      <c r="AF106" s="161"/>
      <c r="AG106" s="161"/>
      <c r="AH106" s="161"/>
      <c r="AI106" s="161"/>
      <c r="AJ106" s="161"/>
      <c r="AK106" s="161"/>
      <c r="AL106" s="161"/>
      <c r="AM106" s="161"/>
      <c r="AN106" s="161"/>
      <c r="AO106" s="161"/>
      <c r="AP106" s="161"/>
      <c r="AQ106" s="161"/>
    </row>
    <row r="107" spans="1:43" x14ac:dyDescent="0.2">
      <c r="A107" s="60">
        <f t="shared" si="39"/>
        <v>40032</v>
      </c>
      <c r="B107" s="36">
        <v>81</v>
      </c>
      <c r="C107" s="161">
        <f t="shared" si="44"/>
        <v>15</v>
      </c>
      <c r="D107" s="11">
        <f t="shared" ca="1" si="45"/>
        <v>0.14000000000000001</v>
      </c>
      <c r="E107" s="93">
        <f t="shared" si="46"/>
        <v>28</v>
      </c>
      <c r="F107" s="94">
        <f t="shared" si="47"/>
        <v>1</v>
      </c>
      <c r="G107" s="15">
        <f t="shared" ca="1" si="35"/>
        <v>0.14000000000000001</v>
      </c>
      <c r="H107" s="26"/>
      <c r="I107" s="26"/>
      <c r="J107" s="15">
        <f t="shared" ca="1" si="51"/>
        <v>1.3800000000000008</v>
      </c>
      <c r="K107" s="12">
        <f t="shared" ca="1" si="40"/>
        <v>0.25182481751824831</v>
      </c>
      <c r="L107" s="13"/>
      <c r="M107" s="15">
        <f t="shared" ca="1" si="52"/>
        <v>0</v>
      </c>
      <c r="N107" s="19">
        <f t="shared" si="48"/>
        <v>36</v>
      </c>
      <c r="O107" s="15">
        <f t="shared" si="49"/>
        <v>5.48</v>
      </c>
      <c r="P107" s="15">
        <f t="shared" ca="1" si="53"/>
        <v>14.380000000000008</v>
      </c>
      <c r="Q107" s="15">
        <f t="shared" si="54"/>
        <v>2.2599999999999998</v>
      </c>
      <c r="R107" s="15">
        <f t="shared" si="54"/>
        <v>12.5</v>
      </c>
      <c r="S107" s="15">
        <f t="shared" ca="1" si="42"/>
        <v>0.77</v>
      </c>
      <c r="U107" s="251">
        <f t="shared" si="50"/>
        <v>0.5</v>
      </c>
      <c r="X107" s="161"/>
      <c r="Y107" s="161"/>
      <c r="Z107" s="161"/>
      <c r="AA107" s="161"/>
      <c r="AB107" s="161"/>
      <c r="AC107" s="161"/>
      <c r="AD107" s="161"/>
      <c r="AE107" s="161"/>
      <c r="AF107" s="161"/>
      <c r="AG107" s="161"/>
      <c r="AH107" s="161"/>
      <c r="AI107" s="161"/>
      <c r="AJ107" s="161"/>
      <c r="AK107" s="161"/>
      <c r="AL107" s="161"/>
      <c r="AM107" s="161"/>
      <c r="AN107" s="161"/>
      <c r="AO107" s="161"/>
      <c r="AP107" s="161"/>
      <c r="AQ107" s="161"/>
    </row>
    <row r="108" spans="1:43" x14ac:dyDescent="0.2">
      <c r="A108" s="60">
        <f t="shared" si="39"/>
        <v>40033</v>
      </c>
      <c r="B108" s="36">
        <v>86</v>
      </c>
      <c r="C108" s="161">
        <f t="shared" si="44"/>
        <v>15</v>
      </c>
      <c r="D108" s="11">
        <f t="shared" ca="1" si="45"/>
        <v>0.14000000000000001</v>
      </c>
      <c r="E108" s="93">
        <f t="shared" si="46"/>
        <v>29</v>
      </c>
      <c r="F108" s="94">
        <f t="shared" si="47"/>
        <v>1</v>
      </c>
      <c r="G108" s="15">
        <f t="shared" ca="1" si="35"/>
        <v>0.14000000000000001</v>
      </c>
      <c r="H108" s="26"/>
      <c r="I108" s="26"/>
      <c r="J108" s="15">
        <f t="shared" ca="1" si="51"/>
        <v>1.5200000000000009</v>
      </c>
      <c r="K108" s="12">
        <f t="shared" ca="1" si="40"/>
        <v>0.27737226277372279</v>
      </c>
      <c r="L108" s="13"/>
      <c r="M108" s="15">
        <f t="shared" ca="1" si="52"/>
        <v>0</v>
      </c>
      <c r="N108" s="19">
        <f t="shared" si="48"/>
        <v>36</v>
      </c>
      <c r="O108" s="15">
        <f t="shared" si="49"/>
        <v>5.48</v>
      </c>
      <c r="P108" s="15">
        <f t="shared" ca="1" si="53"/>
        <v>14.520000000000008</v>
      </c>
      <c r="Q108" s="15">
        <f t="shared" si="54"/>
        <v>2.2599999999999998</v>
      </c>
      <c r="R108" s="15">
        <f t="shared" si="54"/>
        <v>12.5</v>
      </c>
      <c r="S108" s="15">
        <f t="shared" ca="1" si="42"/>
        <v>0.77</v>
      </c>
      <c r="U108" s="251">
        <f t="shared" si="50"/>
        <v>0.5</v>
      </c>
      <c r="X108" s="161"/>
      <c r="Y108" s="161"/>
      <c r="Z108" s="161"/>
      <c r="AA108" s="161"/>
      <c r="AB108" s="161"/>
      <c r="AC108" s="161"/>
      <c r="AD108" s="161"/>
      <c r="AE108" s="161"/>
      <c r="AF108" s="161"/>
      <c r="AG108" s="161"/>
      <c r="AH108" s="161"/>
      <c r="AI108" s="161"/>
      <c r="AJ108" s="161"/>
      <c r="AK108" s="161"/>
      <c r="AL108" s="161"/>
      <c r="AM108" s="161"/>
      <c r="AN108" s="161"/>
      <c r="AO108" s="161"/>
      <c r="AP108" s="161"/>
      <c r="AQ108" s="161"/>
    </row>
    <row r="109" spans="1:43" ht="12.75" customHeight="1" x14ac:dyDescent="0.2">
      <c r="A109" s="60">
        <f t="shared" si="39"/>
        <v>40034</v>
      </c>
      <c r="B109" s="36">
        <v>85</v>
      </c>
      <c r="C109" s="161">
        <f t="shared" si="44"/>
        <v>15</v>
      </c>
      <c r="D109" s="11">
        <f t="shared" ca="1" si="45"/>
        <v>0.14000000000000001</v>
      </c>
      <c r="E109" s="93">
        <f t="shared" si="46"/>
        <v>30</v>
      </c>
      <c r="F109" s="94">
        <f t="shared" si="47"/>
        <v>1</v>
      </c>
      <c r="G109" s="15">
        <f t="shared" ca="1" si="35"/>
        <v>0.14000000000000001</v>
      </c>
      <c r="H109" s="26"/>
      <c r="I109" s="26"/>
      <c r="J109" s="15">
        <f t="shared" ca="1" si="51"/>
        <v>1.660000000000001</v>
      </c>
      <c r="K109" s="12">
        <f t="shared" ca="1" si="40"/>
        <v>0.30291970802919727</v>
      </c>
      <c r="L109" s="13"/>
      <c r="M109" s="15">
        <f t="shared" ca="1" si="52"/>
        <v>0</v>
      </c>
      <c r="N109" s="19">
        <f t="shared" si="48"/>
        <v>36</v>
      </c>
      <c r="O109" s="15">
        <f t="shared" si="49"/>
        <v>5.48</v>
      </c>
      <c r="P109" s="15">
        <f t="shared" ca="1" si="53"/>
        <v>14.660000000000009</v>
      </c>
      <c r="Q109" s="15">
        <f t="shared" si="54"/>
        <v>2.2599999999999998</v>
      </c>
      <c r="R109" s="15">
        <f t="shared" si="54"/>
        <v>12.5</v>
      </c>
      <c r="S109" s="15">
        <f t="shared" ca="1" si="42"/>
        <v>0.77</v>
      </c>
      <c r="U109" s="251">
        <f t="shared" si="50"/>
        <v>0.5</v>
      </c>
      <c r="X109" s="161"/>
      <c r="Y109" s="161"/>
      <c r="Z109" s="161"/>
      <c r="AA109" s="161"/>
      <c r="AB109" s="161"/>
      <c r="AC109" s="161"/>
      <c r="AD109" s="161"/>
      <c r="AE109" s="161"/>
      <c r="AF109" s="161"/>
      <c r="AG109" s="161"/>
      <c r="AH109" s="161"/>
      <c r="AI109" s="161"/>
      <c r="AJ109" s="161"/>
      <c r="AK109" s="161"/>
      <c r="AL109" s="161"/>
      <c r="AM109" s="161"/>
      <c r="AN109" s="161"/>
      <c r="AO109" s="161"/>
      <c r="AP109" s="161"/>
      <c r="AQ109" s="161"/>
    </row>
    <row r="110" spans="1:43" x14ac:dyDescent="0.2">
      <c r="A110" s="60">
        <f t="shared" si="39"/>
        <v>40035</v>
      </c>
      <c r="B110" s="36">
        <v>82</v>
      </c>
      <c r="C110" s="161">
        <f t="shared" si="44"/>
        <v>15</v>
      </c>
      <c r="D110" s="11">
        <f t="shared" ca="1" si="45"/>
        <v>0.14000000000000001</v>
      </c>
      <c r="E110" s="93">
        <f t="shared" si="46"/>
        <v>31</v>
      </c>
      <c r="F110" s="94">
        <f t="shared" si="47"/>
        <v>1</v>
      </c>
      <c r="G110" s="15">
        <f t="shared" ca="1" si="35"/>
        <v>0.14000000000000001</v>
      </c>
      <c r="H110" s="26"/>
      <c r="I110" s="26"/>
      <c r="J110" s="15">
        <f t="shared" ca="1" si="51"/>
        <v>1.8000000000000012</v>
      </c>
      <c r="K110" s="12">
        <f t="shared" ca="1" si="40"/>
        <v>0.32846715328467174</v>
      </c>
      <c r="L110" s="13"/>
      <c r="M110" s="15">
        <f t="shared" ca="1" si="52"/>
        <v>0</v>
      </c>
      <c r="N110" s="19">
        <f t="shared" si="48"/>
        <v>36</v>
      </c>
      <c r="O110" s="15">
        <f t="shared" si="49"/>
        <v>5.48</v>
      </c>
      <c r="P110" s="15">
        <f t="shared" ca="1" si="53"/>
        <v>14.80000000000001</v>
      </c>
      <c r="Q110" s="15">
        <f t="shared" si="54"/>
        <v>2.2599999999999998</v>
      </c>
      <c r="R110" s="15">
        <f t="shared" si="54"/>
        <v>12.5</v>
      </c>
      <c r="S110" s="15">
        <f t="shared" ca="1" si="42"/>
        <v>0.77</v>
      </c>
      <c r="U110" s="251">
        <f t="shared" si="50"/>
        <v>0.5</v>
      </c>
      <c r="X110" s="161"/>
      <c r="Y110" s="161"/>
      <c r="Z110" s="161"/>
      <c r="AA110" s="161"/>
      <c r="AB110" s="161"/>
      <c r="AC110" s="161"/>
      <c r="AD110" s="161"/>
      <c r="AE110" s="161"/>
      <c r="AF110" s="161"/>
      <c r="AG110" s="161"/>
      <c r="AH110" s="161"/>
      <c r="AI110" s="161"/>
      <c r="AJ110" s="161"/>
      <c r="AK110" s="161"/>
      <c r="AL110" s="161"/>
      <c r="AM110" s="161"/>
      <c r="AN110" s="161"/>
      <c r="AO110" s="161"/>
      <c r="AP110" s="161"/>
      <c r="AQ110" s="161"/>
    </row>
    <row r="111" spans="1:43" x14ac:dyDescent="0.2">
      <c r="A111" s="60">
        <f t="shared" si="39"/>
        <v>40036</v>
      </c>
      <c r="B111" s="36">
        <v>86</v>
      </c>
      <c r="C111" s="161">
        <f t="shared" si="44"/>
        <v>15</v>
      </c>
      <c r="D111" s="11">
        <f t="shared" ca="1" si="45"/>
        <v>0.14000000000000001</v>
      </c>
      <c r="E111" s="93">
        <f t="shared" si="46"/>
        <v>32</v>
      </c>
      <c r="F111" s="94">
        <f t="shared" si="47"/>
        <v>1</v>
      </c>
      <c r="G111" s="15">
        <f t="shared" ca="1" si="35"/>
        <v>0.14000000000000001</v>
      </c>
      <c r="H111" s="26"/>
      <c r="I111" s="26">
        <v>1.25</v>
      </c>
      <c r="J111" s="15">
        <f t="shared" ca="1" si="51"/>
        <v>0.69000000000000128</v>
      </c>
      <c r="K111" s="12">
        <f t="shared" ca="1" si="40"/>
        <v>0.12591240875912432</v>
      </c>
      <c r="L111" s="13"/>
      <c r="M111" s="15">
        <f t="shared" ca="1" si="52"/>
        <v>0</v>
      </c>
      <c r="N111" s="19">
        <f t="shared" si="48"/>
        <v>36</v>
      </c>
      <c r="O111" s="15">
        <f t="shared" si="49"/>
        <v>5.48</v>
      </c>
      <c r="P111" s="15">
        <f t="shared" ca="1" si="53"/>
        <v>14.94000000000001</v>
      </c>
      <c r="Q111" s="15">
        <f t="shared" si="54"/>
        <v>2.2599999999999998</v>
      </c>
      <c r="R111" s="15">
        <f t="shared" si="54"/>
        <v>13.75</v>
      </c>
      <c r="S111" s="15">
        <f t="shared" ca="1" si="42"/>
        <v>0.77</v>
      </c>
      <c r="U111" s="251">
        <f t="shared" si="50"/>
        <v>0.5</v>
      </c>
      <c r="X111" s="161"/>
      <c r="Y111" s="161"/>
      <c r="Z111" s="161"/>
      <c r="AA111" s="161"/>
      <c r="AB111" s="161"/>
      <c r="AC111" s="161"/>
      <c r="AD111" s="161"/>
      <c r="AE111" s="161"/>
      <c r="AF111" s="161"/>
      <c r="AG111" s="161"/>
      <c r="AH111" s="161"/>
      <c r="AI111" s="161"/>
      <c r="AJ111" s="161"/>
      <c r="AK111" s="161"/>
      <c r="AL111" s="161"/>
      <c r="AM111" s="161"/>
      <c r="AN111" s="161"/>
      <c r="AO111" s="161"/>
      <c r="AP111" s="161"/>
      <c r="AQ111" s="161"/>
    </row>
    <row r="112" spans="1:43" x14ac:dyDescent="0.2">
      <c r="A112" s="60">
        <f t="shared" si="39"/>
        <v>40037</v>
      </c>
      <c r="B112" s="36">
        <v>85</v>
      </c>
      <c r="C112" s="161">
        <f t="shared" si="44"/>
        <v>15</v>
      </c>
      <c r="D112" s="11">
        <f t="shared" ca="1" si="45"/>
        <v>0.14000000000000001</v>
      </c>
      <c r="E112" s="93">
        <f t="shared" si="46"/>
        <v>33</v>
      </c>
      <c r="F112" s="94">
        <f t="shared" si="47"/>
        <v>1</v>
      </c>
      <c r="G112" s="15">
        <f t="shared" ca="1" si="35"/>
        <v>0.14000000000000001</v>
      </c>
      <c r="H112" s="26"/>
      <c r="I112" s="26"/>
      <c r="J112" s="15">
        <f t="shared" ca="1" si="51"/>
        <v>0.83000000000000129</v>
      </c>
      <c r="K112" s="12">
        <f t="shared" ca="1" si="40"/>
        <v>0.15145985401459877</v>
      </c>
      <c r="L112" s="13"/>
      <c r="M112" s="15">
        <f t="shared" ca="1" si="52"/>
        <v>0</v>
      </c>
      <c r="N112" s="19">
        <f t="shared" si="48"/>
        <v>36</v>
      </c>
      <c r="O112" s="15">
        <f t="shared" si="49"/>
        <v>5.48</v>
      </c>
      <c r="P112" s="15">
        <f t="shared" ca="1" si="53"/>
        <v>15.080000000000011</v>
      </c>
      <c r="Q112" s="15">
        <f t="shared" si="54"/>
        <v>2.2599999999999998</v>
      </c>
      <c r="R112" s="15">
        <f t="shared" si="54"/>
        <v>13.75</v>
      </c>
      <c r="S112" s="15">
        <f t="shared" ca="1" si="42"/>
        <v>0.77</v>
      </c>
      <c r="U112" s="251">
        <f t="shared" si="50"/>
        <v>0.5</v>
      </c>
      <c r="X112" s="161"/>
      <c r="Y112" s="161"/>
      <c r="Z112" s="161"/>
      <c r="AA112" s="161"/>
      <c r="AB112" s="161"/>
      <c r="AC112" s="161"/>
      <c r="AD112" s="161"/>
      <c r="AE112" s="161"/>
      <c r="AF112" s="161"/>
      <c r="AG112" s="161"/>
      <c r="AH112" s="161"/>
      <c r="AI112" s="161"/>
      <c r="AJ112" s="161"/>
      <c r="AK112" s="161"/>
      <c r="AL112" s="161"/>
      <c r="AM112" s="161"/>
      <c r="AN112" s="161"/>
      <c r="AO112" s="161"/>
      <c r="AP112" s="161"/>
      <c r="AQ112" s="161"/>
    </row>
    <row r="113" spans="1:43" x14ac:dyDescent="0.2">
      <c r="A113" s="60">
        <f t="shared" si="39"/>
        <v>40038</v>
      </c>
      <c r="B113" s="36">
        <v>77</v>
      </c>
      <c r="C113" s="161">
        <f t="shared" si="44"/>
        <v>15</v>
      </c>
      <c r="D113" s="11">
        <f t="shared" ca="1" si="45"/>
        <v>0.11</v>
      </c>
      <c r="E113" s="93">
        <f t="shared" si="46"/>
        <v>34</v>
      </c>
      <c r="F113" s="94">
        <f t="shared" si="47"/>
        <v>1</v>
      </c>
      <c r="G113" s="15">
        <f t="shared" ca="1" si="35"/>
        <v>0.11</v>
      </c>
      <c r="H113" s="26"/>
      <c r="I113" s="26"/>
      <c r="J113" s="15">
        <f t="shared" ca="1" si="51"/>
        <v>0.94000000000000128</v>
      </c>
      <c r="K113" s="12">
        <f t="shared" ca="1" si="40"/>
        <v>0.17153284671532867</v>
      </c>
      <c r="L113" s="13"/>
      <c r="M113" s="15">
        <f t="shared" ca="1" si="52"/>
        <v>0</v>
      </c>
      <c r="N113" s="19">
        <f t="shared" si="48"/>
        <v>36</v>
      </c>
      <c r="O113" s="15">
        <f t="shared" si="49"/>
        <v>5.48</v>
      </c>
      <c r="P113" s="15">
        <f t="shared" ca="1" si="53"/>
        <v>15.19000000000001</v>
      </c>
      <c r="Q113" s="15">
        <f t="shared" si="54"/>
        <v>2.2599999999999998</v>
      </c>
      <c r="R113" s="15">
        <f t="shared" si="54"/>
        <v>13.75</v>
      </c>
      <c r="S113" s="15">
        <f t="shared" ca="1" si="42"/>
        <v>0.77</v>
      </c>
      <c r="U113" s="251">
        <f t="shared" si="50"/>
        <v>0.5</v>
      </c>
      <c r="X113" s="161"/>
      <c r="Y113" s="161"/>
      <c r="Z113" s="161"/>
      <c r="AA113" s="161"/>
      <c r="AB113" s="161"/>
      <c r="AC113" s="161"/>
      <c r="AD113" s="161"/>
      <c r="AE113" s="161"/>
      <c r="AF113" s="161"/>
      <c r="AG113" s="161"/>
      <c r="AH113" s="161"/>
      <c r="AI113" s="161"/>
      <c r="AJ113" s="161"/>
      <c r="AK113" s="161"/>
      <c r="AL113" s="161"/>
      <c r="AM113" s="161"/>
      <c r="AN113" s="161"/>
      <c r="AO113" s="161"/>
      <c r="AP113" s="161"/>
      <c r="AQ113" s="161"/>
    </row>
    <row r="114" spans="1:43" x14ac:dyDescent="0.2">
      <c r="A114" s="60">
        <f t="shared" si="39"/>
        <v>40039</v>
      </c>
      <c r="B114" s="36">
        <v>78</v>
      </c>
      <c r="C114" s="161">
        <f t="shared" si="44"/>
        <v>16</v>
      </c>
      <c r="D114" s="11">
        <f t="shared" ca="1" si="45"/>
        <v>0.09</v>
      </c>
      <c r="E114" s="93">
        <f t="shared" si="46"/>
        <v>35</v>
      </c>
      <c r="F114" s="94">
        <f t="shared" si="47"/>
        <v>1</v>
      </c>
      <c r="G114" s="15">
        <f t="shared" ca="1" si="35"/>
        <v>0.09</v>
      </c>
      <c r="H114" s="26"/>
      <c r="I114" s="26"/>
      <c r="J114" s="15">
        <f t="shared" ca="1" si="51"/>
        <v>1.0300000000000014</v>
      </c>
      <c r="K114" s="12">
        <f t="shared" ca="1" si="40"/>
        <v>0.18795620437956229</v>
      </c>
      <c r="L114" s="13"/>
      <c r="M114" s="15">
        <f t="shared" ca="1" si="52"/>
        <v>0</v>
      </c>
      <c r="N114" s="19">
        <f t="shared" si="48"/>
        <v>36</v>
      </c>
      <c r="O114" s="15">
        <f t="shared" si="49"/>
        <v>5.48</v>
      </c>
      <c r="P114" s="15">
        <f t="shared" ca="1" si="53"/>
        <v>15.28000000000001</v>
      </c>
      <c r="Q114" s="15">
        <f t="shared" si="54"/>
        <v>2.2599999999999998</v>
      </c>
      <c r="R114" s="15">
        <f t="shared" si="54"/>
        <v>13.75</v>
      </c>
      <c r="S114" s="15">
        <f t="shared" ca="1" si="42"/>
        <v>0.77</v>
      </c>
      <c r="U114" s="251">
        <f t="shared" si="50"/>
        <v>0.5</v>
      </c>
      <c r="X114" s="161"/>
      <c r="Y114" s="161"/>
      <c r="Z114" s="161"/>
      <c r="AA114" s="161"/>
      <c r="AB114" s="161"/>
      <c r="AC114" s="161"/>
      <c r="AD114" s="161"/>
      <c r="AE114" s="161"/>
      <c r="AF114" s="161"/>
      <c r="AG114" s="161"/>
      <c r="AH114" s="161"/>
      <c r="AI114" s="161"/>
      <c r="AJ114" s="161"/>
      <c r="AK114" s="161"/>
      <c r="AL114" s="161"/>
      <c r="AM114" s="161"/>
      <c r="AN114" s="161"/>
      <c r="AO114" s="161"/>
      <c r="AP114" s="161"/>
      <c r="AQ114" s="161"/>
    </row>
    <row r="115" spans="1:43" x14ac:dyDescent="0.2">
      <c r="A115" s="60">
        <f t="shared" si="39"/>
        <v>40040</v>
      </c>
      <c r="B115" s="36">
        <v>79</v>
      </c>
      <c r="C115" s="161">
        <f t="shared" si="44"/>
        <v>16</v>
      </c>
      <c r="D115" s="11">
        <f t="shared" ca="1" si="45"/>
        <v>0.09</v>
      </c>
      <c r="E115" s="93">
        <f t="shared" si="46"/>
        <v>36</v>
      </c>
      <c r="F115" s="94">
        <f t="shared" si="47"/>
        <v>1</v>
      </c>
      <c r="G115" s="15">
        <f t="shared" ca="1" si="35"/>
        <v>0.09</v>
      </c>
      <c r="H115" s="26"/>
      <c r="I115" s="26"/>
      <c r="J115" s="15">
        <f t="shared" si="51"/>
        <v>2.1920000000000002</v>
      </c>
      <c r="K115" s="12">
        <f t="shared" si="40"/>
        <v>0.4</v>
      </c>
      <c r="L115" s="13">
        <v>0.4</v>
      </c>
      <c r="M115" s="15">
        <f t="shared" ca="1" si="52"/>
        <v>0</v>
      </c>
      <c r="N115" s="19">
        <f t="shared" si="48"/>
        <v>36</v>
      </c>
      <c r="O115" s="15">
        <f t="shared" si="49"/>
        <v>5.48</v>
      </c>
      <c r="P115" s="15">
        <f t="shared" ca="1" si="53"/>
        <v>15.37000000000001</v>
      </c>
      <c r="Q115" s="15">
        <f t="shared" si="54"/>
        <v>2.2599999999999998</v>
      </c>
      <c r="R115" s="15">
        <f t="shared" si="54"/>
        <v>13.75</v>
      </c>
      <c r="S115" s="15">
        <f t="shared" ca="1" si="42"/>
        <v>0.77</v>
      </c>
      <c r="U115" s="251">
        <f t="shared" si="50"/>
        <v>0.5</v>
      </c>
      <c r="X115" s="161"/>
      <c r="Y115" s="161"/>
      <c r="Z115" s="161"/>
      <c r="AA115" s="161"/>
      <c r="AB115" s="161"/>
      <c r="AC115" s="161"/>
      <c r="AD115" s="161"/>
      <c r="AE115" s="161"/>
      <c r="AF115" s="161"/>
      <c r="AG115" s="161"/>
      <c r="AH115" s="161"/>
      <c r="AI115" s="161"/>
      <c r="AJ115" s="161"/>
      <c r="AK115" s="161"/>
      <c r="AL115" s="161"/>
      <c r="AM115" s="161"/>
      <c r="AN115" s="161"/>
      <c r="AO115" s="161"/>
      <c r="AP115" s="161"/>
      <c r="AQ115" s="161"/>
    </row>
    <row r="116" spans="1:43" x14ac:dyDescent="0.2">
      <c r="A116" s="60">
        <f t="shared" si="39"/>
        <v>40041</v>
      </c>
      <c r="B116" s="36">
        <v>81</v>
      </c>
      <c r="C116" s="161">
        <f t="shared" si="44"/>
        <v>16</v>
      </c>
      <c r="D116" s="11">
        <f t="shared" ca="1" si="45"/>
        <v>0.11</v>
      </c>
      <c r="E116" s="93">
        <f t="shared" si="46"/>
        <v>37</v>
      </c>
      <c r="F116" s="94">
        <f t="shared" si="47"/>
        <v>1</v>
      </c>
      <c r="G116" s="15">
        <f t="shared" ca="1" si="35"/>
        <v>0.11</v>
      </c>
      <c r="H116" s="26"/>
      <c r="I116" s="26"/>
      <c r="J116" s="15">
        <f t="shared" ca="1" si="51"/>
        <v>2.302</v>
      </c>
      <c r="K116" s="12">
        <f t="shared" ca="1" si="40"/>
        <v>0.4200729927007299</v>
      </c>
      <c r="L116" s="13"/>
      <c r="M116" s="15">
        <f t="shared" ca="1" si="52"/>
        <v>0</v>
      </c>
      <c r="N116" s="19">
        <f t="shared" si="48"/>
        <v>36</v>
      </c>
      <c r="O116" s="15">
        <f t="shared" si="49"/>
        <v>5.48</v>
      </c>
      <c r="P116" s="15">
        <f t="shared" ca="1" si="53"/>
        <v>15.480000000000009</v>
      </c>
      <c r="Q116" s="15">
        <f t="shared" si="54"/>
        <v>2.2599999999999998</v>
      </c>
      <c r="R116" s="15">
        <f t="shared" si="54"/>
        <v>13.75</v>
      </c>
      <c r="S116" s="15">
        <f t="shared" ca="1" si="42"/>
        <v>0.77</v>
      </c>
      <c r="T116" s="161"/>
      <c r="U116" s="251">
        <f t="shared" si="50"/>
        <v>0.5</v>
      </c>
      <c r="X116" s="161"/>
      <c r="Y116" s="161"/>
      <c r="Z116" s="161"/>
      <c r="AA116" s="161"/>
      <c r="AB116" s="161"/>
      <c r="AC116" s="161"/>
      <c r="AD116" s="161"/>
      <c r="AE116" s="161"/>
      <c r="AF116" s="161"/>
      <c r="AG116" s="161"/>
      <c r="AH116" s="161"/>
      <c r="AI116" s="161"/>
      <c r="AJ116" s="161"/>
      <c r="AK116" s="161"/>
      <c r="AL116" s="161"/>
      <c r="AM116" s="161"/>
      <c r="AN116" s="161"/>
      <c r="AO116" s="161"/>
      <c r="AP116" s="161"/>
      <c r="AQ116" s="161"/>
    </row>
    <row r="117" spans="1:43" x14ac:dyDescent="0.2">
      <c r="A117" s="60">
        <f t="shared" si="39"/>
        <v>40042</v>
      </c>
      <c r="B117" s="36">
        <v>78</v>
      </c>
      <c r="C117" s="161">
        <f t="shared" si="44"/>
        <v>16</v>
      </c>
      <c r="D117" s="11">
        <f t="shared" ca="1" si="45"/>
        <v>0.09</v>
      </c>
      <c r="E117" s="93">
        <f t="shared" si="46"/>
        <v>38</v>
      </c>
      <c r="F117" s="94">
        <f t="shared" si="47"/>
        <v>1</v>
      </c>
      <c r="G117" s="15">
        <f t="shared" ca="1" si="35"/>
        <v>0.09</v>
      </c>
      <c r="H117" s="26"/>
      <c r="I117" s="26"/>
      <c r="J117" s="15">
        <f t="shared" ca="1" si="51"/>
        <v>2.3919999999999999</v>
      </c>
      <c r="K117" s="12">
        <f t="shared" ca="1" si="40"/>
        <v>0.43649635036496343</v>
      </c>
      <c r="L117" s="13"/>
      <c r="M117" s="15">
        <f t="shared" ca="1" si="52"/>
        <v>0</v>
      </c>
      <c r="N117" s="19">
        <f t="shared" si="48"/>
        <v>36</v>
      </c>
      <c r="O117" s="15">
        <f t="shared" si="49"/>
        <v>5.48</v>
      </c>
      <c r="P117" s="15">
        <f t="shared" ca="1" si="53"/>
        <v>15.570000000000009</v>
      </c>
      <c r="Q117" s="15">
        <f t="shared" si="54"/>
        <v>2.2599999999999998</v>
      </c>
      <c r="R117" s="15">
        <f t="shared" si="54"/>
        <v>13.75</v>
      </c>
      <c r="S117" s="15">
        <f t="shared" ca="1" si="42"/>
        <v>0.77</v>
      </c>
      <c r="T117" s="161"/>
      <c r="U117" s="251">
        <f t="shared" si="50"/>
        <v>0.5</v>
      </c>
      <c r="X117" s="161"/>
      <c r="Y117" s="161"/>
      <c r="Z117" s="161"/>
      <c r="AA117" s="161"/>
      <c r="AB117" s="161"/>
      <c r="AC117" s="161"/>
      <c r="AD117" s="161"/>
      <c r="AE117" s="161"/>
      <c r="AF117" s="161"/>
      <c r="AG117" s="161"/>
      <c r="AH117" s="161"/>
      <c r="AI117" s="161"/>
      <c r="AJ117" s="161"/>
      <c r="AK117" s="161"/>
      <c r="AL117" s="161"/>
      <c r="AM117" s="161"/>
      <c r="AN117" s="161"/>
      <c r="AO117" s="161"/>
      <c r="AP117" s="161"/>
      <c r="AQ117" s="161"/>
    </row>
    <row r="118" spans="1:43" x14ac:dyDescent="0.2">
      <c r="A118" s="60">
        <f t="shared" si="39"/>
        <v>40043</v>
      </c>
      <c r="B118" s="36">
        <v>77</v>
      </c>
      <c r="C118" s="161">
        <f t="shared" si="44"/>
        <v>16</v>
      </c>
      <c r="D118" s="11">
        <f t="shared" ca="1" si="45"/>
        <v>0.09</v>
      </c>
      <c r="E118" s="93">
        <f t="shared" si="46"/>
        <v>39</v>
      </c>
      <c r="F118" s="94">
        <f t="shared" si="47"/>
        <v>1</v>
      </c>
      <c r="G118" s="15">
        <f t="shared" ca="1" si="35"/>
        <v>0.09</v>
      </c>
      <c r="H118" s="26"/>
      <c r="I118" s="26">
        <v>1.25</v>
      </c>
      <c r="J118" s="15">
        <f t="shared" ca="1" si="51"/>
        <v>1.2319999999999998</v>
      </c>
      <c r="K118" s="12">
        <f t="shared" ca="1" si="40"/>
        <v>0.22481751824817511</v>
      </c>
      <c r="L118" s="13"/>
      <c r="M118" s="15">
        <f t="shared" ca="1" si="52"/>
        <v>0</v>
      </c>
      <c r="N118" s="19">
        <f t="shared" si="48"/>
        <v>36</v>
      </c>
      <c r="O118" s="15">
        <f t="shared" si="49"/>
        <v>5.48</v>
      </c>
      <c r="P118" s="15">
        <f t="shared" ca="1" si="53"/>
        <v>15.660000000000009</v>
      </c>
      <c r="Q118" s="15">
        <f t="shared" si="54"/>
        <v>2.2599999999999998</v>
      </c>
      <c r="R118" s="15">
        <f t="shared" si="54"/>
        <v>15</v>
      </c>
      <c r="S118" s="15">
        <f t="shared" ca="1" si="42"/>
        <v>0.77</v>
      </c>
      <c r="U118" s="251">
        <f t="shared" si="50"/>
        <v>0.5</v>
      </c>
      <c r="X118" s="161"/>
      <c r="Y118" s="161"/>
      <c r="Z118" s="161"/>
      <c r="AA118" s="161"/>
      <c r="AB118" s="161"/>
      <c r="AC118" s="161"/>
      <c r="AD118" s="161"/>
      <c r="AE118" s="161"/>
      <c r="AF118" s="161"/>
      <c r="AG118" s="161"/>
      <c r="AH118" s="161"/>
      <c r="AI118" s="161"/>
      <c r="AJ118" s="161"/>
      <c r="AK118" s="161"/>
      <c r="AL118" s="161"/>
      <c r="AM118" s="161"/>
      <c r="AN118" s="161"/>
      <c r="AO118" s="161"/>
      <c r="AP118" s="161"/>
      <c r="AQ118" s="161"/>
    </row>
    <row r="119" spans="1:43" x14ac:dyDescent="0.2">
      <c r="A119" s="60">
        <f t="shared" si="39"/>
        <v>40044</v>
      </c>
      <c r="B119" s="36">
        <v>81</v>
      </c>
      <c r="C119" s="161">
        <f t="shared" si="44"/>
        <v>16</v>
      </c>
      <c r="D119" s="11">
        <f t="shared" ca="1" si="45"/>
        <v>0.11</v>
      </c>
      <c r="E119" s="93">
        <f t="shared" si="46"/>
        <v>40</v>
      </c>
      <c r="F119" s="94">
        <f t="shared" si="47"/>
        <v>1</v>
      </c>
      <c r="G119" s="15">
        <f t="shared" ca="1" si="35"/>
        <v>0.11</v>
      </c>
      <c r="H119" s="26"/>
      <c r="I119" s="26"/>
      <c r="J119" s="15">
        <f t="shared" ca="1" si="51"/>
        <v>1.3419999999999999</v>
      </c>
      <c r="K119" s="12">
        <f t="shared" ca="1" si="40"/>
        <v>0.24489051094890507</v>
      </c>
      <c r="L119" s="13"/>
      <c r="M119" s="15">
        <f t="shared" ca="1" si="52"/>
        <v>0</v>
      </c>
      <c r="N119" s="19">
        <f t="shared" si="48"/>
        <v>36</v>
      </c>
      <c r="O119" s="15">
        <f t="shared" si="49"/>
        <v>5.48</v>
      </c>
      <c r="P119" s="15">
        <f t="shared" ca="1" si="53"/>
        <v>15.770000000000008</v>
      </c>
      <c r="Q119" s="15">
        <f t="shared" si="54"/>
        <v>2.2599999999999998</v>
      </c>
      <c r="R119" s="15">
        <f t="shared" si="54"/>
        <v>15</v>
      </c>
      <c r="S119" s="15">
        <f t="shared" ca="1" si="42"/>
        <v>0.77</v>
      </c>
      <c r="U119" s="251">
        <f t="shared" si="50"/>
        <v>0.5</v>
      </c>
      <c r="X119" s="161"/>
      <c r="Y119" s="161"/>
      <c r="Z119" s="161"/>
      <c r="AA119" s="161"/>
      <c r="AB119" s="161"/>
      <c r="AC119" s="161"/>
      <c r="AD119" s="161"/>
      <c r="AE119" s="161"/>
      <c r="AF119" s="161"/>
      <c r="AG119" s="161"/>
      <c r="AH119" s="161"/>
      <c r="AI119" s="161"/>
      <c r="AJ119" s="161"/>
      <c r="AK119" s="161"/>
      <c r="AL119" s="161"/>
      <c r="AM119" s="161"/>
      <c r="AN119" s="161"/>
      <c r="AO119" s="161"/>
      <c r="AP119" s="161"/>
      <c r="AQ119" s="161"/>
    </row>
    <row r="120" spans="1:43" x14ac:dyDescent="0.2">
      <c r="A120" s="60">
        <f t="shared" si="39"/>
        <v>40045</v>
      </c>
      <c r="B120" s="36">
        <v>82</v>
      </c>
      <c r="C120" s="161">
        <f t="shared" si="44"/>
        <v>16</v>
      </c>
      <c r="D120" s="11">
        <f t="shared" ca="1" si="45"/>
        <v>0.11</v>
      </c>
      <c r="E120" s="93">
        <f t="shared" si="46"/>
        <v>41</v>
      </c>
      <c r="F120" s="94">
        <f t="shared" si="47"/>
        <v>1</v>
      </c>
      <c r="G120" s="15">
        <f t="shared" ca="1" si="35"/>
        <v>0.11</v>
      </c>
      <c r="H120" s="26"/>
      <c r="I120" s="26"/>
      <c r="J120" s="15">
        <f t="shared" ca="1" si="51"/>
        <v>1.452</v>
      </c>
      <c r="K120" s="12">
        <f t="shared" ca="1" si="40"/>
        <v>0.264963503649635</v>
      </c>
      <c r="L120" s="13"/>
      <c r="M120" s="15">
        <f t="shared" ca="1" si="52"/>
        <v>0</v>
      </c>
      <c r="N120" s="19">
        <f t="shared" si="48"/>
        <v>36</v>
      </c>
      <c r="O120" s="15">
        <f t="shared" si="49"/>
        <v>5.48</v>
      </c>
      <c r="P120" s="15">
        <f t="shared" ca="1" si="53"/>
        <v>15.880000000000008</v>
      </c>
      <c r="Q120" s="15">
        <f t="shared" si="54"/>
        <v>2.2599999999999998</v>
      </c>
      <c r="R120" s="15">
        <f t="shared" si="54"/>
        <v>15</v>
      </c>
      <c r="S120" s="15">
        <f t="shared" ca="1" si="42"/>
        <v>0.77</v>
      </c>
      <c r="U120" s="251">
        <f t="shared" si="50"/>
        <v>0.5</v>
      </c>
      <c r="X120" s="161"/>
      <c r="Y120" s="161"/>
      <c r="Z120" s="161"/>
      <c r="AA120" s="161"/>
      <c r="AB120" s="161"/>
      <c r="AC120" s="161"/>
      <c r="AD120" s="161"/>
      <c r="AE120" s="161"/>
      <c r="AF120" s="161"/>
      <c r="AG120" s="161"/>
      <c r="AH120" s="161"/>
      <c r="AI120" s="161"/>
      <c r="AJ120" s="161"/>
      <c r="AK120" s="161"/>
      <c r="AL120" s="161"/>
      <c r="AM120" s="161"/>
      <c r="AN120" s="161"/>
      <c r="AO120" s="161"/>
      <c r="AP120" s="161"/>
      <c r="AQ120" s="161"/>
    </row>
    <row r="121" spans="1:43" x14ac:dyDescent="0.2">
      <c r="A121" s="60">
        <f t="shared" si="39"/>
        <v>40046</v>
      </c>
      <c r="B121" s="36">
        <v>83</v>
      </c>
      <c r="C121" s="161">
        <f t="shared" si="44"/>
        <v>17</v>
      </c>
      <c r="D121" s="11">
        <f t="shared" ca="1" si="45"/>
        <v>0.09</v>
      </c>
      <c r="E121" s="93">
        <f t="shared" si="46"/>
        <v>0</v>
      </c>
      <c r="F121" s="94">
        <f t="shared" si="47"/>
        <v>1</v>
      </c>
      <c r="G121" s="15">
        <f t="shared" ca="1" si="35"/>
        <v>0.09</v>
      </c>
      <c r="H121" s="26"/>
      <c r="I121" s="26"/>
      <c r="J121" s="15">
        <f t="shared" ca="1" si="51"/>
        <v>1.542</v>
      </c>
      <c r="K121" s="12">
        <f t="shared" ca="1" si="40"/>
        <v>0.28138686131386859</v>
      </c>
      <c r="L121" s="13"/>
      <c r="M121" s="15">
        <f t="shared" ca="1" si="52"/>
        <v>0</v>
      </c>
      <c r="N121" s="19">
        <f t="shared" si="48"/>
        <v>36</v>
      </c>
      <c r="O121" s="15">
        <f t="shared" si="49"/>
        <v>5.48</v>
      </c>
      <c r="P121" s="15">
        <f t="shared" ca="1" si="53"/>
        <v>15.970000000000008</v>
      </c>
      <c r="Q121" s="15">
        <f t="shared" si="54"/>
        <v>2.2599999999999998</v>
      </c>
      <c r="R121" s="15">
        <f t="shared" si="54"/>
        <v>15</v>
      </c>
      <c r="S121" s="15">
        <f t="shared" ca="1" si="42"/>
        <v>0.77</v>
      </c>
      <c r="U121" s="251">
        <f t="shared" si="50"/>
        <v>0.5</v>
      </c>
      <c r="X121" s="161"/>
      <c r="Y121" s="161"/>
      <c r="Z121" s="161"/>
      <c r="AA121" s="161"/>
      <c r="AB121" s="161"/>
      <c r="AC121" s="161"/>
      <c r="AD121" s="161"/>
      <c r="AE121" s="161"/>
      <c r="AF121" s="161"/>
      <c r="AG121" s="161"/>
      <c r="AH121" s="161"/>
      <c r="AI121" s="161"/>
      <c r="AJ121" s="161"/>
      <c r="AK121" s="161"/>
      <c r="AL121" s="161"/>
      <c r="AM121" s="161"/>
      <c r="AN121" s="161"/>
      <c r="AO121" s="161"/>
      <c r="AP121" s="161"/>
      <c r="AQ121" s="161"/>
    </row>
    <row r="122" spans="1:43" x14ac:dyDescent="0.2">
      <c r="A122" s="60">
        <f t="shared" si="39"/>
        <v>40047</v>
      </c>
      <c r="B122" s="36">
        <v>83</v>
      </c>
      <c r="C122" s="161">
        <f t="shared" si="44"/>
        <v>17</v>
      </c>
      <c r="D122" s="11">
        <f t="shared" ca="1" si="45"/>
        <v>0.09</v>
      </c>
      <c r="E122" s="93">
        <f t="shared" si="46"/>
        <v>1</v>
      </c>
      <c r="F122" s="94">
        <f t="shared" si="47"/>
        <v>1</v>
      </c>
      <c r="G122" s="15">
        <f t="shared" ca="1" si="35"/>
        <v>0.09</v>
      </c>
      <c r="H122" s="26"/>
      <c r="I122" s="26"/>
      <c r="J122" s="15">
        <f t="shared" ca="1" si="51"/>
        <v>1.6320000000000001</v>
      </c>
      <c r="K122" s="12">
        <f t="shared" ca="1" si="40"/>
        <v>0.29781021897810217</v>
      </c>
      <c r="L122" s="13"/>
      <c r="M122" s="15">
        <f t="shared" ca="1" si="52"/>
        <v>0</v>
      </c>
      <c r="N122" s="19">
        <f t="shared" si="48"/>
        <v>36</v>
      </c>
      <c r="O122" s="15">
        <f t="shared" si="49"/>
        <v>5.48</v>
      </c>
      <c r="P122" s="15">
        <f t="shared" ca="1" si="53"/>
        <v>16.060000000000009</v>
      </c>
      <c r="Q122" s="15">
        <f t="shared" ref="Q122:R137" si="55">Q121+H122</f>
        <v>2.2599999999999998</v>
      </c>
      <c r="R122" s="15">
        <f t="shared" si="55"/>
        <v>15</v>
      </c>
      <c r="S122" s="15">
        <f t="shared" ca="1" si="42"/>
        <v>0.77</v>
      </c>
      <c r="U122" s="251">
        <f t="shared" si="50"/>
        <v>0.5</v>
      </c>
      <c r="X122" s="161"/>
      <c r="Y122" s="161"/>
      <c r="Z122" s="161"/>
      <c r="AA122" s="161"/>
      <c r="AB122" s="161"/>
      <c r="AC122" s="161"/>
      <c r="AD122" s="161"/>
      <c r="AE122" s="161"/>
      <c r="AF122" s="161"/>
      <c r="AG122" s="161"/>
      <c r="AH122" s="161"/>
      <c r="AI122" s="161"/>
      <c r="AJ122" s="161"/>
      <c r="AK122" s="161"/>
      <c r="AL122" s="161"/>
      <c r="AM122" s="161"/>
      <c r="AN122" s="161"/>
      <c r="AO122" s="161"/>
      <c r="AP122" s="161"/>
      <c r="AQ122" s="161"/>
    </row>
    <row r="123" spans="1:43" x14ac:dyDescent="0.2">
      <c r="A123" s="60">
        <f t="shared" si="39"/>
        <v>40048</v>
      </c>
      <c r="B123" s="36">
        <v>81</v>
      </c>
      <c r="C123" s="161">
        <f t="shared" si="44"/>
        <v>17</v>
      </c>
      <c r="D123" s="11">
        <f t="shared" ca="1" si="45"/>
        <v>0.09</v>
      </c>
      <c r="E123" s="93">
        <f t="shared" si="46"/>
        <v>2</v>
      </c>
      <c r="F123" s="94">
        <f t="shared" si="47"/>
        <v>1</v>
      </c>
      <c r="G123" s="15">
        <f t="shared" ca="1" si="35"/>
        <v>0.09</v>
      </c>
      <c r="H123" s="26"/>
      <c r="I123" s="26"/>
      <c r="J123" s="15">
        <f t="shared" ca="1" si="51"/>
        <v>1.7220000000000002</v>
      </c>
      <c r="K123" s="12">
        <f t="shared" ca="1" si="40"/>
        <v>0.31423357664233575</v>
      </c>
      <c r="L123" s="13"/>
      <c r="M123" s="15">
        <f t="shared" ca="1" si="52"/>
        <v>0</v>
      </c>
      <c r="N123" s="19">
        <f t="shared" si="48"/>
        <v>36</v>
      </c>
      <c r="O123" s="15">
        <f t="shared" si="49"/>
        <v>5.48</v>
      </c>
      <c r="P123" s="15">
        <f t="shared" ca="1" si="53"/>
        <v>16.150000000000009</v>
      </c>
      <c r="Q123" s="15">
        <f t="shared" si="55"/>
        <v>2.2599999999999998</v>
      </c>
      <c r="R123" s="15">
        <f t="shared" si="55"/>
        <v>15</v>
      </c>
      <c r="S123" s="15">
        <f t="shared" ca="1" si="42"/>
        <v>0.77</v>
      </c>
      <c r="U123" s="251">
        <f t="shared" si="50"/>
        <v>0.5</v>
      </c>
      <c r="X123" s="161"/>
      <c r="Y123" s="161"/>
      <c r="Z123" s="161"/>
      <c r="AA123" s="161"/>
      <c r="AB123" s="161"/>
      <c r="AC123" s="161"/>
      <c r="AD123" s="161"/>
      <c r="AE123" s="161"/>
      <c r="AF123" s="161"/>
      <c r="AG123" s="161"/>
      <c r="AH123" s="161"/>
      <c r="AI123" s="161"/>
      <c r="AJ123" s="161"/>
      <c r="AK123" s="161"/>
      <c r="AL123" s="161"/>
      <c r="AM123" s="161"/>
      <c r="AN123" s="161"/>
      <c r="AO123" s="161"/>
      <c r="AP123" s="161"/>
      <c r="AQ123" s="161"/>
    </row>
    <row r="124" spans="1:43" x14ac:dyDescent="0.2">
      <c r="A124" s="60">
        <f t="shared" si="39"/>
        <v>40049</v>
      </c>
      <c r="B124" s="36">
        <v>79</v>
      </c>
      <c r="C124" s="161">
        <f t="shared" si="44"/>
        <v>17</v>
      </c>
      <c r="D124" s="11">
        <f t="shared" ca="1" si="45"/>
        <v>7.0000000000000007E-2</v>
      </c>
      <c r="E124" s="93">
        <f t="shared" si="46"/>
        <v>3</v>
      </c>
      <c r="F124" s="94">
        <f t="shared" si="47"/>
        <v>1</v>
      </c>
      <c r="G124" s="15">
        <f t="shared" ca="1" si="35"/>
        <v>7.0000000000000007E-2</v>
      </c>
      <c r="H124" s="26"/>
      <c r="I124" s="26"/>
      <c r="J124" s="15">
        <f t="shared" ca="1" si="51"/>
        <v>1.7920000000000003</v>
      </c>
      <c r="K124" s="12">
        <f t="shared" ca="1" si="40"/>
        <v>0.32700729927007299</v>
      </c>
      <c r="L124" s="13"/>
      <c r="M124" s="15">
        <f t="shared" ca="1" si="52"/>
        <v>0</v>
      </c>
      <c r="N124" s="19">
        <f t="shared" si="48"/>
        <v>36</v>
      </c>
      <c r="O124" s="15">
        <f t="shared" si="49"/>
        <v>5.48</v>
      </c>
      <c r="P124" s="15">
        <f t="shared" ca="1" si="53"/>
        <v>16.22000000000001</v>
      </c>
      <c r="Q124" s="15">
        <f t="shared" si="55"/>
        <v>2.2599999999999998</v>
      </c>
      <c r="R124" s="15">
        <f t="shared" si="55"/>
        <v>15</v>
      </c>
      <c r="S124" s="15">
        <f t="shared" ca="1" si="42"/>
        <v>0.77</v>
      </c>
      <c r="U124" s="251">
        <f t="shared" si="50"/>
        <v>0.5</v>
      </c>
      <c r="X124" s="161"/>
      <c r="Y124" s="161"/>
      <c r="Z124" s="161"/>
      <c r="AA124" s="161"/>
      <c r="AB124" s="161"/>
      <c r="AC124" s="161"/>
      <c r="AD124" s="161"/>
      <c r="AE124" s="161"/>
      <c r="AF124" s="161"/>
      <c r="AG124" s="161"/>
      <c r="AH124" s="161"/>
      <c r="AI124" s="161"/>
      <c r="AJ124" s="161"/>
      <c r="AK124" s="161"/>
      <c r="AL124" s="161"/>
      <c r="AM124" s="161"/>
      <c r="AN124" s="161"/>
      <c r="AO124" s="161"/>
      <c r="AP124" s="161"/>
      <c r="AQ124" s="161"/>
    </row>
    <row r="125" spans="1:43" x14ac:dyDescent="0.2">
      <c r="A125" s="60">
        <f t="shared" si="39"/>
        <v>40050</v>
      </c>
      <c r="B125" s="36">
        <v>73</v>
      </c>
      <c r="C125" s="161">
        <f t="shared" si="44"/>
        <v>17</v>
      </c>
      <c r="D125" s="11">
        <f t="shared" ca="1" si="45"/>
        <v>7.0000000000000007E-2</v>
      </c>
      <c r="E125" s="93">
        <f t="shared" si="46"/>
        <v>4</v>
      </c>
      <c r="F125" s="94">
        <f t="shared" si="47"/>
        <v>1</v>
      </c>
      <c r="G125" s="15">
        <f t="shared" ca="1" si="35"/>
        <v>7.0000000000000007E-2</v>
      </c>
      <c r="H125" s="26"/>
      <c r="I125" s="26"/>
      <c r="J125" s="15">
        <f t="shared" ca="1" si="51"/>
        <v>1.8620000000000003</v>
      </c>
      <c r="K125" s="12">
        <f t="shared" ca="1" si="40"/>
        <v>0.33978102189781023</v>
      </c>
      <c r="L125" s="13"/>
      <c r="M125" s="15">
        <f t="shared" ca="1" si="52"/>
        <v>0</v>
      </c>
      <c r="N125" s="19">
        <f t="shared" si="48"/>
        <v>36</v>
      </c>
      <c r="O125" s="15">
        <f t="shared" si="49"/>
        <v>5.48</v>
      </c>
      <c r="P125" s="15">
        <f t="shared" ca="1" si="53"/>
        <v>16.29000000000001</v>
      </c>
      <c r="Q125" s="15">
        <f t="shared" si="55"/>
        <v>2.2599999999999998</v>
      </c>
      <c r="R125" s="15">
        <f t="shared" si="55"/>
        <v>15</v>
      </c>
      <c r="S125" s="15">
        <f t="shared" ca="1" si="42"/>
        <v>0.77</v>
      </c>
      <c r="T125" s="161"/>
      <c r="U125" s="251">
        <f t="shared" si="50"/>
        <v>0.5</v>
      </c>
      <c r="X125" s="161"/>
      <c r="Y125" s="161"/>
      <c r="Z125" s="161"/>
      <c r="AA125" s="161"/>
      <c r="AB125" s="161"/>
      <c r="AC125" s="161"/>
      <c r="AD125" s="161"/>
      <c r="AE125" s="161"/>
      <c r="AF125" s="161"/>
      <c r="AG125" s="161"/>
      <c r="AH125" s="161"/>
      <c r="AI125" s="161"/>
      <c r="AJ125" s="161"/>
      <c r="AK125" s="161"/>
      <c r="AL125" s="161"/>
      <c r="AM125" s="161"/>
      <c r="AN125" s="161"/>
      <c r="AO125" s="161"/>
      <c r="AP125" s="161"/>
      <c r="AQ125" s="161"/>
    </row>
    <row r="126" spans="1:43" x14ac:dyDescent="0.2">
      <c r="A126" s="60">
        <f t="shared" si="39"/>
        <v>40051</v>
      </c>
      <c r="B126" s="36">
        <v>79</v>
      </c>
      <c r="C126" s="161">
        <f t="shared" si="44"/>
        <v>17</v>
      </c>
      <c r="D126" s="11">
        <f t="shared" ca="1" si="45"/>
        <v>7.0000000000000007E-2</v>
      </c>
      <c r="E126" s="93">
        <f t="shared" si="46"/>
        <v>5</v>
      </c>
      <c r="F126" s="94">
        <f t="shared" si="47"/>
        <v>1</v>
      </c>
      <c r="G126" s="15">
        <f t="shared" ca="1" si="35"/>
        <v>7.0000000000000007E-2</v>
      </c>
      <c r="H126" s="26"/>
      <c r="I126" s="26"/>
      <c r="J126" s="15">
        <f t="shared" ca="1" si="51"/>
        <v>1.9320000000000004</v>
      </c>
      <c r="K126" s="12">
        <f t="shared" ca="1" si="40"/>
        <v>0.35255474452554747</v>
      </c>
      <c r="L126" s="13"/>
      <c r="M126" s="15">
        <f t="shared" ca="1" si="52"/>
        <v>0</v>
      </c>
      <c r="N126" s="19">
        <f t="shared" si="48"/>
        <v>36</v>
      </c>
      <c r="O126" s="15">
        <f t="shared" si="49"/>
        <v>5.48</v>
      </c>
      <c r="P126" s="15">
        <f t="shared" ca="1" si="53"/>
        <v>16.36000000000001</v>
      </c>
      <c r="Q126" s="15">
        <f t="shared" si="55"/>
        <v>2.2599999999999998</v>
      </c>
      <c r="R126" s="15">
        <f t="shared" si="55"/>
        <v>15</v>
      </c>
      <c r="S126" s="15">
        <f t="shared" ca="1" si="42"/>
        <v>0.77</v>
      </c>
      <c r="T126" s="161"/>
      <c r="U126" s="251">
        <f t="shared" si="50"/>
        <v>0.5</v>
      </c>
      <c r="X126" s="161"/>
      <c r="Y126" s="161"/>
      <c r="Z126" s="161"/>
      <c r="AA126" s="161"/>
      <c r="AB126" s="161"/>
      <c r="AC126" s="161"/>
      <c r="AD126" s="161"/>
      <c r="AE126" s="161"/>
      <c r="AF126" s="161"/>
      <c r="AG126" s="161"/>
      <c r="AH126" s="161"/>
      <c r="AI126" s="161"/>
      <c r="AJ126" s="161"/>
      <c r="AK126" s="161"/>
      <c r="AL126" s="161"/>
      <c r="AM126" s="161"/>
      <c r="AN126" s="161"/>
      <c r="AO126" s="161"/>
      <c r="AP126" s="161"/>
      <c r="AQ126" s="161"/>
    </row>
    <row r="127" spans="1:43" x14ac:dyDescent="0.2">
      <c r="A127" s="60">
        <f t="shared" si="39"/>
        <v>40052</v>
      </c>
      <c r="B127" s="36">
        <v>81</v>
      </c>
      <c r="C127" s="161">
        <f t="shared" si="44"/>
        <v>17</v>
      </c>
      <c r="D127" s="11">
        <f t="shared" ca="1" si="45"/>
        <v>0.09</v>
      </c>
      <c r="E127" s="93">
        <f t="shared" si="46"/>
        <v>6</v>
      </c>
      <c r="F127" s="94">
        <f t="shared" si="47"/>
        <v>1</v>
      </c>
      <c r="G127" s="15">
        <f t="shared" ca="1" si="35"/>
        <v>0.09</v>
      </c>
      <c r="H127" s="26"/>
      <c r="I127" s="26"/>
      <c r="J127" s="15">
        <f t="shared" ca="1" si="51"/>
        <v>2.0220000000000002</v>
      </c>
      <c r="K127" s="12">
        <f t="shared" ca="1" si="40"/>
        <v>0.36897810218978105</v>
      </c>
      <c r="L127" s="13"/>
      <c r="M127" s="15">
        <f t="shared" ca="1" si="52"/>
        <v>0</v>
      </c>
      <c r="N127" s="19">
        <f t="shared" si="48"/>
        <v>36</v>
      </c>
      <c r="O127" s="15">
        <f t="shared" si="49"/>
        <v>5.48</v>
      </c>
      <c r="P127" s="15">
        <f t="shared" ca="1" si="53"/>
        <v>16.45000000000001</v>
      </c>
      <c r="Q127" s="15">
        <f t="shared" si="55"/>
        <v>2.2599999999999998</v>
      </c>
      <c r="R127" s="15">
        <f t="shared" si="55"/>
        <v>15</v>
      </c>
      <c r="S127" s="15">
        <f t="shared" ca="1" si="42"/>
        <v>0.77</v>
      </c>
      <c r="T127" s="161"/>
      <c r="U127" s="251">
        <f t="shared" si="50"/>
        <v>0.5</v>
      </c>
      <c r="X127" s="161"/>
      <c r="Y127" s="161"/>
      <c r="Z127" s="161"/>
      <c r="AA127" s="161"/>
      <c r="AB127" s="161"/>
      <c r="AC127" s="161"/>
      <c r="AD127" s="161"/>
      <c r="AE127" s="161"/>
      <c r="AF127" s="161"/>
      <c r="AG127" s="161"/>
      <c r="AH127" s="161"/>
      <c r="AI127" s="161"/>
      <c r="AJ127" s="161"/>
      <c r="AK127" s="161"/>
      <c r="AL127" s="161"/>
      <c r="AM127" s="161"/>
      <c r="AN127" s="161"/>
      <c r="AO127" s="161"/>
      <c r="AP127" s="161"/>
      <c r="AQ127" s="161"/>
    </row>
    <row r="128" spans="1:43" x14ac:dyDescent="0.2">
      <c r="A128" s="60">
        <f t="shared" si="39"/>
        <v>40053</v>
      </c>
      <c r="B128" s="36">
        <v>80</v>
      </c>
      <c r="C128" s="161">
        <f t="shared" si="44"/>
        <v>18</v>
      </c>
      <c r="D128" s="11">
        <f t="shared" ca="1" si="45"/>
        <v>0.06</v>
      </c>
      <c r="E128" s="93">
        <f t="shared" si="46"/>
        <v>7</v>
      </c>
      <c r="F128" s="94">
        <f t="shared" si="47"/>
        <v>1</v>
      </c>
      <c r="G128" s="15">
        <f t="shared" ca="1" si="35"/>
        <v>0.06</v>
      </c>
      <c r="H128" s="26"/>
      <c r="I128" s="26"/>
      <c r="J128" s="15">
        <f t="shared" ca="1" si="51"/>
        <v>2.0820000000000003</v>
      </c>
      <c r="K128" s="12">
        <f t="shared" ca="1" si="40"/>
        <v>0.37992700729927009</v>
      </c>
      <c r="L128" s="13"/>
      <c r="M128" s="15">
        <f t="shared" ca="1" si="52"/>
        <v>0</v>
      </c>
      <c r="N128" s="19">
        <f t="shared" si="48"/>
        <v>36</v>
      </c>
      <c r="O128" s="15">
        <f t="shared" si="49"/>
        <v>5.48</v>
      </c>
      <c r="P128" s="15">
        <f t="shared" ca="1" si="53"/>
        <v>16.510000000000009</v>
      </c>
      <c r="Q128" s="15">
        <f t="shared" si="55"/>
        <v>2.2599999999999998</v>
      </c>
      <c r="R128" s="15">
        <f t="shared" si="55"/>
        <v>15</v>
      </c>
      <c r="S128" s="15">
        <f t="shared" ca="1" si="42"/>
        <v>0.77</v>
      </c>
      <c r="T128" s="161"/>
      <c r="U128" s="251">
        <f t="shared" si="50"/>
        <v>0.5</v>
      </c>
      <c r="X128" s="161"/>
      <c r="Y128" s="161"/>
      <c r="Z128" s="161"/>
      <c r="AA128" s="161"/>
      <c r="AB128" s="161"/>
      <c r="AC128" s="161"/>
      <c r="AD128" s="161"/>
      <c r="AE128" s="161"/>
      <c r="AF128" s="161"/>
      <c r="AG128" s="161"/>
      <c r="AH128" s="161"/>
      <c r="AI128" s="161"/>
      <c r="AJ128" s="161"/>
      <c r="AK128" s="161"/>
      <c r="AL128" s="161"/>
      <c r="AM128" s="161"/>
      <c r="AN128" s="161"/>
      <c r="AO128" s="161"/>
      <c r="AP128" s="161"/>
      <c r="AQ128" s="161"/>
    </row>
    <row r="129" spans="1:43" x14ac:dyDescent="0.2">
      <c r="A129" s="60">
        <f t="shared" si="39"/>
        <v>40054</v>
      </c>
      <c r="B129" s="36">
        <v>75</v>
      </c>
      <c r="C129" s="161">
        <f t="shared" si="44"/>
        <v>18</v>
      </c>
      <c r="D129" s="11">
        <f t="shared" ca="1" si="45"/>
        <v>0.05</v>
      </c>
      <c r="E129" s="93">
        <f t="shared" si="46"/>
        <v>8</v>
      </c>
      <c r="F129" s="94">
        <f t="shared" si="47"/>
        <v>1</v>
      </c>
      <c r="G129" s="15">
        <f t="shared" ca="1" si="35"/>
        <v>0.05</v>
      </c>
      <c r="H129" s="26"/>
      <c r="I129" s="26"/>
      <c r="J129" s="15">
        <f t="shared" ca="1" si="51"/>
        <v>2.1320000000000001</v>
      </c>
      <c r="K129" s="12">
        <f t="shared" ca="1" si="40"/>
        <v>0.38905109489051093</v>
      </c>
      <c r="L129" s="13"/>
      <c r="M129" s="15">
        <f t="shared" ca="1" si="52"/>
        <v>0</v>
      </c>
      <c r="N129" s="19">
        <f t="shared" si="48"/>
        <v>36</v>
      </c>
      <c r="O129" s="15">
        <f t="shared" si="49"/>
        <v>5.48</v>
      </c>
      <c r="P129" s="15">
        <f t="shared" ca="1" si="53"/>
        <v>16.560000000000009</v>
      </c>
      <c r="Q129" s="15">
        <f t="shared" si="55"/>
        <v>2.2599999999999998</v>
      </c>
      <c r="R129" s="15">
        <f t="shared" si="55"/>
        <v>15</v>
      </c>
      <c r="S129" s="15">
        <f t="shared" ca="1" si="42"/>
        <v>0.77</v>
      </c>
      <c r="T129" s="161"/>
      <c r="U129" s="251">
        <f t="shared" si="50"/>
        <v>0.5</v>
      </c>
      <c r="X129" s="161"/>
      <c r="Y129" s="161"/>
      <c r="Z129" s="161"/>
      <c r="AA129" s="161"/>
      <c r="AB129" s="161"/>
      <c r="AC129" s="161"/>
      <c r="AD129" s="161"/>
      <c r="AE129" s="161"/>
      <c r="AF129" s="161"/>
      <c r="AG129" s="161"/>
      <c r="AH129" s="161"/>
      <c r="AI129" s="161"/>
      <c r="AJ129" s="161"/>
      <c r="AK129" s="161"/>
      <c r="AL129" s="161"/>
      <c r="AM129" s="161"/>
      <c r="AN129" s="161"/>
      <c r="AO129" s="161"/>
      <c r="AP129" s="161"/>
      <c r="AQ129" s="161"/>
    </row>
    <row r="130" spans="1:43" x14ac:dyDescent="0.2">
      <c r="A130" s="60">
        <f t="shared" si="39"/>
        <v>40055</v>
      </c>
      <c r="B130" s="36">
        <v>80</v>
      </c>
      <c r="C130" s="161">
        <f t="shared" si="44"/>
        <v>18</v>
      </c>
      <c r="D130" s="11">
        <f t="shared" ca="1" si="45"/>
        <v>0.06</v>
      </c>
      <c r="E130" s="93">
        <f t="shared" si="46"/>
        <v>9</v>
      </c>
      <c r="F130" s="94">
        <f t="shared" si="47"/>
        <v>1</v>
      </c>
      <c r="G130" s="15">
        <f t="shared" ca="1" si="35"/>
        <v>0.06</v>
      </c>
      <c r="H130" s="26"/>
      <c r="I130" s="26"/>
      <c r="J130" s="15">
        <f t="shared" ca="1" si="51"/>
        <v>2.1920000000000002</v>
      </c>
      <c r="K130" s="12">
        <f t="shared" ca="1" si="40"/>
        <v>0.4</v>
      </c>
      <c r="L130" s="13"/>
      <c r="M130" s="15">
        <f t="shared" ca="1" si="52"/>
        <v>0</v>
      </c>
      <c r="N130" s="19">
        <f t="shared" si="48"/>
        <v>36</v>
      </c>
      <c r="O130" s="15">
        <f t="shared" si="49"/>
        <v>5.48</v>
      </c>
      <c r="P130" s="15">
        <f t="shared" ca="1" si="53"/>
        <v>16.620000000000008</v>
      </c>
      <c r="Q130" s="15">
        <f t="shared" si="55"/>
        <v>2.2599999999999998</v>
      </c>
      <c r="R130" s="15">
        <f t="shared" si="55"/>
        <v>15</v>
      </c>
      <c r="S130" s="15">
        <f t="shared" ca="1" si="42"/>
        <v>0.77</v>
      </c>
      <c r="T130" s="161"/>
      <c r="U130" s="251">
        <f t="shared" si="50"/>
        <v>0.5</v>
      </c>
      <c r="X130" s="161"/>
      <c r="Y130" s="161"/>
      <c r="Z130" s="161"/>
      <c r="AA130" s="161"/>
      <c r="AB130" s="161"/>
      <c r="AC130" s="161"/>
      <c r="AD130" s="161"/>
      <c r="AE130" s="161"/>
      <c r="AF130" s="161"/>
      <c r="AG130" s="161"/>
      <c r="AH130" s="161"/>
      <c r="AI130" s="161"/>
      <c r="AJ130" s="161"/>
      <c r="AK130" s="161"/>
      <c r="AL130" s="161"/>
      <c r="AM130" s="161"/>
      <c r="AN130" s="161"/>
      <c r="AO130" s="161"/>
      <c r="AP130" s="161"/>
      <c r="AQ130" s="161"/>
    </row>
    <row r="131" spans="1:43" x14ac:dyDescent="0.2">
      <c r="A131" s="60">
        <f t="shared" si="39"/>
        <v>40056</v>
      </c>
      <c r="B131" s="36">
        <v>79</v>
      </c>
      <c r="C131" s="161">
        <f t="shared" si="44"/>
        <v>18</v>
      </c>
      <c r="D131" s="11">
        <f t="shared" ca="1" si="45"/>
        <v>0.05</v>
      </c>
      <c r="E131" s="93">
        <f t="shared" si="46"/>
        <v>10</v>
      </c>
      <c r="F131" s="94">
        <f t="shared" si="47"/>
        <v>1</v>
      </c>
      <c r="G131" s="15">
        <f t="shared" ca="1" si="35"/>
        <v>0.05</v>
      </c>
      <c r="H131" s="26"/>
      <c r="I131" s="26"/>
      <c r="J131" s="15">
        <f t="shared" ca="1" si="51"/>
        <v>2.242</v>
      </c>
      <c r="K131" s="12">
        <f t="shared" ca="1" si="40"/>
        <v>0.40912408759124086</v>
      </c>
      <c r="L131" s="13"/>
      <c r="M131" s="15">
        <f t="shared" ca="1" si="52"/>
        <v>0</v>
      </c>
      <c r="N131" s="19">
        <f t="shared" si="48"/>
        <v>36</v>
      </c>
      <c r="O131" s="15">
        <f t="shared" si="49"/>
        <v>5.48</v>
      </c>
      <c r="P131" s="15">
        <f t="shared" ca="1" si="53"/>
        <v>16.670000000000009</v>
      </c>
      <c r="Q131" s="15">
        <f t="shared" si="55"/>
        <v>2.2599999999999998</v>
      </c>
      <c r="R131" s="15">
        <f t="shared" si="55"/>
        <v>15</v>
      </c>
      <c r="S131" s="15">
        <f t="shared" ca="1" si="42"/>
        <v>0.77</v>
      </c>
      <c r="T131" s="161"/>
      <c r="U131" s="251">
        <f t="shared" si="50"/>
        <v>0.5</v>
      </c>
      <c r="X131" s="161"/>
      <c r="Y131" s="161"/>
      <c r="Z131" s="161"/>
      <c r="AA131" s="161"/>
      <c r="AB131" s="161"/>
      <c r="AC131" s="161"/>
      <c r="AD131" s="161"/>
      <c r="AE131" s="161"/>
      <c r="AF131" s="161"/>
      <c r="AG131" s="161"/>
      <c r="AH131" s="161"/>
      <c r="AI131" s="161"/>
      <c r="AJ131" s="161"/>
      <c r="AK131" s="161"/>
      <c r="AL131" s="161"/>
      <c r="AM131" s="161"/>
      <c r="AN131" s="161"/>
      <c r="AO131" s="161"/>
      <c r="AP131" s="161"/>
      <c r="AQ131" s="161"/>
    </row>
    <row r="132" spans="1:43" x14ac:dyDescent="0.2">
      <c r="A132" s="60">
        <f t="shared" si="39"/>
        <v>40057</v>
      </c>
      <c r="B132" s="36">
        <v>73</v>
      </c>
      <c r="C132" s="161">
        <f t="shared" si="44"/>
        <v>18</v>
      </c>
      <c r="D132" s="11">
        <f t="shared" ca="1" si="45"/>
        <v>0.05</v>
      </c>
      <c r="E132" s="93">
        <f t="shared" si="46"/>
        <v>11</v>
      </c>
      <c r="F132" s="94">
        <f t="shared" si="47"/>
        <v>1</v>
      </c>
      <c r="G132" s="15">
        <f t="shared" ca="1" si="35"/>
        <v>0.05</v>
      </c>
      <c r="H132" s="26"/>
      <c r="I132" s="26"/>
      <c r="J132" s="15">
        <f t="shared" ca="1" si="51"/>
        <v>2.2919999999999998</v>
      </c>
      <c r="K132" s="12">
        <f t="shared" ca="1" si="40"/>
        <v>0.4182481751824817</v>
      </c>
      <c r="L132" s="13"/>
      <c r="M132" s="15">
        <f t="shared" ca="1" si="52"/>
        <v>0</v>
      </c>
      <c r="N132" s="19">
        <f t="shared" si="48"/>
        <v>36</v>
      </c>
      <c r="O132" s="15">
        <f t="shared" si="49"/>
        <v>5.48</v>
      </c>
      <c r="P132" s="15">
        <f t="shared" ca="1" si="53"/>
        <v>16.72000000000001</v>
      </c>
      <c r="Q132" s="15">
        <f t="shared" si="55"/>
        <v>2.2599999999999998</v>
      </c>
      <c r="R132" s="15">
        <f t="shared" si="55"/>
        <v>15</v>
      </c>
      <c r="S132" s="15">
        <f t="shared" ca="1" si="42"/>
        <v>0.77</v>
      </c>
      <c r="T132" s="161"/>
      <c r="U132" s="251">
        <f t="shared" si="50"/>
        <v>0.5</v>
      </c>
      <c r="X132" s="161"/>
      <c r="Y132" s="161"/>
      <c r="Z132" s="161"/>
      <c r="AA132" s="161"/>
      <c r="AB132" s="161"/>
      <c r="AC132" s="161"/>
      <c r="AD132" s="161"/>
      <c r="AE132" s="161"/>
      <c r="AF132" s="161"/>
      <c r="AG132" s="161"/>
      <c r="AH132" s="161"/>
      <c r="AI132" s="161"/>
      <c r="AJ132" s="161"/>
      <c r="AK132" s="161"/>
      <c r="AL132" s="161"/>
      <c r="AM132" s="161"/>
      <c r="AN132" s="161"/>
      <c r="AO132" s="161"/>
      <c r="AP132" s="161"/>
      <c r="AQ132" s="161"/>
    </row>
    <row r="133" spans="1:43" x14ac:dyDescent="0.2">
      <c r="A133" s="60">
        <f t="shared" si="39"/>
        <v>40058</v>
      </c>
      <c r="B133" s="36">
        <v>70</v>
      </c>
      <c r="C133" s="161">
        <f t="shared" si="44"/>
        <v>18</v>
      </c>
      <c r="D133" s="11">
        <f t="shared" ca="1" si="45"/>
        <v>0.05</v>
      </c>
      <c r="E133" s="93">
        <f t="shared" si="46"/>
        <v>12</v>
      </c>
      <c r="F133" s="94">
        <f t="shared" si="47"/>
        <v>1</v>
      </c>
      <c r="G133" s="15">
        <f t="shared" ca="1" si="35"/>
        <v>0.05</v>
      </c>
      <c r="H133" s="26"/>
      <c r="I133" s="26"/>
      <c r="J133" s="15">
        <f t="shared" ca="1" si="51"/>
        <v>2.3419999999999996</v>
      </c>
      <c r="K133" s="12">
        <f t="shared" ca="1" si="40"/>
        <v>0.42737226277372253</v>
      </c>
      <c r="L133" s="13"/>
      <c r="M133" s="15">
        <f t="shared" ca="1" si="52"/>
        <v>0</v>
      </c>
      <c r="N133" s="19">
        <f t="shared" si="48"/>
        <v>36</v>
      </c>
      <c r="O133" s="15">
        <f t="shared" si="49"/>
        <v>5.48</v>
      </c>
      <c r="P133" s="15">
        <f t="shared" ca="1" si="53"/>
        <v>16.77000000000001</v>
      </c>
      <c r="Q133" s="15">
        <f t="shared" si="55"/>
        <v>2.2599999999999998</v>
      </c>
      <c r="R133" s="15">
        <f t="shared" si="55"/>
        <v>15</v>
      </c>
      <c r="S133" s="15">
        <f t="shared" ca="1" si="42"/>
        <v>0.77</v>
      </c>
      <c r="T133" s="161"/>
      <c r="U133" s="251">
        <f t="shared" si="50"/>
        <v>0.5</v>
      </c>
      <c r="X133" s="161"/>
      <c r="Y133" s="161"/>
      <c r="Z133" s="161"/>
      <c r="AA133" s="161"/>
      <c r="AB133" s="161"/>
      <c r="AC133" s="161"/>
      <c r="AD133" s="161"/>
      <c r="AE133" s="161"/>
      <c r="AF133" s="161"/>
      <c r="AG133" s="161"/>
      <c r="AH133" s="161"/>
      <c r="AI133" s="161"/>
      <c r="AJ133" s="161"/>
      <c r="AK133" s="161"/>
      <c r="AL133" s="161"/>
      <c r="AM133" s="161"/>
      <c r="AN133" s="161"/>
      <c r="AO133" s="161"/>
      <c r="AP133" s="161"/>
      <c r="AQ133" s="161"/>
    </row>
    <row r="134" spans="1:43" x14ac:dyDescent="0.2">
      <c r="A134" s="60">
        <f t="shared" si="39"/>
        <v>40059</v>
      </c>
      <c r="B134" s="36">
        <v>72</v>
      </c>
      <c r="C134" s="161">
        <f t="shared" si="44"/>
        <v>18</v>
      </c>
      <c r="D134" s="11">
        <f t="shared" ca="1" si="45"/>
        <v>0.05</v>
      </c>
      <c r="E134" s="93">
        <f t="shared" si="46"/>
        <v>13</v>
      </c>
      <c r="F134" s="94">
        <f t="shared" si="47"/>
        <v>1</v>
      </c>
      <c r="G134" s="15">
        <f t="shared" ca="1" si="35"/>
        <v>0.05</v>
      </c>
      <c r="H134" s="26"/>
      <c r="I134" s="26"/>
      <c r="J134" s="15">
        <f t="shared" ca="1" si="51"/>
        <v>2.3919999999999995</v>
      </c>
      <c r="K134" s="12">
        <f t="shared" ca="1" si="40"/>
        <v>0.43649635036496337</v>
      </c>
      <c r="L134" s="13"/>
      <c r="M134" s="15">
        <f t="shared" ca="1" si="52"/>
        <v>0</v>
      </c>
      <c r="N134" s="19">
        <f t="shared" si="48"/>
        <v>36</v>
      </c>
      <c r="O134" s="15">
        <f t="shared" si="49"/>
        <v>5.48</v>
      </c>
      <c r="P134" s="15">
        <f t="shared" ca="1" si="53"/>
        <v>16.820000000000011</v>
      </c>
      <c r="Q134" s="15">
        <f t="shared" si="55"/>
        <v>2.2599999999999998</v>
      </c>
      <c r="R134" s="15">
        <f t="shared" si="55"/>
        <v>15</v>
      </c>
      <c r="S134" s="15">
        <f t="shared" ca="1" si="42"/>
        <v>0.77</v>
      </c>
      <c r="T134" s="161"/>
      <c r="U134" s="251">
        <f t="shared" si="50"/>
        <v>0.5</v>
      </c>
      <c r="X134" s="161"/>
      <c r="Y134" s="161"/>
      <c r="Z134" s="161"/>
      <c r="AA134" s="161"/>
      <c r="AB134" s="161"/>
      <c r="AC134" s="161"/>
      <c r="AD134" s="161"/>
      <c r="AE134" s="161"/>
      <c r="AF134" s="161"/>
      <c r="AG134" s="161"/>
      <c r="AH134" s="161"/>
      <c r="AI134" s="161"/>
      <c r="AJ134" s="161"/>
      <c r="AK134" s="161"/>
      <c r="AL134" s="161"/>
      <c r="AM134" s="161"/>
      <c r="AN134" s="161"/>
      <c r="AO134" s="161"/>
      <c r="AP134" s="161"/>
      <c r="AQ134" s="161"/>
    </row>
    <row r="135" spans="1:43" x14ac:dyDescent="0.2">
      <c r="A135" s="60">
        <f t="shared" si="39"/>
        <v>40060</v>
      </c>
      <c r="B135" s="36">
        <v>76</v>
      </c>
      <c r="C135" s="161">
        <f t="shared" si="44"/>
        <v>19</v>
      </c>
      <c r="D135" s="11">
        <f t="shared" ca="1" si="45"/>
        <v>0</v>
      </c>
      <c r="E135" s="93">
        <f t="shared" si="46"/>
        <v>14</v>
      </c>
      <c r="F135" s="94">
        <f t="shared" si="47"/>
        <v>1</v>
      </c>
      <c r="G135" s="15">
        <f t="shared" ca="1" si="35"/>
        <v>0</v>
      </c>
      <c r="H135" s="26"/>
      <c r="I135" s="26"/>
      <c r="J135" s="15">
        <f t="shared" ca="1" si="51"/>
        <v>2.3919999999999995</v>
      </c>
      <c r="K135" s="12">
        <f t="shared" ca="1" si="40"/>
        <v>0.43649635036496337</v>
      </c>
      <c r="L135" s="13"/>
      <c r="M135" s="15">
        <f t="shared" ca="1" si="52"/>
        <v>0</v>
      </c>
      <c r="N135" s="19">
        <f t="shared" si="48"/>
        <v>36</v>
      </c>
      <c r="O135" s="15">
        <f t="shared" si="49"/>
        <v>5.48</v>
      </c>
      <c r="P135" s="15">
        <f t="shared" ca="1" si="53"/>
        <v>16.820000000000011</v>
      </c>
      <c r="Q135" s="15">
        <f t="shared" si="55"/>
        <v>2.2599999999999998</v>
      </c>
      <c r="R135" s="15">
        <f t="shared" si="55"/>
        <v>15</v>
      </c>
      <c r="S135" s="15">
        <f t="shared" ca="1" si="42"/>
        <v>0.77</v>
      </c>
      <c r="T135" s="161"/>
      <c r="U135" s="251">
        <f t="shared" si="50"/>
        <v>0.5</v>
      </c>
      <c r="X135" s="161"/>
      <c r="Y135" s="161"/>
      <c r="Z135" s="161"/>
      <c r="AA135" s="161"/>
      <c r="AB135" s="161"/>
      <c r="AC135" s="161"/>
      <c r="AD135" s="161"/>
      <c r="AE135" s="161"/>
      <c r="AF135" s="161"/>
      <c r="AG135" s="161"/>
      <c r="AH135" s="161"/>
      <c r="AI135" s="161"/>
      <c r="AJ135" s="161"/>
      <c r="AK135" s="161"/>
      <c r="AL135" s="161"/>
      <c r="AM135" s="161"/>
      <c r="AN135" s="161"/>
      <c r="AO135" s="161"/>
      <c r="AP135" s="161"/>
      <c r="AQ135" s="161"/>
    </row>
    <row r="136" spans="1:43" x14ac:dyDescent="0.2">
      <c r="A136" s="60">
        <f t="shared" si="39"/>
        <v>40061</v>
      </c>
      <c r="B136" s="36">
        <v>75</v>
      </c>
      <c r="C136" s="161">
        <f t="shared" ref="C136:C161" si="56">IF(A136&lt;Emergence,0,INT((A136-Emergence)/7)+1)</f>
        <v>19</v>
      </c>
      <c r="D136" s="11">
        <f t="shared" ref="D136:D161" ca="1" si="57">IF(C136&gt;0,IF(K135&lt;=SWDPcritical,1,((1-K135)/(1-SWDPcritical)))*VLOOKUP(B136,INDIRECT(Crop),C136+1),0)</f>
        <v>0</v>
      </c>
      <c r="E136" s="93">
        <f t="shared" ref="E136:E161" si="58">IF(A136&lt;Alfalfa_Cut_1,"Uncut",A136-INDEX(Alfalfa_Cuts,1,MATCH(A136,Alfalfa_Cuts,1)))</f>
        <v>15</v>
      </c>
      <c r="F136" s="94">
        <f t="shared" ref="F136:F161" si="59">IF(AND(Crop="Alfalfa",AND(E136&gt;=0,E136&lt;=tacr)),((1-Kacr0)*(E136/tacr)+Kacr0),1)</f>
        <v>1</v>
      </c>
      <c r="G136" s="15">
        <f t="shared" ca="1" si="35"/>
        <v>0</v>
      </c>
      <c r="H136" s="26"/>
      <c r="I136" s="26"/>
      <c r="J136" s="15">
        <f t="shared" ca="1" si="51"/>
        <v>2.3919999999999995</v>
      </c>
      <c r="K136" s="12">
        <f t="shared" ca="1" si="40"/>
        <v>0.43649635036496337</v>
      </c>
      <c r="L136" s="13"/>
      <c r="M136" s="15">
        <f t="shared" ca="1" si="52"/>
        <v>0</v>
      </c>
      <c r="N136" s="19">
        <f t="shared" ref="N136:N161" si="60">IF(VLOOKUP(Crop,CropInfo,4,FALSE)=1,VLOOKUP(Crop,CropInfo,3,FALSE),IF(A136&lt;=Emergence,RZinitial,IF(AND(A136&gt;Emergence,C136&lt;VLOOKUP(Crop,CropInfo,4,FALSE)),N135+(VLOOKUP(Crop,CropInfo,3,FALSE)-RZinitial)/((VLOOKUP(Crop,CropInfo,4,FALSE)-1)*7),VLOOKUP(Crop,CropInfo,3,FALSE))))</f>
        <v>36</v>
      </c>
      <c r="O136" s="15">
        <f t="shared" ref="O136:O161" si="61">IF(N136=MAX(Zbj),VLOOKUP(N136,AWHCsite,6),((N136-VLOOKUP((MATCH(N136,Zbj,1)-1),SoilProp,3))/(VLOOKUP(MATCH(N136,Zbj,1),SoilProp,3)-VLOOKUP((MATCH(N136,Zbj,1)-1),SoilProp,3)))*(VLOOKUP(MATCH(N136,Zbj,1),SoilProp,8)-VLOOKUP((MATCH(N136,Zbj,1)-1),SoilProp,8))+VLOOKUP((MATCH(N136,Zbj,1)-1),SoilProp,8))</f>
        <v>5.48</v>
      </c>
      <c r="P136" s="15">
        <f t="shared" ca="1" si="53"/>
        <v>16.820000000000011</v>
      </c>
      <c r="Q136" s="15">
        <f t="shared" si="55"/>
        <v>2.2599999999999998</v>
      </c>
      <c r="R136" s="15">
        <f t="shared" si="55"/>
        <v>15</v>
      </c>
      <c r="S136" s="15">
        <f t="shared" ca="1" si="42"/>
        <v>0.77</v>
      </c>
      <c r="T136" s="161"/>
      <c r="U136" s="251">
        <f t="shared" ref="U136:U161" si="62">MAD</f>
        <v>0.5</v>
      </c>
      <c r="X136" s="161"/>
      <c r="Y136" s="161"/>
      <c r="Z136" s="161"/>
      <c r="AA136" s="161"/>
      <c r="AB136" s="161"/>
      <c r="AC136" s="161"/>
      <c r="AD136" s="161"/>
      <c r="AE136" s="161"/>
      <c r="AF136" s="161"/>
      <c r="AG136" s="161"/>
      <c r="AH136" s="161"/>
      <c r="AI136" s="161"/>
      <c r="AJ136" s="161"/>
      <c r="AK136" s="161"/>
      <c r="AL136" s="161"/>
      <c r="AM136" s="161"/>
      <c r="AN136" s="161"/>
      <c r="AO136" s="161"/>
      <c r="AP136" s="161"/>
      <c r="AQ136" s="161"/>
    </row>
    <row r="137" spans="1:43" x14ac:dyDescent="0.2">
      <c r="A137" s="60">
        <f t="shared" si="39"/>
        <v>40062</v>
      </c>
      <c r="B137" s="36">
        <v>83</v>
      </c>
      <c r="C137" s="161">
        <f t="shared" si="56"/>
        <v>19</v>
      </c>
      <c r="D137" s="11">
        <f t="shared" ca="1" si="57"/>
        <v>0</v>
      </c>
      <c r="E137" s="93">
        <f t="shared" si="58"/>
        <v>16</v>
      </c>
      <c r="F137" s="94">
        <f t="shared" si="59"/>
        <v>1</v>
      </c>
      <c r="G137" s="15">
        <f t="shared" ref="G137:G161" ca="1" si="63">D137*F137</f>
        <v>0</v>
      </c>
      <c r="H137" s="26"/>
      <c r="I137" s="26"/>
      <c r="J137" s="15">
        <f t="shared" ref="J137:J161" ca="1" si="64">IF(L137&lt;&gt;"",L137*O137,J136+IF(Crop="Alfalfa",G137,D137)+M137-H137-I137)</f>
        <v>2.3919999999999995</v>
      </c>
      <c r="K137" s="12">
        <f t="shared" ca="1" si="40"/>
        <v>0.43649635036496337</v>
      </c>
      <c r="L137" s="13"/>
      <c r="M137" s="15">
        <f t="shared" ref="M137:M161" ca="1" si="65">IF((J136+IF(Crop="Alfalfa",G137,D137)-H137-I137)&lt;0,-J136-IF(Crop="Alfalfa",G137,D137)+H137+I137,0)</f>
        <v>0</v>
      </c>
      <c r="N137" s="19">
        <f t="shared" si="60"/>
        <v>36</v>
      </c>
      <c r="O137" s="15">
        <f t="shared" si="61"/>
        <v>5.48</v>
      </c>
      <c r="P137" s="15">
        <f t="shared" ref="P137:P161" ca="1" si="66">P136+IF(Crop="Alfalfa",G137,D137)</f>
        <v>16.820000000000011</v>
      </c>
      <c r="Q137" s="15">
        <f t="shared" si="55"/>
        <v>2.2599999999999998</v>
      </c>
      <c r="R137" s="15">
        <f t="shared" si="55"/>
        <v>15</v>
      </c>
      <c r="S137" s="15">
        <f t="shared" ca="1" si="42"/>
        <v>0.77</v>
      </c>
      <c r="T137" s="161"/>
      <c r="U137" s="251">
        <f t="shared" si="62"/>
        <v>0.5</v>
      </c>
      <c r="X137" s="161"/>
      <c r="Y137" s="161"/>
      <c r="Z137" s="161"/>
      <c r="AA137" s="161"/>
      <c r="AB137" s="161"/>
      <c r="AC137" s="161"/>
      <c r="AD137" s="161"/>
      <c r="AE137" s="161"/>
      <c r="AF137" s="161"/>
      <c r="AG137" s="161"/>
      <c r="AH137" s="161"/>
      <c r="AI137" s="161"/>
      <c r="AJ137" s="161"/>
      <c r="AK137" s="161"/>
      <c r="AL137" s="161"/>
      <c r="AM137" s="161"/>
      <c r="AN137" s="161"/>
      <c r="AO137" s="161"/>
      <c r="AP137" s="161"/>
      <c r="AQ137" s="161"/>
    </row>
    <row r="138" spans="1:43" x14ac:dyDescent="0.2">
      <c r="A138" s="60">
        <f t="shared" ref="A138:A159" si="67">A137+1</f>
        <v>40063</v>
      </c>
      <c r="B138" s="36">
        <v>81</v>
      </c>
      <c r="C138" s="161">
        <f t="shared" si="56"/>
        <v>19</v>
      </c>
      <c r="D138" s="11">
        <f t="shared" ca="1" si="57"/>
        <v>0</v>
      </c>
      <c r="E138" s="93">
        <f t="shared" si="58"/>
        <v>17</v>
      </c>
      <c r="F138" s="94">
        <f t="shared" si="59"/>
        <v>1</v>
      </c>
      <c r="G138" s="15">
        <f t="shared" ca="1" si="63"/>
        <v>0</v>
      </c>
      <c r="H138" s="26"/>
      <c r="I138" s="26"/>
      <c r="J138" s="15">
        <f t="shared" ca="1" si="64"/>
        <v>2.3919999999999995</v>
      </c>
      <c r="K138" s="12">
        <f t="shared" ref="K138:K159" ca="1" si="68">J138/O138</f>
        <v>0.43649635036496337</v>
      </c>
      <c r="L138" s="13"/>
      <c r="M138" s="15">
        <f t="shared" ca="1" si="65"/>
        <v>0</v>
      </c>
      <c r="N138" s="19">
        <f t="shared" si="60"/>
        <v>36</v>
      </c>
      <c r="O138" s="15">
        <f t="shared" si="61"/>
        <v>5.48</v>
      </c>
      <c r="P138" s="15">
        <f t="shared" ca="1" si="66"/>
        <v>16.820000000000011</v>
      </c>
      <c r="Q138" s="15">
        <f t="shared" ref="Q138:R153" si="69">Q137+H138</f>
        <v>2.2599999999999998</v>
      </c>
      <c r="R138" s="15">
        <f t="shared" si="69"/>
        <v>15</v>
      </c>
      <c r="S138" s="15">
        <f t="shared" ref="S138:S161" ca="1" si="70">S137+M138</f>
        <v>0.77</v>
      </c>
      <c r="T138" s="161"/>
      <c r="U138" s="251">
        <f t="shared" si="62"/>
        <v>0.5</v>
      </c>
      <c r="X138" s="161"/>
      <c r="Y138" s="161"/>
      <c r="Z138" s="161"/>
      <c r="AA138" s="161"/>
      <c r="AB138" s="161"/>
      <c r="AC138" s="161"/>
      <c r="AD138" s="161"/>
      <c r="AE138" s="161"/>
      <c r="AF138" s="161"/>
      <c r="AG138" s="161"/>
      <c r="AH138" s="161"/>
      <c r="AI138" s="161"/>
      <c r="AJ138" s="161"/>
      <c r="AK138" s="161"/>
      <c r="AL138" s="161"/>
      <c r="AM138" s="161"/>
      <c r="AN138" s="161"/>
      <c r="AO138" s="161"/>
      <c r="AP138" s="161"/>
      <c r="AQ138" s="161"/>
    </row>
    <row r="139" spans="1:43" x14ac:dyDescent="0.2">
      <c r="A139" s="60">
        <f t="shared" si="67"/>
        <v>40064</v>
      </c>
      <c r="B139" s="36">
        <v>67</v>
      </c>
      <c r="C139" s="161">
        <f t="shared" si="56"/>
        <v>19</v>
      </c>
      <c r="D139" s="11">
        <f t="shared" ca="1" si="57"/>
        <v>0</v>
      </c>
      <c r="E139" s="93">
        <f t="shared" si="58"/>
        <v>18</v>
      </c>
      <c r="F139" s="94">
        <f t="shared" si="59"/>
        <v>1</v>
      </c>
      <c r="G139" s="15">
        <f t="shared" ca="1" si="63"/>
        <v>0</v>
      </c>
      <c r="H139" s="26"/>
      <c r="I139" s="26"/>
      <c r="J139" s="15">
        <f t="shared" ca="1" si="64"/>
        <v>2.3919999999999995</v>
      </c>
      <c r="K139" s="12">
        <f t="shared" ca="1" si="68"/>
        <v>0.43649635036496337</v>
      </c>
      <c r="L139" s="13"/>
      <c r="M139" s="15">
        <f t="shared" ca="1" si="65"/>
        <v>0</v>
      </c>
      <c r="N139" s="19">
        <f t="shared" si="60"/>
        <v>36</v>
      </c>
      <c r="O139" s="15">
        <f t="shared" si="61"/>
        <v>5.48</v>
      </c>
      <c r="P139" s="15">
        <f t="shared" ca="1" si="66"/>
        <v>16.820000000000011</v>
      </c>
      <c r="Q139" s="15">
        <f t="shared" si="69"/>
        <v>2.2599999999999998</v>
      </c>
      <c r="R139" s="15">
        <f t="shared" si="69"/>
        <v>15</v>
      </c>
      <c r="S139" s="15">
        <f t="shared" ca="1" si="70"/>
        <v>0.77</v>
      </c>
      <c r="T139" s="161"/>
      <c r="U139" s="251">
        <f t="shared" si="62"/>
        <v>0.5</v>
      </c>
      <c r="X139" s="161"/>
      <c r="Y139" s="161"/>
      <c r="Z139" s="161"/>
      <c r="AA139" s="161"/>
      <c r="AB139" s="161"/>
      <c r="AC139" s="161"/>
      <c r="AD139" s="161"/>
      <c r="AE139" s="161"/>
      <c r="AF139" s="161"/>
      <c r="AG139" s="161"/>
      <c r="AH139" s="161"/>
      <c r="AI139" s="161"/>
      <c r="AJ139" s="161"/>
      <c r="AK139" s="161"/>
      <c r="AL139" s="161"/>
      <c r="AM139" s="161"/>
      <c r="AN139" s="161"/>
      <c r="AO139" s="161"/>
      <c r="AP139" s="161"/>
      <c r="AQ139" s="161"/>
    </row>
    <row r="140" spans="1:43" x14ac:dyDescent="0.2">
      <c r="A140" s="60">
        <f t="shared" si="67"/>
        <v>40065</v>
      </c>
      <c r="B140" s="36">
        <v>67</v>
      </c>
      <c r="C140" s="161">
        <f t="shared" si="56"/>
        <v>19</v>
      </c>
      <c r="D140" s="11">
        <f t="shared" ca="1" si="57"/>
        <v>0</v>
      </c>
      <c r="E140" s="93">
        <f t="shared" si="58"/>
        <v>19</v>
      </c>
      <c r="F140" s="94">
        <f t="shared" si="59"/>
        <v>1</v>
      </c>
      <c r="G140" s="15">
        <f t="shared" ca="1" si="63"/>
        <v>0</v>
      </c>
      <c r="H140" s="26"/>
      <c r="I140" s="26"/>
      <c r="J140" s="15">
        <f t="shared" ca="1" si="64"/>
        <v>2.3919999999999995</v>
      </c>
      <c r="K140" s="12">
        <f t="shared" ca="1" si="68"/>
        <v>0.43649635036496337</v>
      </c>
      <c r="L140" s="13"/>
      <c r="M140" s="15">
        <f t="shared" ca="1" si="65"/>
        <v>0</v>
      </c>
      <c r="N140" s="19">
        <f t="shared" si="60"/>
        <v>36</v>
      </c>
      <c r="O140" s="15">
        <f t="shared" si="61"/>
        <v>5.48</v>
      </c>
      <c r="P140" s="15">
        <f t="shared" ca="1" si="66"/>
        <v>16.820000000000011</v>
      </c>
      <c r="Q140" s="15">
        <f t="shared" si="69"/>
        <v>2.2599999999999998</v>
      </c>
      <c r="R140" s="15">
        <f t="shared" si="69"/>
        <v>15</v>
      </c>
      <c r="S140" s="15">
        <f t="shared" ca="1" si="70"/>
        <v>0.77</v>
      </c>
      <c r="T140" s="161"/>
      <c r="U140" s="251">
        <f t="shared" si="62"/>
        <v>0.5</v>
      </c>
      <c r="X140" s="161"/>
      <c r="Y140" s="161"/>
      <c r="Z140" s="161"/>
      <c r="AA140" s="161"/>
      <c r="AB140" s="161"/>
      <c r="AC140" s="161"/>
      <c r="AD140" s="161"/>
      <c r="AE140" s="161"/>
      <c r="AF140" s="161"/>
      <c r="AG140" s="161"/>
      <c r="AH140" s="161"/>
      <c r="AI140" s="161"/>
      <c r="AJ140" s="161"/>
      <c r="AK140" s="161"/>
      <c r="AL140" s="161"/>
      <c r="AM140" s="161"/>
      <c r="AN140" s="161"/>
      <c r="AO140" s="161"/>
      <c r="AP140" s="161"/>
      <c r="AQ140" s="161"/>
    </row>
    <row r="141" spans="1:43" x14ac:dyDescent="0.2">
      <c r="A141" s="60">
        <f t="shared" si="67"/>
        <v>40066</v>
      </c>
      <c r="B141" s="36">
        <v>72</v>
      </c>
      <c r="C141" s="161">
        <f t="shared" si="56"/>
        <v>19</v>
      </c>
      <c r="D141" s="11">
        <f t="shared" ca="1" si="57"/>
        <v>0</v>
      </c>
      <c r="E141" s="93">
        <f t="shared" si="58"/>
        <v>20</v>
      </c>
      <c r="F141" s="94">
        <f t="shared" si="59"/>
        <v>1</v>
      </c>
      <c r="G141" s="15">
        <f t="shared" ca="1" si="63"/>
        <v>0</v>
      </c>
      <c r="H141" s="26"/>
      <c r="I141" s="26"/>
      <c r="J141" s="15">
        <f t="shared" ca="1" si="64"/>
        <v>2.3919999999999995</v>
      </c>
      <c r="K141" s="12">
        <f t="shared" ca="1" si="68"/>
        <v>0.43649635036496337</v>
      </c>
      <c r="L141" s="13"/>
      <c r="M141" s="15">
        <f t="shared" ca="1" si="65"/>
        <v>0</v>
      </c>
      <c r="N141" s="19">
        <f t="shared" si="60"/>
        <v>36</v>
      </c>
      <c r="O141" s="15">
        <f t="shared" si="61"/>
        <v>5.48</v>
      </c>
      <c r="P141" s="15">
        <f t="shared" ca="1" si="66"/>
        <v>16.820000000000011</v>
      </c>
      <c r="Q141" s="15">
        <f t="shared" si="69"/>
        <v>2.2599999999999998</v>
      </c>
      <c r="R141" s="15">
        <f t="shared" si="69"/>
        <v>15</v>
      </c>
      <c r="S141" s="15">
        <f t="shared" ca="1" si="70"/>
        <v>0.77</v>
      </c>
      <c r="T141" s="161"/>
      <c r="U141" s="251">
        <f t="shared" si="62"/>
        <v>0.5</v>
      </c>
      <c r="X141" s="161"/>
      <c r="Y141" s="161"/>
      <c r="Z141" s="161"/>
      <c r="AA141" s="161"/>
      <c r="AB141" s="161"/>
      <c r="AC141" s="161"/>
      <c r="AD141" s="161"/>
      <c r="AE141" s="161"/>
      <c r="AF141" s="161"/>
      <c r="AG141" s="161"/>
      <c r="AH141" s="161"/>
      <c r="AI141" s="161"/>
      <c r="AJ141" s="161"/>
      <c r="AK141" s="161"/>
      <c r="AL141" s="161"/>
      <c r="AM141" s="161"/>
      <c r="AN141" s="161"/>
      <c r="AO141" s="161"/>
      <c r="AP141" s="161"/>
      <c r="AQ141" s="161"/>
    </row>
    <row r="142" spans="1:43" x14ac:dyDescent="0.2">
      <c r="A142" s="60">
        <f t="shared" si="67"/>
        <v>40067</v>
      </c>
      <c r="B142" s="36">
        <v>73</v>
      </c>
      <c r="C142" s="161">
        <f t="shared" si="56"/>
        <v>20</v>
      </c>
      <c r="D142" s="11">
        <f t="shared" ca="1" si="57"/>
        <v>0</v>
      </c>
      <c r="E142" s="93">
        <f t="shared" si="58"/>
        <v>21</v>
      </c>
      <c r="F142" s="94">
        <f t="shared" si="59"/>
        <v>1</v>
      </c>
      <c r="G142" s="15">
        <f t="shared" ca="1" si="63"/>
        <v>0</v>
      </c>
      <c r="H142" s="26"/>
      <c r="I142" s="26"/>
      <c r="J142" s="15">
        <f t="shared" ca="1" si="64"/>
        <v>2.3919999999999995</v>
      </c>
      <c r="K142" s="12">
        <f t="shared" ca="1" si="68"/>
        <v>0.43649635036496337</v>
      </c>
      <c r="L142" s="13"/>
      <c r="M142" s="15">
        <f t="shared" ca="1" si="65"/>
        <v>0</v>
      </c>
      <c r="N142" s="19">
        <f t="shared" si="60"/>
        <v>36</v>
      </c>
      <c r="O142" s="15">
        <f t="shared" si="61"/>
        <v>5.48</v>
      </c>
      <c r="P142" s="15">
        <f t="shared" ca="1" si="66"/>
        <v>16.820000000000011</v>
      </c>
      <c r="Q142" s="15">
        <f t="shared" si="69"/>
        <v>2.2599999999999998</v>
      </c>
      <c r="R142" s="15">
        <f t="shared" si="69"/>
        <v>15</v>
      </c>
      <c r="S142" s="15">
        <f t="shared" ca="1" si="70"/>
        <v>0.77</v>
      </c>
      <c r="T142" s="161"/>
      <c r="U142" s="251">
        <f t="shared" si="62"/>
        <v>0.5</v>
      </c>
      <c r="X142" s="161"/>
      <c r="Y142" s="161"/>
      <c r="Z142" s="161"/>
      <c r="AA142" s="161"/>
      <c r="AB142" s="161"/>
      <c r="AC142" s="161"/>
      <c r="AD142" s="161"/>
      <c r="AE142" s="161"/>
      <c r="AF142" s="161"/>
      <c r="AG142" s="161"/>
      <c r="AH142" s="161"/>
      <c r="AI142" s="161"/>
      <c r="AJ142" s="161"/>
      <c r="AK142" s="161"/>
      <c r="AL142" s="161"/>
      <c r="AM142" s="161"/>
      <c r="AN142" s="161"/>
      <c r="AO142" s="161"/>
      <c r="AP142" s="161"/>
      <c r="AQ142" s="161"/>
    </row>
    <row r="143" spans="1:43" x14ac:dyDescent="0.2">
      <c r="A143" s="60">
        <f t="shared" si="67"/>
        <v>40068</v>
      </c>
      <c r="B143" s="36">
        <v>71</v>
      </c>
      <c r="C143" s="161">
        <f t="shared" si="56"/>
        <v>20</v>
      </c>
      <c r="D143" s="11">
        <f t="shared" ca="1" si="57"/>
        <v>0</v>
      </c>
      <c r="E143" s="93">
        <f t="shared" si="58"/>
        <v>22</v>
      </c>
      <c r="F143" s="94">
        <f t="shared" si="59"/>
        <v>1</v>
      </c>
      <c r="G143" s="15">
        <f t="shared" ca="1" si="63"/>
        <v>0</v>
      </c>
      <c r="H143" s="26"/>
      <c r="I143" s="26"/>
      <c r="J143" s="15">
        <f t="shared" ca="1" si="64"/>
        <v>2.3919999999999995</v>
      </c>
      <c r="K143" s="12">
        <f t="shared" ca="1" si="68"/>
        <v>0.43649635036496337</v>
      </c>
      <c r="L143" s="13"/>
      <c r="M143" s="15">
        <f t="shared" ca="1" si="65"/>
        <v>0</v>
      </c>
      <c r="N143" s="19">
        <f t="shared" si="60"/>
        <v>36</v>
      </c>
      <c r="O143" s="15">
        <f t="shared" si="61"/>
        <v>5.48</v>
      </c>
      <c r="P143" s="15">
        <f t="shared" ca="1" si="66"/>
        <v>16.820000000000011</v>
      </c>
      <c r="Q143" s="15">
        <f t="shared" si="69"/>
        <v>2.2599999999999998</v>
      </c>
      <c r="R143" s="15">
        <f t="shared" si="69"/>
        <v>15</v>
      </c>
      <c r="S143" s="15">
        <f t="shared" ca="1" si="70"/>
        <v>0.77</v>
      </c>
      <c r="T143" s="161"/>
      <c r="U143" s="251">
        <f t="shared" si="62"/>
        <v>0.5</v>
      </c>
      <c r="X143" s="161"/>
      <c r="Y143" s="161"/>
      <c r="Z143" s="161"/>
      <c r="AA143" s="161"/>
      <c r="AB143" s="161"/>
      <c r="AC143" s="161"/>
      <c r="AD143" s="161"/>
      <c r="AE143" s="161"/>
      <c r="AF143" s="161"/>
      <c r="AG143" s="161"/>
      <c r="AH143" s="161"/>
      <c r="AI143" s="161"/>
      <c r="AJ143" s="161"/>
      <c r="AK143" s="161"/>
      <c r="AL143" s="161"/>
      <c r="AM143" s="161"/>
      <c r="AN143" s="161"/>
      <c r="AO143" s="161"/>
      <c r="AP143" s="161"/>
      <c r="AQ143" s="161"/>
    </row>
    <row r="144" spans="1:43" x14ac:dyDescent="0.2">
      <c r="A144" s="60">
        <f t="shared" si="67"/>
        <v>40069</v>
      </c>
      <c r="B144" s="36">
        <v>84</v>
      </c>
      <c r="C144" s="161">
        <f t="shared" si="56"/>
        <v>20</v>
      </c>
      <c r="D144" s="11">
        <f t="shared" ca="1" si="57"/>
        <v>0</v>
      </c>
      <c r="E144" s="93">
        <f t="shared" si="58"/>
        <v>23</v>
      </c>
      <c r="F144" s="94">
        <f t="shared" si="59"/>
        <v>1</v>
      </c>
      <c r="G144" s="15">
        <f t="shared" ca="1" si="63"/>
        <v>0</v>
      </c>
      <c r="H144" s="26"/>
      <c r="I144" s="26"/>
      <c r="J144" s="15">
        <f t="shared" ca="1" si="64"/>
        <v>2.3919999999999995</v>
      </c>
      <c r="K144" s="12">
        <f t="shared" ca="1" si="68"/>
        <v>0.43649635036496337</v>
      </c>
      <c r="L144" s="13"/>
      <c r="M144" s="15">
        <f t="shared" ca="1" si="65"/>
        <v>0</v>
      </c>
      <c r="N144" s="19">
        <f t="shared" si="60"/>
        <v>36</v>
      </c>
      <c r="O144" s="15">
        <f t="shared" si="61"/>
        <v>5.48</v>
      </c>
      <c r="P144" s="15">
        <f t="shared" ca="1" si="66"/>
        <v>16.820000000000011</v>
      </c>
      <c r="Q144" s="15">
        <f t="shared" si="69"/>
        <v>2.2599999999999998</v>
      </c>
      <c r="R144" s="15">
        <f t="shared" si="69"/>
        <v>15</v>
      </c>
      <c r="S144" s="15">
        <f t="shared" ca="1" si="70"/>
        <v>0.77</v>
      </c>
      <c r="T144" s="161"/>
      <c r="U144" s="251">
        <f t="shared" si="62"/>
        <v>0.5</v>
      </c>
      <c r="X144" s="161"/>
      <c r="Y144" s="161"/>
      <c r="Z144" s="161"/>
      <c r="AA144" s="161"/>
      <c r="AB144" s="161"/>
      <c r="AC144" s="161"/>
      <c r="AD144" s="161"/>
      <c r="AE144" s="161"/>
      <c r="AF144" s="161"/>
      <c r="AG144" s="161"/>
      <c r="AH144" s="161"/>
      <c r="AI144" s="161"/>
      <c r="AJ144" s="161"/>
      <c r="AK144" s="161"/>
      <c r="AL144" s="161"/>
      <c r="AM144" s="161"/>
      <c r="AN144" s="161"/>
      <c r="AO144" s="161"/>
      <c r="AP144" s="161"/>
      <c r="AQ144" s="161"/>
    </row>
    <row r="145" spans="1:43" x14ac:dyDescent="0.2">
      <c r="A145" s="60">
        <f t="shared" si="67"/>
        <v>40070</v>
      </c>
      <c r="B145" s="36">
        <v>82</v>
      </c>
      <c r="C145" s="161">
        <f t="shared" si="56"/>
        <v>20</v>
      </c>
      <c r="D145" s="11">
        <f t="shared" ca="1" si="57"/>
        <v>0</v>
      </c>
      <c r="E145" s="93">
        <f t="shared" si="58"/>
        <v>24</v>
      </c>
      <c r="F145" s="94">
        <f t="shared" si="59"/>
        <v>1</v>
      </c>
      <c r="G145" s="15">
        <f t="shared" ca="1" si="63"/>
        <v>0</v>
      </c>
      <c r="H145" s="26"/>
      <c r="I145" s="26"/>
      <c r="J145" s="15">
        <f t="shared" ca="1" si="64"/>
        <v>2.3919999999999995</v>
      </c>
      <c r="K145" s="12">
        <f t="shared" ca="1" si="68"/>
        <v>0.43649635036496337</v>
      </c>
      <c r="L145" s="13"/>
      <c r="M145" s="15">
        <f t="shared" ca="1" si="65"/>
        <v>0</v>
      </c>
      <c r="N145" s="19">
        <f t="shared" si="60"/>
        <v>36</v>
      </c>
      <c r="O145" s="15">
        <f t="shared" si="61"/>
        <v>5.48</v>
      </c>
      <c r="P145" s="15">
        <f t="shared" ca="1" si="66"/>
        <v>16.820000000000011</v>
      </c>
      <c r="Q145" s="15">
        <f t="shared" si="69"/>
        <v>2.2599999999999998</v>
      </c>
      <c r="R145" s="15">
        <f t="shared" si="69"/>
        <v>15</v>
      </c>
      <c r="S145" s="15">
        <f t="shared" ca="1" si="70"/>
        <v>0.77</v>
      </c>
      <c r="T145" s="161"/>
      <c r="U145" s="251">
        <f t="shared" si="62"/>
        <v>0.5</v>
      </c>
      <c r="X145" s="161"/>
      <c r="Y145" s="161"/>
      <c r="Z145" s="161"/>
      <c r="AA145" s="161"/>
      <c r="AB145" s="161"/>
      <c r="AC145" s="161"/>
      <c r="AD145" s="161"/>
      <c r="AE145" s="161"/>
      <c r="AF145" s="161"/>
      <c r="AG145" s="161"/>
      <c r="AH145" s="161"/>
      <c r="AI145" s="161"/>
      <c r="AJ145" s="161"/>
      <c r="AK145" s="161"/>
      <c r="AL145" s="161"/>
      <c r="AM145" s="161"/>
      <c r="AN145" s="161"/>
      <c r="AO145" s="161"/>
      <c r="AP145" s="161"/>
      <c r="AQ145" s="161"/>
    </row>
    <row r="146" spans="1:43" x14ac:dyDescent="0.2">
      <c r="A146" s="60">
        <f t="shared" si="67"/>
        <v>40071</v>
      </c>
      <c r="B146" s="36">
        <v>79</v>
      </c>
      <c r="C146" s="161">
        <f t="shared" si="56"/>
        <v>20</v>
      </c>
      <c r="D146" s="11">
        <f t="shared" ca="1" si="57"/>
        <v>0</v>
      </c>
      <c r="E146" s="93">
        <f t="shared" si="58"/>
        <v>25</v>
      </c>
      <c r="F146" s="94">
        <f t="shared" si="59"/>
        <v>1</v>
      </c>
      <c r="G146" s="15">
        <f t="shared" ca="1" si="63"/>
        <v>0</v>
      </c>
      <c r="H146" s="26"/>
      <c r="I146" s="26"/>
      <c r="J146" s="15">
        <f t="shared" ca="1" si="64"/>
        <v>2.3919999999999995</v>
      </c>
      <c r="K146" s="12">
        <f t="shared" ca="1" si="68"/>
        <v>0.43649635036496337</v>
      </c>
      <c r="L146" s="13"/>
      <c r="M146" s="15">
        <f t="shared" ca="1" si="65"/>
        <v>0</v>
      </c>
      <c r="N146" s="19">
        <f t="shared" si="60"/>
        <v>36</v>
      </c>
      <c r="O146" s="15">
        <f t="shared" si="61"/>
        <v>5.48</v>
      </c>
      <c r="P146" s="15">
        <f t="shared" ca="1" si="66"/>
        <v>16.820000000000011</v>
      </c>
      <c r="Q146" s="15">
        <f t="shared" si="69"/>
        <v>2.2599999999999998</v>
      </c>
      <c r="R146" s="15">
        <f t="shared" si="69"/>
        <v>15</v>
      </c>
      <c r="S146" s="15">
        <f t="shared" ca="1" si="70"/>
        <v>0.77</v>
      </c>
      <c r="T146" s="161"/>
      <c r="U146" s="251">
        <f t="shared" si="62"/>
        <v>0.5</v>
      </c>
      <c r="X146" s="161"/>
      <c r="Y146" s="161"/>
      <c r="Z146" s="161"/>
      <c r="AA146" s="161"/>
      <c r="AB146" s="161"/>
      <c r="AC146" s="161"/>
      <c r="AD146" s="161"/>
      <c r="AE146" s="161"/>
      <c r="AF146" s="161"/>
      <c r="AG146" s="161"/>
      <c r="AH146" s="161"/>
      <c r="AI146" s="161"/>
      <c r="AJ146" s="161"/>
      <c r="AK146" s="161"/>
      <c r="AL146" s="161"/>
      <c r="AM146" s="161"/>
      <c r="AN146" s="161"/>
      <c r="AO146" s="161"/>
      <c r="AP146" s="161"/>
      <c r="AQ146" s="161"/>
    </row>
    <row r="147" spans="1:43" x14ac:dyDescent="0.2">
      <c r="A147" s="60">
        <f t="shared" si="67"/>
        <v>40072</v>
      </c>
      <c r="B147" s="36">
        <v>60</v>
      </c>
      <c r="C147" s="161">
        <f t="shared" si="56"/>
        <v>20</v>
      </c>
      <c r="D147" s="11">
        <f t="shared" ca="1" si="57"/>
        <v>0</v>
      </c>
      <c r="E147" s="93">
        <f t="shared" si="58"/>
        <v>26</v>
      </c>
      <c r="F147" s="94">
        <f t="shared" si="59"/>
        <v>1</v>
      </c>
      <c r="G147" s="15">
        <f t="shared" ca="1" si="63"/>
        <v>0</v>
      </c>
      <c r="H147" s="26"/>
      <c r="I147" s="26"/>
      <c r="J147" s="15">
        <f t="shared" ca="1" si="64"/>
        <v>2.3919999999999995</v>
      </c>
      <c r="K147" s="12">
        <f t="shared" ca="1" si="68"/>
        <v>0.43649635036496337</v>
      </c>
      <c r="L147" s="13"/>
      <c r="M147" s="15">
        <f t="shared" ca="1" si="65"/>
        <v>0</v>
      </c>
      <c r="N147" s="19">
        <f t="shared" si="60"/>
        <v>36</v>
      </c>
      <c r="O147" s="15">
        <f t="shared" si="61"/>
        <v>5.48</v>
      </c>
      <c r="P147" s="15">
        <f t="shared" ca="1" si="66"/>
        <v>16.820000000000011</v>
      </c>
      <c r="Q147" s="15">
        <f t="shared" si="69"/>
        <v>2.2599999999999998</v>
      </c>
      <c r="R147" s="15">
        <f t="shared" si="69"/>
        <v>15</v>
      </c>
      <c r="S147" s="15">
        <f t="shared" ca="1" si="70"/>
        <v>0.77</v>
      </c>
      <c r="T147" s="161"/>
      <c r="U147" s="251">
        <f t="shared" si="62"/>
        <v>0.5</v>
      </c>
      <c r="X147" s="161"/>
      <c r="Y147" s="161"/>
      <c r="Z147" s="161"/>
      <c r="AA147" s="161"/>
      <c r="AB147" s="161"/>
      <c r="AC147" s="161"/>
      <c r="AD147" s="161"/>
      <c r="AE147" s="161"/>
      <c r="AF147" s="161"/>
      <c r="AG147" s="161"/>
      <c r="AH147" s="161"/>
      <c r="AI147" s="161"/>
      <c r="AJ147" s="161"/>
      <c r="AK147" s="161"/>
      <c r="AL147" s="161"/>
      <c r="AM147" s="161"/>
      <c r="AN147" s="161"/>
      <c r="AO147" s="161"/>
      <c r="AP147" s="161"/>
      <c r="AQ147" s="161"/>
    </row>
    <row r="148" spans="1:43" x14ac:dyDescent="0.2">
      <c r="A148" s="60">
        <f t="shared" si="67"/>
        <v>40073</v>
      </c>
      <c r="B148" s="36">
        <v>53</v>
      </c>
      <c r="C148" s="161">
        <f t="shared" si="56"/>
        <v>20</v>
      </c>
      <c r="D148" s="11">
        <f t="shared" ca="1" si="57"/>
        <v>0</v>
      </c>
      <c r="E148" s="93">
        <f t="shared" si="58"/>
        <v>27</v>
      </c>
      <c r="F148" s="94">
        <f t="shared" si="59"/>
        <v>1</v>
      </c>
      <c r="G148" s="15">
        <f t="shared" ca="1" si="63"/>
        <v>0</v>
      </c>
      <c r="H148" s="26"/>
      <c r="I148" s="26"/>
      <c r="J148" s="15">
        <f t="shared" ca="1" si="64"/>
        <v>2.3919999999999995</v>
      </c>
      <c r="K148" s="12">
        <f t="shared" ca="1" si="68"/>
        <v>0.43649635036496337</v>
      </c>
      <c r="L148" s="13"/>
      <c r="M148" s="15">
        <f t="shared" ca="1" si="65"/>
        <v>0</v>
      </c>
      <c r="N148" s="19">
        <f t="shared" si="60"/>
        <v>36</v>
      </c>
      <c r="O148" s="15">
        <f t="shared" si="61"/>
        <v>5.48</v>
      </c>
      <c r="P148" s="15">
        <f t="shared" ca="1" si="66"/>
        <v>16.820000000000011</v>
      </c>
      <c r="Q148" s="15">
        <f t="shared" si="69"/>
        <v>2.2599999999999998</v>
      </c>
      <c r="R148" s="15">
        <f t="shared" si="69"/>
        <v>15</v>
      </c>
      <c r="S148" s="15">
        <f t="shared" ca="1" si="70"/>
        <v>0.77</v>
      </c>
      <c r="T148" s="161"/>
      <c r="U148" s="251">
        <f t="shared" si="62"/>
        <v>0.5</v>
      </c>
      <c r="X148" s="161"/>
      <c r="Y148" s="161"/>
      <c r="Z148" s="161"/>
      <c r="AA148" s="161"/>
      <c r="AB148" s="161"/>
      <c r="AC148" s="161"/>
      <c r="AD148" s="161"/>
      <c r="AE148" s="161"/>
      <c r="AF148" s="161"/>
      <c r="AG148" s="161"/>
      <c r="AH148" s="161"/>
      <c r="AI148" s="161"/>
      <c r="AJ148" s="161"/>
      <c r="AK148" s="161"/>
      <c r="AL148" s="161"/>
      <c r="AM148" s="161"/>
      <c r="AN148" s="161"/>
      <c r="AO148" s="161"/>
      <c r="AP148" s="161"/>
      <c r="AQ148" s="161"/>
    </row>
    <row r="149" spans="1:43" x14ac:dyDescent="0.2">
      <c r="A149" s="60">
        <f t="shared" si="67"/>
        <v>40074</v>
      </c>
      <c r="B149" s="36">
        <v>48</v>
      </c>
      <c r="C149" s="161">
        <f t="shared" si="56"/>
        <v>21</v>
      </c>
      <c r="D149" s="11">
        <f t="shared" ca="1" si="57"/>
        <v>0</v>
      </c>
      <c r="E149" s="93">
        <f t="shared" si="58"/>
        <v>28</v>
      </c>
      <c r="F149" s="94">
        <f t="shared" si="59"/>
        <v>1</v>
      </c>
      <c r="G149" s="15">
        <f t="shared" ca="1" si="63"/>
        <v>0</v>
      </c>
      <c r="H149" s="26"/>
      <c r="I149" s="26"/>
      <c r="J149" s="15">
        <f t="shared" ca="1" si="64"/>
        <v>2.3919999999999995</v>
      </c>
      <c r="K149" s="12">
        <f t="shared" ca="1" si="68"/>
        <v>0.43649635036496337</v>
      </c>
      <c r="L149" s="13"/>
      <c r="M149" s="15">
        <f t="shared" ca="1" si="65"/>
        <v>0</v>
      </c>
      <c r="N149" s="19">
        <f t="shared" si="60"/>
        <v>36</v>
      </c>
      <c r="O149" s="15">
        <f t="shared" si="61"/>
        <v>5.48</v>
      </c>
      <c r="P149" s="15">
        <f t="shared" ca="1" si="66"/>
        <v>16.820000000000011</v>
      </c>
      <c r="Q149" s="15">
        <f t="shared" si="69"/>
        <v>2.2599999999999998</v>
      </c>
      <c r="R149" s="15">
        <f t="shared" si="69"/>
        <v>15</v>
      </c>
      <c r="S149" s="15">
        <f t="shared" ca="1" si="70"/>
        <v>0.77</v>
      </c>
      <c r="T149" s="161"/>
      <c r="U149" s="251">
        <f t="shared" si="62"/>
        <v>0.5</v>
      </c>
      <c r="X149" s="161"/>
      <c r="Y149" s="161"/>
      <c r="Z149" s="161"/>
      <c r="AA149" s="161"/>
      <c r="AB149" s="161"/>
      <c r="AC149" s="161"/>
      <c r="AD149" s="161"/>
      <c r="AE149" s="161"/>
      <c r="AF149" s="161"/>
      <c r="AG149" s="161"/>
      <c r="AH149" s="161"/>
      <c r="AI149" s="161"/>
      <c r="AJ149" s="161"/>
      <c r="AK149" s="161"/>
      <c r="AL149" s="161"/>
      <c r="AM149" s="161"/>
      <c r="AN149" s="161"/>
      <c r="AO149" s="161"/>
      <c r="AP149" s="161"/>
      <c r="AQ149" s="161"/>
    </row>
    <row r="150" spans="1:43" x14ac:dyDescent="0.2">
      <c r="A150" s="60">
        <f t="shared" si="67"/>
        <v>40075</v>
      </c>
      <c r="B150" s="36">
        <v>49</v>
      </c>
      <c r="C150" s="161">
        <f t="shared" si="56"/>
        <v>21</v>
      </c>
      <c r="D150" s="11">
        <f t="shared" ca="1" si="57"/>
        <v>0</v>
      </c>
      <c r="E150" s="93">
        <f t="shared" si="58"/>
        <v>29</v>
      </c>
      <c r="F150" s="94">
        <f t="shared" si="59"/>
        <v>1</v>
      </c>
      <c r="G150" s="15">
        <f t="shared" ca="1" si="63"/>
        <v>0</v>
      </c>
      <c r="H150" s="26"/>
      <c r="I150" s="26"/>
      <c r="J150" s="15">
        <f t="shared" ca="1" si="64"/>
        <v>2.3919999999999995</v>
      </c>
      <c r="K150" s="12">
        <f t="shared" ca="1" si="68"/>
        <v>0.43649635036496337</v>
      </c>
      <c r="L150" s="13"/>
      <c r="M150" s="15">
        <f t="shared" ca="1" si="65"/>
        <v>0</v>
      </c>
      <c r="N150" s="19">
        <f t="shared" si="60"/>
        <v>36</v>
      </c>
      <c r="O150" s="15">
        <f t="shared" si="61"/>
        <v>5.48</v>
      </c>
      <c r="P150" s="15">
        <f t="shared" ca="1" si="66"/>
        <v>16.820000000000011</v>
      </c>
      <c r="Q150" s="15">
        <f t="shared" si="69"/>
        <v>2.2599999999999998</v>
      </c>
      <c r="R150" s="15">
        <f t="shared" si="69"/>
        <v>15</v>
      </c>
      <c r="S150" s="15">
        <f t="shared" ca="1" si="70"/>
        <v>0.77</v>
      </c>
      <c r="T150" s="161"/>
      <c r="U150" s="251">
        <f t="shared" si="62"/>
        <v>0.5</v>
      </c>
      <c r="X150" s="161"/>
      <c r="Y150" s="161"/>
      <c r="Z150" s="161"/>
      <c r="AA150" s="161"/>
      <c r="AB150" s="161"/>
      <c r="AC150" s="161"/>
      <c r="AD150" s="161"/>
      <c r="AE150" s="161"/>
      <c r="AF150" s="161"/>
      <c r="AG150" s="161"/>
      <c r="AH150" s="161"/>
      <c r="AI150" s="161"/>
      <c r="AJ150" s="161"/>
      <c r="AK150" s="161"/>
      <c r="AL150" s="161"/>
      <c r="AM150" s="161"/>
      <c r="AN150" s="161"/>
      <c r="AO150" s="161"/>
      <c r="AP150" s="161"/>
      <c r="AQ150" s="161"/>
    </row>
    <row r="151" spans="1:43" x14ac:dyDescent="0.2">
      <c r="A151" s="60">
        <f t="shared" si="67"/>
        <v>40076</v>
      </c>
      <c r="B151" s="36">
        <v>68</v>
      </c>
      <c r="C151" s="161">
        <f t="shared" si="56"/>
        <v>21</v>
      </c>
      <c r="D151" s="11">
        <f t="shared" ca="1" si="57"/>
        <v>0</v>
      </c>
      <c r="E151" s="93">
        <f t="shared" si="58"/>
        <v>30</v>
      </c>
      <c r="F151" s="94">
        <f t="shared" si="59"/>
        <v>1</v>
      </c>
      <c r="G151" s="15">
        <f t="shared" ca="1" si="63"/>
        <v>0</v>
      </c>
      <c r="H151" s="26"/>
      <c r="I151" s="26"/>
      <c r="J151" s="15">
        <f t="shared" ca="1" si="64"/>
        <v>2.3919999999999995</v>
      </c>
      <c r="K151" s="12">
        <f t="shared" ca="1" si="68"/>
        <v>0.43649635036496337</v>
      </c>
      <c r="L151" s="13"/>
      <c r="M151" s="15">
        <f t="shared" ca="1" si="65"/>
        <v>0</v>
      </c>
      <c r="N151" s="19">
        <f t="shared" si="60"/>
        <v>36</v>
      </c>
      <c r="O151" s="15">
        <f t="shared" si="61"/>
        <v>5.48</v>
      </c>
      <c r="P151" s="15">
        <f t="shared" ca="1" si="66"/>
        <v>16.820000000000011</v>
      </c>
      <c r="Q151" s="15">
        <f t="shared" si="69"/>
        <v>2.2599999999999998</v>
      </c>
      <c r="R151" s="15">
        <f t="shared" si="69"/>
        <v>15</v>
      </c>
      <c r="S151" s="15">
        <f t="shared" ca="1" si="70"/>
        <v>0.77</v>
      </c>
      <c r="T151" s="161"/>
      <c r="U151" s="251">
        <f t="shared" si="62"/>
        <v>0.5</v>
      </c>
      <c r="X151" s="161"/>
      <c r="Y151" s="161"/>
      <c r="Z151" s="161"/>
      <c r="AA151" s="161"/>
      <c r="AB151" s="161"/>
      <c r="AC151" s="161"/>
      <c r="AD151" s="161"/>
      <c r="AE151" s="161"/>
      <c r="AF151" s="161"/>
      <c r="AG151" s="161"/>
      <c r="AH151" s="161"/>
      <c r="AI151" s="161"/>
      <c r="AJ151" s="161"/>
      <c r="AK151" s="161"/>
      <c r="AL151" s="161"/>
      <c r="AM151" s="161"/>
      <c r="AN151" s="161"/>
      <c r="AO151" s="161"/>
      <c r="AP151" s="161"/>
      <c r="AQ151" s="161"/>
    </row>
    <row r="152" spans="1:43" x14ac:dyDescent="0.2">
      <c r="A152" s="60">
        <f t="shared" si="67"/>
        <v>40077</v>
      </c>
      <c r="B152" s="36">
        <v>67</v>
      </c>
      <c r="C152" s="161">
        <f t="shared" si="56"/>
        <v>21</v>
      </c>
      <c r="D152" s="11">
        <f t="shared" ca="1" si="57"/>
        <v>0</v>
      </c>
      <c r="E152" s="93">
        <f t="shared" si="58"/>
        <v>31</v>
      </c>
      <c r="F152" s="94">
        <f t="shared" si="59"/>
        <v>1</v>
      </c>
      <c r="G152" s="15">
        <f t="shared" ca="1" si="63"/>
        <v>0</v>
      </c>
      <c r="H152" s="26"/>
      <c r="I152" s="26"/>
      <c r="J152" s="15">
        <f t="shared" ca="1" si="64"/>
        <v>2.3919999999999995</v>
      </c>
      <c r="K152" s="12">
        <f t="shared" ca="1" si="68"/>
        <v>0.43649635036496337</v>
      </c>
      <c r="L152" s="13"/>
      <c r="M152" s="15">
        <f t="shared" ca="1" si="65"/>
        <v>0</v>
      </c>
      <c r="N152" s="19">
        <f t="shared" si="60"/>
        <v>36</v>
      </c>
      <c r="O152" s="15">
        <f t="shared" si="61"/>
        <v>5.48</v>
      </c>
      <c r="P152" s="15">
        <f t="shared" ca="1" si="66"/>
        <v>16.820000000000011</v>
      </c>
      <c r="Q152" s="15">
        <f t="shared" si="69"/>
        <v>2.2599999999999998</v>
      </c>
      <c r="R152" s="15">
        <f t="shared" si="69"/>
        <v>15</v>
      </c>
      <c r="S152" s="15">
        <f t="shared" ca="1" si="70"/>
        <v>0.77</v>
      </c>
      <c r="T152" s="161"/>
      <c r="U152" s="251">
        <f t="shared" si="62"/>
        <v>0.5</v>
      </c>
      <c r="X152" s="161"/>
      <c r="Y152" s="161"/>
      <c r="Z152" s="161"/>
      <c r="AA152" s="161"/>
      <c r="AB152" s="161"/>
      <c r="AC152" s="161"/>
      <c r="AD152" s="161"/>
      <c r="AE152" s="161"/>
      <c r="AF152" s="161"/>
      <c r="AG152" s="161"/>
      <c r="AH152" s="161"/>
      <c r="AI152" s="161"/>
      <c r="AJ152" s="161"/>
      <c r="AK152" s="161"/>
      <c r="AL152" s="161"/>
      <c r="AM152" s="161"/>
      <c r="AN152" s="161"/>
      <c r="AO152" s="161"/>
      <c r="AP152" s="161"/>
      <c r="AQ152" s="161"/>
    </row>
    <row r="153" spans="1:43" x14ac:dyDescent="0.2">
      <c r="A153" s="60">
        <f t="shared" si="67"/>
        <v>40078</v>
      </c>
      <c r="B153" s="36">
        <v>67</v>
      </c>
      <c r="C153" s="161">
        <f t="shared" si="56"/>
        <v>21</v>
      </c>
      <c r="D153" s="11">
        <f t="shared" ca="1" si="57"/>
        <v>0</v>
      </c>
      <c r="E153" s="93">
        <f t="shared" si="58"/>
        <v>32</v>
      </c>
      <c r="F153" s="94">
        <f t="shared" si="59"/>
        <v>1</v>
      </c>
      <c r="G153" s="15">
        <f t="shared" ca="1" si="63"/>
        <v>0</v>
      </c>
      <c r="H153" s="26"/>
      <c r="I153" s="26"/>
      <c r="J153" s="15">
        <f t="shared" ca="1" si="64"/>
        <v>2.3919999999999995</v>
      </c>
      <c r="K153" s="12">
        <f t="shared" ca="1" si="68"/>
        <v>0.43649635036496337</v>
      </c>
      <c r="L153" s="13"/>
      <c r="M153" s="15">
        <f t="shared" ca="1" si="65"/>
        <v>0</v>
      </c>
      <c r="N153" s="19">
        <f t="shared" si="60"/>
        <v>36</v>
      </c>
      <c r="O153" s="15">
        <f t="shared" si="61"/>
        <v>5.48</v>
      </c>
      <c r="P153" s="15">
        <f t="shared" ca="1" si="66"/>
        <v>16.820000000000011</v>
      </c>
      <c r="Q153" s="15">
        <f t="shared" si="69"/>
        <v>2.2599999999999998</v>
      </c>
      <c r="R153" s="15">
        <f t="shared" si="69"/>
        <v>15</v>
      </c>
      <c r="S153" s="15">
        <f t="shared" ca="1" si="70"/>
        <v>0.77</v>
      </c>
      <c r="T153" s="161"/>
      <c r="U153" s="251">
        <f t="shared" si="62"/>
        <v>0.5</v>
      </c>
      <c r="X153" s="161"/>
      <c r="Y153" s="161"/>
      <c r="Z153" s="161"/>
      <c r="AA153" s="161"/>
      <c r="AB153" s="161"/>
      <c r="AC153" s="161"/>
      <c r="AD153" s="161"/>
      <c r="AE153" s="161"/>
      <c r="AF153" s="161"/>
      <c r="AG153" s="161"/>
      <c r="AH153" s="161"/>
      <c r="AI153" s="161"/>
      <c r="AJ153" s="161"/>
      <c r="AK153" s="161"/>
      <c r="AL153" s="161"/>
      <c r="AM153" s="161"/>
      <c r="AN153" s="161"/>
      <c r="AO153" s="161"/>
      <c r="AP153" s="161"/>
      <c r="AQ153" s="161"/>
    </row>
    <row r="154" spans="1:43" x14ac:dyDescent="0.2">
      <c r="A154" s="60">
        <f t="shared" si="67"/>
        <v>40079</v>
      </c>
      <c r="B154" s="36">
        <v>66</v>
      </c>
      <c r="C154" s="161">
        <f t="shared" si="56"/>
        <v>21</v>
      </c>
      <c r="D154" s="11">
        <f t="shared" ca="1" si="57"/>
        <v>0</v>
      </c>
      <c r="E154" s="93">
        <f t="shared" si="58"/>
        <v>33</v>
      </c>
      <c r="F154" s="94">
        <f t="shared" si="59"/>
        <v>1</v>
      </c>
      <c r="G154" s="15">
        <f t="shared" ca="1" si="63"/>
        <v>0</v>
      </c>
      <c r="H154" s="26"/>
      <c r="I154" s="26"/>
      <c r="J154" s="15">
        <f t="shared" ca="1" si="64"/>
        <v>2.3919999999999995</v>
      </c>
      <c r="K154" s="12">
        <f t="shared" ca="1" si="68"/>
        <v>0.43649635036496337</v>
      </c>
      <c r="L154" s="13"/>
      <c r="M154" s="15">
        <f t="shared" ca="1" si="65"/>
        <v>0</v>
      </c>
      <c r="N154" s="19">
        <f t="shared" si="60"/>
        <v>36</v>
      </c>
      <c r="O154" s="15">
        <f t="shared" si="61"/>
        <v>5.48</v>
      </c>
      <c r="P154" s="15">
        <f t="shared" ca="1" si="66"/>
        <v>16.820000000000011</v>
      </c>
      <c r="Q154" s="15">
        <f t="shared" ref="Q154:R161" si="71">Q153+H154</f>
        <v>2.2599999999999998</v>
      </c>
      <c r="R154" s="15">
        <f t="shared" si="71"/>
        <v>15</v>
      </c>
      <c r="S154" s="15">
        <f t="shared" ca="1" si="70"/>
        <v>0.77</v>
      </c>
      <c r="T154" s="161"/>
      <c r="U154" s="251">
        <f t="shared" si="62"/>
        <v>0.5</v>
      </c>
      <c r="X154" s="161"/>
      <c r="Y154" s="161"/>
      <c r="Z154" s="161"/>
      <c r="AA154" s="161"/>
      <c r="AB154" s="161"/>
      <c r="AC154" s="161"/>
      <c r="AD154" s="161"/>
      <c r="AE154" s="161"/>
      <c r="AF154" s="161"/>
      <c r="AG154" s="161"/>
      <c r="AH154" s="161"/>
      <c r="AI154" s="161"/>
      <c r="AJ154" s="161"/>
      <c r="AK154" s="161"/>
      <c r="AL154" s="161"/>
      <c r="AM154" s="161"/>
      <c r="AN154" s="161"/>
      <c r="AO154" s="161"/>
      <c r="AP154" s="161"/>
      <c r="AQ154" s="161"/>
    </row>
    <row r="155" spans="1:43" x14ac:dyDescent="0.2">
      <c r="A155" s="60">
        <f t="shared" si="67"/>
        <v>40080</v>
      </c>
      <c r="B155" s="36">
        <v>66</v>
      </c>
      <c r="C155" s="161">
        <f t="shared" si="56"/>
        <v>21</v>
      </c>
      <c r="D155" s="11">
        <f t="shared" ca="1" si="57"/>
        <v>0</v>
      </c>
      <c r="E155" s="93">
        <f t="shared" si="58"/>
        <v>34</v>
      </c>
      <c r="F155" s="94">
        <f t="shared" si="59"/>
        <v>1</v>
      </c>
      <c r="G155" s="15">
        <f t="shared" ca="1" si="63"/>
        <v>0</v>
      </c>
      <c r="H155" s="26"/>
      <c r="I155" s="26"/>
      <c r="J155" s="15">
        <f t="shared" ca="1" si="64"/>
        <v>2.3919999999999995</v>
      </c>
      <c r="K155" s="12">
        <f t="shared" ca="1" si="68"/>
        <v>0.43649635036496337</v>
      </c>
      <c r="L155" s="13"/>
      <c r="M155" s="15">
        <f t="shared" ca="1" si="65"/>
        <v>0</v>
      </c>
      <c r="N155" s="19">
        <f t="shared" si="60"/>
        <v>36</v>
      </c>
      <c r="O155" s="15">
        <f t="shared" si="61"/>
        <v>5.48</v>
      </c>
      <c r="P155" s="15">
        <f t="shared" ca="1" si="66"/>
        <v>16.820000000000011</v>
      </c>
      <c r="Q155" s="15">
        <f t="shared" si="71"/>
        <v>2.2599999999999998</v>
      </c>
      <c r="R155" s="15">
        <f t="shared" si="71"/>
        <v>15</v>
      </c>
      <c r="S155" s="15">
        <f t="shared" ca="1" si="70"/>
        <v>0.77</v>
      </c>
      <c r="T155" s="161"/>
      <c r="U155" s="251">
        <f t="shared" si="62"/>
        <v>0.5</v>
      </c>
      <c r="X155" s="161"/>
      <c r="Y155" s="161"/>
      <c r="Z155" s="161"/>
      <c r="AA155" s="161"/>
      <c r="AB155" s="161"/>
      <c r="AC155" s="161"/>
      <c r="AD155" s="161"/>
      <c r="AE155" s="161"/>
      <c r="AF155" s="161"/>
      <c r="AG155" s="161"/>
      <c r="AH155" s="161"/>
      <c r="AI155" s="161"/>
      <c r="AJ155" s="161"/>
      <c r="AK155" s="161"/>
      <c r="AL155" s="161"/>
      <c r="AM155" s="161"/>
      <c r="AN155" s="161"/>
      <c r="AO155" s="161"/>
      <c r="AP155" s="161"/>
      <c r="AQ155" s="161"/>
    </row>
    <row r="156" spans="1:43" x14ac:dyDescent="0.2">
      <c r="A156" s="60">
        <f>A155+1</f>
        <v>40081</v>
      </c>
      <c r="B156" s="36">
        <v>65</v>
      </c>
      <c r="C156" s="161">
        <f t="shared" si="56"/>
        <v>22</v>
      </c>
      <c r="D156" s="11">
        <f t="shared" ca="1" si="57"/>
        <v>0</v>
      </c>
      <c r="E156" s="93">
        <f t="shared" si="58"/>
        <v>35</v>
      </c>
      <c r="F156" s="94">
        <f t="shared" si="59"/>
        <v>1</v>
      </c>
      <c r="G156" s="15">
        <f t="shared" ca="1" si="63"/>
        <v>0</v>
      </c>
      <c r="H156" s="26"/>
      <c r="I156" s="26"/>
      <c r="J156" s="15">
        <f t="shared" ca="1" si="64"/>
        <v>2.3919999999999995</v>
      </c>
      <c r="K156" s="12">
        <f t="shared" ca="1" si="68"/>
        <v>0.43649635036496337</v>
      </c>
      <c r="L156" s="13"/>
      <c r="M156" s="15">
        <f t="shared" ca="1" si="65"/>
        <v>0</v>
      </c>
      <c r="N156" s="19">
        <f t="shared" si="60"/>
        <v>36</v>
      </c>
      <c r="O156" s="15">
        <f t="shared" si="61"/>
        <v>5.48</v>
      </c>
      <c r="P156" s="15">
        <f t="shared" ca="1" si="66"/>
        <v>16.820000000000011</v>
      </c>
      <c r="Q156" s="15">
        <f t="shared" si="71"/>
        <v>2.2599999999999998</v>
      </c>
      <c r="R156" s="15">
        <f t="shared" si="71"/>
        <v>15</v>
      </c>
      <c r="S156" s="15">
        <f t="shared" ca="1" si="70"/>
        <v>0.77</v>
      </c>
      <c r="T156" s="161"/>
      <c r="U156" s="251">
        <f t="shared" si="62"/>
        <v>0.5</v>
      </c>
      <c r="X156" s="161"/>
      <c r="Y156" s="161"/>
      <c r="Z156" s="161"/>
      <c r="AA156" s="161"/>
      <c r="AB156" s="161"/>
      <c r="AC156" s="161"/>
      <c r="AD156" s="161"/>
      <c r="AE156" s="161"/>
      <c r="AF156" s="161"/>
      <c r="AG156" s="161"/>
      <c r="AH156" s="161"/>
      <c r="AI156" s="161"/>
      <c r="AJ156" s="161"/>
      <c r="AK156" s="161"/>
      <c r="AL156" s="161"/>
      <c r="AM156" s="161"/>
      <c r="AN156" s="161"/>
      <c r="AO156" s="161"/>
      <c r="AP156" s="161"/>
      <c r="AQ156" s="161"/>
    </row>
    <row r="157" spans="1:43" x14ac:dyDescent="0.2">
      <c r="A157" s="60">
        <f t="shared" si="67"/>
        <v>40082</v>
      </c>
      <c r="B157" s="36">
        <v>65</v>
      </c>
      <c r="C157" s="161">
        <f t="shared" si="56"/>
        <v>22</v>
      </c>
      <c r="D157" s="11">
        <f t="shared" ca="1" si="57"/>
        <v>0</v>
      </c>
      <c r="E157" s="93">
        <f t="shared" si="58"/>
        <v>36</v>
      </c>
      <c r="F157" s="94">
        <f t="shared" si="59"/>
        <v>1</v>
      </c>
      <c r="G157" s="15">
        <f t="shared" ca="1" si="63"/>
        <v>0</v>
      </c>
      <c r="H157" s="26"/>
      <c r="I157" s="26"/>
      <c r="J157" s="15">
        <f t="shared" ca="1" si="64"/>
        <v>2.3919999999999995</v>
      </c>
      <c r="K157" s="12">
        <f t="shared" ca="1" si="68"/>
        <v>0.43649635036496337</v>
      </c>
      <c r="L157" s="13"/>
      <c r="M157" s="15">
        <f t="shared" ca="1" si="65"/>
        <v>0</v>
      </c>
      <c r="N157" s="19">
        <f t="shared" si="60"/>
        <v>36</v>
      </c>
      <c r="O157" s="15">
        <f t="shared" si="61"/>
        <v>5.48</v>
      </c>
      <c r="P157" s="15">
        <f t="shared" ca="1" si="66"/>
        <v>16.820000000000011</v>
      </c>
      <c r="Q157" s="15">
        <f t="shared" si="71"/>
        <v>2.2599999999999998</v>
      </c>
      <c r="R157" s="15">
        <f t="shared" si="71"/>
        <v>15</v>
      </c>
      <c r="S157" s="15">
        <f t="shared" ca="1" si="70"/>
        <v>0.77</v>
      </c>
      <c r="T157" s="161"/>
      <c r="U157" s="251">
        <f t="shared" si="62"/>
        <v>0.5</v>
      </c>
      <c r="X157" s="161"/>
      <c r="Y157" s="161"/>
      <c r="Z157" s="161"/>
      <c r="AA157" s="161"/>
      <c r="AB157" s="161"/>
      <c r="AC157" s="161"/>
      <c r="AD157" s="161"/>
      <c r="AE157" s="161"/>
      <c r="AF157" s="161"/>
      <c r="AG157" s="161"/>
      <c r="AH157" s="161"/>
      <c r="AI157" s="161"/>
      <c r="AJ157" s="161"/>
      <c r="AK157" s="161"/>
      <c r="AL157" s="161"/>
      <c r="AM157" s="161"/>
      <c r="AN157" s="161"/>
      <c r="AO157" s="161"/>
      <c r="AP157" s="161"/>
      <c r="AQ157" s="161"/>
    </row>
    <row r="158" spans="1:43" x14ac:dyDescent="0.2">
      <c r="A158" s="60">
        <f t="shared" si="67"/>
        <v>40083</v>
      </c>
      <c r="B158" s="36">
        <v>64</v>
      </c>
      <c r="C158" s="161">
        <f t="shared" si="56"/>
        <v>22</v>
      </c>
      <c r="D158" s="11">
        <f t="shared" ca="1" si="57"/>
        <v>0</v>
      </c>
      <c r="E158" s="93">
        <f t="shared" si="58"/>
        <v>37</v>
      </c>
      <c r="F158" s="94">
        <f t="shared" si="59"/>
        <v>1</v>
      </c>
      <c r="G158" s="15">
        <f t="shared" ca="1" si="63"/>
        <v>0</v>
      </c>
      <c r="H158" s="26"/>
      <c r="I158" s="26"/>
      <c r="J158" s="15">
        <f t="shared" ca="1" si="64"/>
        <v>2.3919999999999995</v>
      </c>
      <c r="K158" s="12">
        <f t="shared" ca="1" si="68"/>
        <v>0.43649635036496337</v>
      </c>
      <c r="L158" s="13"/>
      <c r="M158" s="15">
        <f t="shared" ca="1" si="65"/>
        <v>0</v>
      </c>
      <c r="N158" s="19">
        <f t="shared" si="60"/>
        <v>36</v>
      </c>
      <c r="O158" s="15">
        <f t="shared" si="61"/>
        <v>5.48</v>
      </c>
      <c r="P158" s="15">
        <f t="shared" ca="1" si="66"/>
        <v>16.820000000000011</v>
      </c>
      <c r="Q158" s="15">
        <f t="shared" si="71"/>
        <v>2.2599999999999998</v>
      </c>
      <c r="R158" s="15">
        <f t="shared" si="71"/>
        <v>15</v>
      </c>
      <c r="S158" s="15">
        <f t="shared" ca="1" si="70"/>
        <v>0.77</v>
      </c>
      <c r="T158" s="161"/>
      <c r="U158" s="251">
        <f t="shared" si="62"/>
        <v>0.5</v>
      </c>
      <c r="X158" s="161"/>
      <c r="Y158" s="161"/>
      <c r="Z158" s="161"/>
      <c r="AA158" s="161"/>
      <c r="AB158" s="161"/>
      <c r="AC158" s="161"/>
      <c r="AD158" s="161"/>
      <c r="AE158" s="161"/>
      <c r="AF158" s="161"/>
      <c r="AG158" s="161"/>
      <c r="AH158" s="161"/>
      <c r="AI158" s="161"/>
      <c r="AJ158" s="161"/>
      <c r="AK158" s="161"/>
      <c r="AL158" s="161"/>
      <c r="AM158" s="161"/>
      <c r="AN158" s="161"/>
      <c r="AO158" s="161"/>
      <c r="AP158" s="161"/>
      <c r="AQ158" s="161"/>
    </row>
    <row r="159" spans="1:43" x14ac:dyDescent="0.2">
      <c r="A159" s="60">
        <f t="shared" si="67"/>
        <v>40084</v>
      </c>
      <c r="B159" s="36">
        <v>64</v>
      </c>
      <c r="C159" s="161">
        <f t="shared" si="56"/>
        <v>22</v>
      </c>
      <c r="D159" s="11">
        <f t="shared" ca="1" si="57"/>
        <v>0</v>
      </c>
      <c r="E159" s="93">
        <f t="shared" si="58"/>
        <v>38</v>
      </c>
      <c r="F159" s="94">
        <f t="shared" si="59"/>
        <v>1</v>
      </c>
      <c r="G159" s="15">
        <f t="shared" ca="1" si="63"/>
        <v>0</v>
      </c>
      <c r="H159" s="26"/>
      <c r="I159" s="26"/>
      <c r="J159" s="15">
        <f t="shared" ca="1" si="64"/>
        <v>2.3919999999999995</v>
      </c>
      <c r="K159" s="12">
        <f t="shared" ca="1" si="68"/>
        <v>0.43649635036496337</v>
      </c>
      <c r="L159" s="13"/>
      <c r="M159" s="15">
        <f t="shared" ca="1" si="65"/>
        <v>0</v>
      </c>
      <c r="N159" s="19">
        <f t="shared" si="60"/>
        <v>36</v>
      </c>
      <c r="O159" s="15">
        <f t="shared" si="61"/>
        <v>5.48</v>
      </c>
      <c r="P159" s="15">
        <f t="shared" ca="1" si="66"/>
        <v>16.820000000000011</v>
      </c>
      <c r="Q159" s="15">
        <f t="shared" si="71"/>
        <v>2.2599999999999998</v>
      </c>
      <c r="R159" s="15">
        <f t="shared" si="71"/>
        <v>15</v>
      </c>
      <c r="S159" s="15">
        <f t="shared" ca="1" si="70"/>
        <v>0.77</v>
      </c>
      <c r="T159" s="161"/>
      <c r="U159" s="251">
        <f t="shared" si="62"/>
        <v>0.5</v>
      </c>
      <c r="X159" s="161"/>
      <c r="Y159" s="161"/>
      <c r="Z159" s="161"/>
      <c r="AA159" s="161"/>
      <c r="AB159" s="161"/>
      <c r="AC159" s="161"/>
      <c r="AD159" s="161"/>
      <c r="AE159" s="161"/>
      <c r="AF159" s="161"/>
      <c r="AG159" s="161"/>
      <c r="AH159" s="161"/>
      <c r="AI159" s="161"/>
      <c r="AJ159" s="161"/>
      <c r="AK159" s="161"/>
      <c r="AL159" s="161"/>
      <c r="AM159" s="161"/>
      <c r="AN159" s="161"/>
      <c r="AO159" s="161"/>
      <c r="AP159" s="161"/>
      <c r="AQ159" s="161"/>
    </row>
    <row r="160" spans="1:43" x14ac:dyDescent="0.2">
      <c r="A160" s="60">
        <f>A159+1</f>
        <v>40085</v>
      </c>
      <c r="B160" s="36">
        <v>63</v>
      </c>
      <c r="C160" s="161">
        <f t="shared" si="56"/>
        <v>22</v>
      </c>
      <c r="D160" s="11">
        <f t="shared" ca="1" si="57"/>
        <v>0</v>
      </c>
      <c r="E160" s="93">
        <f t="shared" si="58"/>
        <v>39</v>
      </c>
      <c r="F160" s="94">
        <f t="shared" si="59"/>
        <v>1</v>
      </c>
      <c r="G160" s="15">
        <f t="shared" ca="1" si="63"/>
        <v>0</v>
      </c>
      <c r="H160" s="26"/>
      <c r="I160" s="26"/>
      <c r="J160" s="15">
        <f t="shared" ca="1" si="64"/>
        <v>2.3919999999999995</v>
      </c>
      <c r="K160" s="12">
        <f ca="1">J160/O160</f>
        <v>0.43649635036496337</v>
      </c>
      <c r="L160" s="13"/>
      <c r="M160" s="15">
        <f t="shared" ca="1" si="65"/>
        <v>0</v>
      </c>
      <c r="N160" s="19">
        <f t="shared" si="60"/>
        <v>36</v>
      </c>
      <c r="O160" s="15">
        <f t="shared" si="61"/>
        <v>5.48</v>
      </c>
      <c r="P160" s="15">
        <f t="shared" ca="1" si="66"/>
        <v>16.820000000000011</v>
      </c>
      <c r="Q160" s="15">
        <f t="shared" si="71"/>
        <v>2.2599999999999998</v>
      </c>
      <c r="R160" s="15">
        <f t="shared" si="71"/>
        <v>15</v>
      </c>
      <c r="S160" s="15">
        <f t="shared" ca="1" si="70"/>
        <v>0.77</v>
      </c>
      <c r="T160" s="161"/>
      <c r="U160" s="251">
        <f t="shared" si="62"/>
        <v>0.5</v>
      </c>
      <c r="X160" s="161"/>
      <c r="Y160" s="161"/>
      <c r="Z160" s="161"/>
      <c r="AA160" s="161"/>
      <c r="AB160" s="161"/>
      <c r="AC160" s="161"/>
      <c r="AD160" s="161"/>
      <c r="AE160" s="161"/>
      <c r="AF160" s="161"/>
      <c r="AG160" s="161"/>
      <c r="AH160" s="161"/>
      <c r="AI160" s="161"/>
      <c r="AJ160" s="161"/>
      <c r="AK160" s="161"/>
      <c r="AL160" s="161"/>
      <c r="AM160" s="161"/>
      <c r="AN160" s="161"/>
      <c r="AO160" s="161"/>
      <c r="AP160" s="161"/>
      <c r="AQ160" s="161"/>
    </row>
    <row r="161" spans="1:52" x14ac:dyDescent="0.2">
      <c r="A161" s="60">
        <f>A160+1</f>
        <v>40086</v>
      </c>
      <c r="B161" s="36">
        <v>63</v>
      </c>
      <c r="C161" s="161">
        <f t="shared" si="56"/>
        <v>22</v>
      </c>
      <c r="D161" s="11">
        <f t="shared" ca="1" si="57"/>
        <v>0</v>
      </c>
      <c r="E161" s="93">
        <f t="shared" si="58"/>
        <v>40</v>
      </c>
      <c r="F161" s="94">
        <f t="shared" si="59"/>
        <v>1</v>
      </c>
      <c r="G161" s="15">
        <f t="shared" ca="1" si="63"/>
        <v>0</v>
      </c>
      <c r="H161" s="26"/>
      <c r="I161" s="26"/>
      <c r="J161" s="15">
        <f t="shared" ca="1" si="64"/>
        <v>2.3919999999999995</v>
      </c>
      <c r="K161" s="12">
        <f ca="1">J161/O161</f>
        <v>0.43649635036496337</v>
      </c>
      <c r="L161" s="13"/>
      <c r="M161" s="15">
        <f t="shared" ca="1" si="65"/>
        <v>0</v>
      </c>
      <c r="N161" s="19">
        <f t="shared" si="60"/>
        <v>36</v>
      </c>
      <c r="O161" s="15">
        <f t="shared" si="61"/>
        <v>5.48</v>
      </c>
      <c r="P161" s="15">
        <f t="shared" ca="1" si="66"/>
        <v>16.820000000000011</v>
      </c>
      <c r="Q161" s="15">
        <f t="shared" si="71"/>
        <v>2.2599999999999998</v>
      </c>
      <c r="R161" s="15">
        <f t="shared" si="71"/>
        <v>15</v>
      </c>
      <c r="S161" s="15">
        <f t="shared" ca="1" si="70"/>
        <v>0.77</v>
      </c>
      <c r="T161" s="161"/>
      <c r="U161" s="251">
        <f t="shared" si="62"/>
        <v>0.5</v>
      </c>
      <c r="X161" s="161"/>
      <c r="Y161" s="161"/>
      <c r="Z161" s="161"/>
      <c r="AA161" s="161"/>
      <c r="AB161" s="161"/>
      <c r="AC161" s="161"/>
      <c r="AD161" s="161"/>
      <c r="AE161" s="161"/>
      <c r="AF161" s="161"/>
      <c r="AG161" s="161"/>
      <c r="AH161" s="161"/>
      <c r="AI161" s="161"/>
      <c r="AJ161" s="161"/>
      <c r="AK161" s="161"/>
      <c r="AL161" s="161"/>
      <c r="AM161" s="161"/>
      <c r="AN161" s="161"/>
      <c r="AO161" s="161"/>
      <c r="AP161" s="161"/>
      <c r="AQ161" s="161"/>
    </row>
    <row r="162" spans="1:52" x14ac:dyDescent="0.2">
      <c r="A162" s="25"/>
      <c r="B162" s="9"/>
      <c r="C162" s="161"/>
      <c r="D162" s="15"/>
      <c r="H162" s="26"/>
      <c r="I162" s="26"/>
      <c r="J162" s="15"/>
      <c r="K162" s="12"/>
      <c r="L162" s="13"/>
      <c r="M162" s="15"/>
      <c r="N162" s="19"/>
      <c r="O162" s="15"/>
      <c r="P162" s="15"/>
      <c r="Q162" s="14"/>
      <c r="R162" s="161"/>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1"/>
    </row>
    <row r="163" spans="1:52" x14ac:dyDescent="0.2">
      <c r="A163" s="41" t="s">
        <v>46</v>
      </c>
      <c r="B163" s="28"/>
      <c r="C163" s="28"/>
      <c r="D163" s="46">
        <f ca="1">SUM(D8:D161)</f>
        <v>16.820000000000011</v>
      </c>
      <c r="E163" s="28"/>
      <c r="F163" s="28"/>
      <c r="G163" s="46">
        <f ca="1">SUM(G8:G161)</f>
        <v>16.820000000000011</v>
      </c>
      <c r="H163" s="46">
        <f>SUM(H8:H161)</f>
        <v>2.2599999999999998</v>
      </c>
      <c r="I163" s="46">
        <f>SUM(I8:I161)</f>
        <v>15</v>
      </c>
      <c r="J163" s="43"/>
      <c r="K163" s="44"/>
      <c r="L163" s="45"/>
      <c r="M163" s="46">
        <f ca="1">SUM(M8:M161)</f>
        <v>0.77</v>
      </c>
      <c r="N163" s="42"/>
      <c r="O163" s="46"/>
      <c r="P163" s="46"/>
      <c r="Q163" s="47"/>
      <c r="R163" s="28"/>
      <c r="S163" s="28"/>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c r="AP163" s="161"/>
      <c r="AQ163" s="161"/>
    </row>
    <row r="164" spans="1:52" x14ac:dyDescent="0.2">
      <c r="A164" s="48" t="s">
        <v>47</v>
      </c>
      <c r="B164" s="29"/>
      <c r="C164" s="29"/>
      <c r="D164" s="49"/>
      <c r="E164" s="29"/>
      <c r="F164" s="29"/>
      <c r="G164" s="29"/>
      <c r="H164" s="50">
        <f>COUNT(H8:H161)</f>
        <v>38</v>
      </c>
      <c r="I164" s="50">
        <f>COUNT(I8:I161)</f>
        <v>12</v>
      </c>
      <c r="J164" s="51"/>
      <c r="K164" s="52"/>
      <c r="L164" s="50">
        <f>COUNT(L8:L161)</f>
        <v>4</v>
      </c>
      <c r="M164" s="49"/>
      <c r="N164" s="53"/>
      <c r="O164" s="49"/>
      <c r="P164" s="49"/>
      <c r="Q164" s="54"/>
      <c r="R164" s="29"/>
      <c r="S164" s="29"/>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row>
    <row r="165" spans="1:52" x14ac:dyDescent="0.2">
      <c r="A165" s="55" t="s">
        <v>48</v>
      </c>
      <c r="B165" s="30"/>
      <c r="C165" s="30"/>
      <c r="D165" s="56">
        <f ca="1">MAX(D8:D161)</f>
        <v>0.28000000000000003</v>
      </c>
      <c r="E165" s="30"/>
      <c r="F165" s="30"/>
      <c r="G165" s="56">
        <f t="shared" ref="G165:M165" ca="1" si="72">MAX(G8:G161)</f>
        <v>0.28000000000000003</v>
      </c>
      <c r="H165" s="56">
        <f t="shared" si="72"/>
        <v>1.26</v>
      </c>
      <c r="I165" s="56">
        <f t="shared" si="72"/>
        <v>1.25</v>
      </c>
      <c r="J165" s="56">
        <f t="shared" ca="1" si="72"/>
        <v>2.4771428571428591</v>
      </c>
      <c r="K165" s="57">
        <f t="shared" ca="1" si="72"/>
        <v>0.45203336809176259</v>
      </c>
      <c r="L165" s="57">
        <f t="shared" si="72"/>
        <v>0.4</v>
      </c>
      <c r="M165" s="56">
        <f t="shared" ca="1" si="72"/>
        <v>0.66</v>
      </c>
      <c r="N165" s="58"/>
      <c r="O165" s="56"/>
      <c r="P165" s="56"/>
      <c r="Q165" s="59"/>
      <c r="R165" s="30"/>
      <c r="S165" s="30"/>
      <c r="T165" s="161"/>
      <c r="U165" s="161"/>
      <c r="V165" s="161"/>
      <c r="W165" s="161"/>
      <c r="X165" s="161"/>
      <c r="Y165" s="161"/>
      <c r="Z165" s="161"/>
      <c r="AA165" s="161"/>
      <c r="AB165" s="161"/>
      <c r="AC165" s="161"/>
      <c r="AD165" s="161"/>
      <c r="AE165" s="161"/>
      <c r="AF165" s="161"/>
      <c r="AG165" s="161"/>
      <c r="AH165" s="161"/>
      <c r="AI165" s="161"/>
      <c r="AJ165" s="161"/>
      <c r="AK165" s="161"/>
      <c r="AL165" s="161"/>
      <c r="AM165" s="161"/>
      <c r="AN165" s="161"/>
      <c r="AO165" s="161"/>
      <c r="AP165" s="161"/>
      <c r="AQ165" s="161"/>
    </row>
    <row r="166" spans="1:52" x14ac:dyDescent="0.2">
      <c r="A166" s="8"/>
      <c r="B166" s="161"/>
      <c r="C166" s="161"/>
      <c r="D166" s="21"/>
      <c r="E166" s="21"/>
      <c r="F166" s="21"/>
      <c r="G166" s="10"/>
      <c r="H166" s="22"/>
      <c r="I166" s="18"/>
      <c r="J166" s="21"/>
      <c r="K166" s="19"/>
      <c r="L166" s="15"/>
      <c r="M166" s="15"/>
      <c r="N166" s="20"/>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row>
    <row r="167" spans="1:52" x14ac:dyDescent="0.2">
      <c r="A167" s="31" t="str">
        <f ca="1">HYPERLINK("#"&amp;MID(CELL("filename",A1),FIND("]",CELL("filename",A1))+1,256)&amp;"!"&amp;ADDRESS(ROW($B$8),COLUMN($B$8),1,TRUE),"Return to Cell B8")</f>
        <v>Return to Cell B8</v>
      </c>
      <c r="B167" s="161"/>
      <c r="C167" s="161"/>
      <c r="D167" s="21"/>
      <c r="E167" s="21"/>
      <c r="F167" s="21"/>
      <c r="G167" s="10"/>
      <c r="H167" s="22"/>
      <c r="I167" s="18"/>
      <c r="J167" s="21"/>
      <c r="K167" s="19"/>
      <c r="L167" s="15"/>
      <c r="M167" s="15"/>
      <c r="N167" s="20"/>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row>
    <row r="168" spans="1:52" x14ac:dyDescent="0.2">
      <c r="A168" s="31"/>
      <c r="B168" s="161"/>
      <c r="C168" s="161"/>
      <c r="D168" s="21"/>
      <c r="E168" s="21"/>
      <c r="F168" s="21"/>
      <c r="G168" s="10"/>
      <c r="H168" s="22"/>
      <c r="I168" s="18"/>
      <c r="J168" s="21"/>
      <c r="K168" s="19"/>
      <c r="L168" s="15"/>
      <c r="M168" s="15"/>
      <c r="N168" s="20"/>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row>
    <row r="169" spans="1:52" x14ac:dyDescent="0.2">
      <c r="A169" s="31"/>
      <c r="B169" s="161"/>
      <c r="C169" s="161"/>
      <c r="D169" s="21"/>
      <c r="E169" s="21"/>
      <c r="F169" s="21"/>
      <c r="G169" s="10"/>
      <c r="H169" s="22"/>
      <c r="I169" s="18"/>
      <c r="J169" s="21"/>
      <c r="K169" s="19"/>
      <c r="L169" s="15"/>
      <c r="M169" s="15"/>
      <c r="N169" s="20"/>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row>
    <row r="170" spans="1:52" x14ac:dyDescent="0.2">
      <c r="A170" s="8"/>
      <c r="B170" s="161"/>
      <c r="C170" s="161"/>
      <c r="D170" s="21"/>
      <c r="E170" s="21"/>
      <c r="F170" s="21"/>
      <c r="G170" s="10"/>
      <c r="H170" s="22"/>
      <c r="I170" s="18"/>
      <c r="J170" s="21"/>
      <c r="K170" s="19"/>
      <c r="L170" s="15"/>
      <c r="M170" s="15"/>
      <c r="N170" s="20"/>
      <c r="O170" s="161"/>
      <c r="P170" s="161"/>
      <c r="Q170" s="161"/>
      <c r="R170" s="161"/>
      <c r="S170" s="161"/>
      <c r="T170" s="161"/>
      <c r="U170" s="161"/>
      <c r="V170" s="161"/>
      <c r="W170" s="161"/>
      <c r="X170" s="161"/>
      <c r="Y170" s="161"/>
      <c r="Z170" s="161"/>
      <c r="AA170" s="24" t="s">
        <v>135</v>
      </c>
      <c r="AB170" s="31" t="str">
        <f ca="1">HYPERLINK("#"&amp;MID(CELL("filename",H156),FIND("]",CELL("filename",H156))+1,256)&amp;"!"&amp;ADDRESS(ROW($B$8),COLUMN($B$8),1,TRUE),"Return to Cell B8")</f>
        <v>Return to Cell B8</v>
      </c>
      <c r="AC170" s="161"/>
      <c r="AD170" s="161"/>
      <c r="AE170" s="161"/>
      <c r="AF170" s="161"/>
      <c r="AG170" s="161"/>
      <c r="AH170" s="161"/>
      <c r="AI170" s="161"/>
      <c r="AJ170" s="161"/>
      <c r="AK170" s="161"/>
      <c r="AL170" s="161"/>
      <c r="AM170" s="161"/>
      <c r="AN170" s="161"/>
      <c r="AO170" s="161"/>
      <c r="AP170" s="161"/>
      <c r="AQ170" s="161"/>
    </row>
    <row r="171" spans="1:52" x14ac:dyDescent="0.2">
      <c r="A171" s="8"/>
      <c r="B171" s="161"/>
      <c r="C171" s="161"/>
      <c r="D171" s="21"/>
      <c r="E171" s="21"/>
      <c r="F171" s="21"/>
      <c r="G171" s="10"/>
      <c r="H171" s="22"/>
      <c r="I171" s="18"/>
      <c r="J171" s="21"/>
      <c r="K171" s="19"/>
      <c r="L171" s="15"/>
      <c r="M171" s="15"/>
      <c r="N171" s="20"/>
      <c r="O171" s="161"/>
      <c r="P171" s="161"/>
      <c r="Q171" s="161"/>
      <c r="R171" s="161"/>
      <c r="S171" s="161"/>
      <c r="T171" s="161"/>
      <c r="U171" s="161"/>
      <c r="V171" s="161"/>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1"/>
    </row>
    <row r="172" spans="1:52" x14ac:dyDescent="0.2">
      <c r="AA172" s="64" t="s">
        <v>94</v>
      </c>
      <c r="AD172" s="31" t="str">
        <f ca="1">HYPERLINK("#"&amp;MID(CELL("filename",J158),FIND("]",CELL("filename",J158))+1,256)&amp;"!"&amp;ADDRESS(ROW($B$8),COLUMN($B$8),1,TRUE),"Return to Cell B8")</f>
        <v>Return to Cell B8</v>
      </c>
      <c r="AG172" s="37" t="s">
        <v>84</v>
      </c>
      <c r="AP172" s="17"/>
      <c r="AX172" s="10"/>
      <c r="AY172" s="10"/>
      <c r="AZ172" s="16"/>
    </row>
    <row r="173" spans="1:52" ht="38.25" x14ac:dyDescent="0.2">
      <c r="AA173" s="71" t="s">
        <v>95</v>
      </c>
      <c r="AB173" s="72" t="s">
        <v>97</v>
      </c>
      <c r="AC173" s="75" t="s">
        <v>98</v>
      </c>
      <c r="AD173" s="73" t="s">
        <v>96</v>
      </c>
      <c r="AE173" s="77" t="s">
        <v>100</v>
      </c>
      <c r="AP173" s="17"/>
      <c r="AX173" s="10"/>
      <c r="AY173" s="10"/>
      <c r="AZ173" s="16"/>
    </row>
    <row r="174" spans="1:52" x14ac:dyDescent="0.2">
      <c r="AA174" s="23"/>
      <c r="AB174" s="74" t="s">
        <v>87</v>
      </c>
      <c r="AC174" s="224" t="s">
        <v>5</v>
      </c>
      <c r="AD174" s="74" t="s">
        <v>87</v>
      </c>
      <c r="AP174" s="17"/>
      <c r="AX174" s="10"/>
      <c r="AY174" s="10"/>
      <c r="AZ174" s="16"/>
    </row>
    <row r="175" spans="1:52" ht="12.75" customHeight="1" x14ac:dyDescent="0.2">
      <c r="AA175" s="246" t="s">
        <v>9</v>
      </c>
      <c r="AB175" s="65">
        <v>1</v>
      </c>
      <c r="AC175" s="82">
        <v>48</v>
      </c>
      <c r="AD175" s="83">
        <v>1</v>
      </c>
      <c r="AE175" s="238" t="s">
        <v>99</v>
      </c>
      <c r="AF175" s="239"/>
      <c r="AG175" s="239"/>
      <c r="AH175" s="239"/>
      <c r="AP175" s="17"/>
      <c r="AX175" s="10"/>
      <c r="AY175" s="10"/>
      <c r="AZ175" s="16"/>
    </row>
    <row r="176" spans="1:52" ht="12.75" customHeight="1" x14ac:dyDescent="0.2">
      <c r="AA176" s="69" t="s">
        <v>3</v>
      </c>
      <c r="AB176" s="66">
        <v>2</v>
      </c>
      <c r="AC176" s="84">
        <v>36</v>
      </c>
      <c r="AD176" s="85">
        <v>7</v>
      </c>
      <c r="AE176" s="238"/>
      <c r="AF176" s="239"/>
      <c r="AG176" s="239"/>
      <c r="AH176" s="239"/>
      <c r="AP176" s="17"/>
      <c r="AX176" s="10"/>
      <c r="AY176" s="10"/>
      <c r="AZ176" s="16"/>
    </row>
    <row r="177" spans="27:52" ht="12.75" customHeight="1" x14ac:dyDescent="0.2">
      <c r="AA177" s="237" t="s">
        <v>12</v>
      </c>
      <c r="AB177" s="66">
        <v>3</v>
      </c>
      <c r="AC177" s="84">
        <v>36</v>
      </c>
      <c r="AD177" s="85">
        <v>7</v>
      </c>
      <c r="AE177" s="238"/>
      <c r="AF177" s="239"/>
      <c r="AG177" s="239"/>
      <c r="AH177" s="239"/>
      <c r="AP177" s="17"/>
      <c r="AX177" s="10"/>
      <c r="AY177" s="10"/>
      <c r="AZ177" s="16"/>
    </row>
    <row r="178" spans="27:52" ht="12.75" customHeight="1" x14ac:dyDescent="0.2">
      <c r="AA178" s="69" t="s">
        <v>233</v>
      </c>
      <c r="AB178" s="66">
        <v>4</v>
      </c>
      <c r="AC178" s="84">
        <v>36</v>
      </c>
      <c r="AD178" s="85">
        <v>7</v>
      </c>
      <c r="AE178" s="238"/>
      <c r="AF178" s="239"/>
      <c r="AG178" s="239"/>
      <c r="AH178" s="239"/>
      <c r="AP178" s="17"/>
      <c r="AX178" s="10"/>
      <c r="AY178" s="10"/>
      <c r="AZ178" s="16"/>
    </row>
    <row r="179" spans="27:52" ht="12.75" customHeight="1" x14ac:dyDescent="0.2">
      <c r="AA179" s="237" t="s">
        <v>11</v>
      </c>
      <c r="AB179" s="66">
        <v>5</v>
      </c>
      <c r="AC179" s="84">
        <v>24</v>
      </c>
      <c r="AD179" s="85">
        <v>7</v>
      </c>
      <c r="AE179" s="238"/>
      <c r="AF179" s="239"/>
      <c r="AG179" s="239"/>
      <c r="AH179" s="239"/>
      <c r="AP179" s="17"/>
      <c r="AX179" s="10"/>
      <c r="AY179" s="10"/>
      <c r="AZ179" s="16"/>
    </row>
    <row r="180" spans="27:52" ht="12.75" customHeight="1" x14ac:dyDescent="0.2">
      <c r="AA180" s="237" t="s">
        <v>249</v>
      </c>
      <c r="AB180" s="66">
        <v>6</v>
      </c>
      <c r="AC180" s="84">
        <v>36</v>
      </c>
      <c r="AD180" s="85">
        <v>7</v>
      </c>
      <c r="AE180" s="238"/>
      <c r="AF180" s="239"/>
      <c r="AG180" s="239"/>
      <c r="AH180" s="239"/>
      <c r="AP180" s="17"/>
      <c r="AX180" s="10"/>
      <c r="AY180" s="10"/>
      <c r="AZ180" s="16"/>
    </row>
    <row r="181" spans="27:52" ht="12.75" customHeight="1" x14ac:dyDescent="0.2">
      <c r="AA181" s="237" t="s">
        <v>254</v>
      </c>
      <c r="AB181" s="66">
        <v>7</v>
      </c>
      <c r="AC181" s="84">
        <v>36</v>
      </c>
      <c r="AD181" s="85">
        <v>7</v>
      </c>
      <c r="AE181" s="238"/>
      <c r="AF181" s="239"/>
      <c r="AG181" s="239"/>
      <c r="AH181" s="239"/>
      <c r="AP181" s="17"/>
      <c r="AX181" s="10"/>
      <c r="AY181" s="10"/>
      <c r="AZ181" s="16"/>
    </row>
    <row r="182" spans="27:52" ht="12.75" customHeight="1" x14ac:dyDescent="0.2">
      <c r="AA182" s="70" t="s">
        <v>234</v>
      </c>
      <c r="AB182" s="67">
        <v>8</v>
      </c>
      <c r="AC182" s="86">
        <v>36</v>
      </c>
      <c r="AD182" s="87">
        <v>7</v>
      </c>
      <c r="AE182" s="238"/>
      <c r="AF182" s="239"/>
      <c r="AG182" s="239"/>
      <c r="AH182" s="239"/>
      <c r="AP182" s="17"/>
      <c r="AX182" s="10"/>
      <c r="AY182" s="10"/>
      <c r="AZ182" s="16"/>
    </row>
    <row r="183" spans="27:52" x14ac:dyDescent="0.2">
      <c r="AA183" s="8"/>
      <c r="AP183" s="17"/>
      <c r="AX183" s="10"/>
      <c r="AY183" s="10"/>
      <c r="AZ183" s="16"/>
    </row>
    <row r="184" spans="27:52" x14ac:dyDescent="0.2">
      <c r="AA184" s="97" t="s">
        <v>104</v>
      </c>
      <c r="AB184" s="97" t="s">
        <v>105</v>
      </c>
      <c r="AE184" s="162" t="s">
        <v>106</v>
      </c>
      <c r="AF184" s="162" t="s">
        <v>107</v>
      </c>
      <c r="AG184" s="166" t="s">
        <v>85</v>
      </c>
      <c r="AP184" s="17"/>
      <c r="AX184" s="10"/>
      <c r="AY184" s="10"/>
      <c r="AZ184" s="16"/>
    </row>
    <row r="185" spans="27:52" ht="15.75" x14ac:dyDescent="0.3">
      <c r="AA185" s="189" t="s">
        <v>148</v>
      </c>
      <c r="AB185" s="116" t="s">
        <v>116</v>
      </c>
      <c r="AE185" s="80">
        <v>4</v>
      </c>
      <c r="AF185" s="161" t="s">
        <v>14</v>
      </c>
      <c r="AG185" s="161"/>
    </row>
    <row r="186" spans="27:52" ht="15.75" x14ac:dyDescent="0.3">
      <c r="AA186" s="189" t="s">
        <v>149</v>
      </c>
      <c r="AB186" s="117" t="s">
        <v>142</v>
      </c>
      <c r="AE186" s="81">
        <v>0.5</v>
      </c>
      <c r="AF186" s="163" t="s">
        <v>87</v>
      </c>
      <c r="AG186" s="164"/>
    </row>
    <row r="187" spans="27:52" ht="15.75" x14ac:dyDescent="0.3">
      <c r="AA187" s="117" t="s">
        <v>150</v>
      </c>
      <c r="AB187" s="96" t="s">
        <v>109</v>
      </c>
      <c r="AE187" s="80">
        <v>0.6</v>
      </c>
      <c r="AF187" s="163" t="s">
        <v>87</v>
      </c>
      <c r="AG187" s="164"/>
    </row>
    <row r="188" spans="27:52" ht="15.75" x14ac:dyDescent="0.3">
      <c r="AA188" s="117" t="s">
        <v>151</v>
      </c>
      <c r="AB188" s="118" t="s">
        <v>122</v>
      </c>
      <c r="AE188" s="80">
        <v>21</v>
      </c>
      <c r="AF188" s="165" t="s">
        <v>108</v>
      </c>
      <c r="AG188" s="164"/>
    </row>
    <row r="189" spans="27:52" x14ac:dyDescent="0.2">
      <c r="AA189" s="117" t="s">
        <v>146</v>
      </c>
      <c r="AB189" s="118" t="s">
        <v>147</v>
      </c>
      <c r="AE189" s="81">
        <v>0.5</v>
      </c>
      <c r="AF189" s="163" t="s">
        <v>87</v>
      </c>
      <c r="AG189" s="164"/>
    </row>
    <row r="190" spans="27:52" x14ac:dyDescent="0.2">
      <c r="AA190" s="88"/>
      <c r="AG190" s="31"/>
    </row>
    <row r="191" spans="27:52" x14ac:dyDescent="0.2">
      <c r="AA191" s="31" t="str">
        <f ca="1">HYPERLINK("#"&amp;MID(CELL("filename",G179),FIND("]",CELL("filename",G179))+1,256)&amp;"!"&amp;ADDRESS(ROW($B$8),COLUMN($B$8),1,TRUE),"Return to Cell B8")</f>
        <v>Return to Cell B8</v>
      </c>
      <c r="AG191" s="31"/>
    </row>
    <row r="192" spans="27:52" x14ac:dyDescent="0.2">
      <c r="AA192" s="62"/>
      <c r="AG192" s="31"/>
    </row>
    <row r="193" spans="27:34" x14ac:dyDescent="0.2">
      <c r="AA193" s="117" t="s">
        <v>121</v>
      </c>
    </row>
    <row r="194" spans="27:34" x14ac:dyDescent="0.2">
      <c r="AA194" s="122" t="s">
        <v>117</v>
      </c>
      <c r="AB194" s="123" t="s">
        <v>118</v>
      </c>
      <c r="AC194" s="123"/>
      <c r="AD194" s="122" t="s">
        <v>120</v>
      </c>
      <c r="AE194" s="122" t="s">
        <v>119</v>
      </c>
      <c r="AF194" s="122" t="s">
        <v>120</v>
      </c>
      <c r="AG194" s="122" t="s">
        <v>119</v>
      </c>
      <c r="AH194" s="122" t="s">
        <v>7</v>
      </c>
    </row>
    <row r="195" spans="27:34" x14ac:dyDescent="0.2">
      <c r="AA195" s="124"/>
      <c r="AB195" s="125" t="s">
        <v>16</v>
      </c>
      <c r="AC195" s="226" t="s">
        <v>17</v>
      </c>
      <c r="AD195" s="127" t="s">
        <v>259</v>
      </c>
      <c r="AE195" s="226" t="s">
        <v>101</v>
      </c>
      <c r="AF195" s="226" t="s">
        <v>93</v>
      </c>
      <c r="AG195" s="226" t="s">
        <v>93</v>
      </c>
      <c r="AH195" s="226" t="s">
        <v>93</v>
      </c>
    </row>
    <row r="196" spans="27:34" x14ac:dyDescent="0.2">
      <c r="AA196" s="124"/>
      <c r="AB196" s="125" t="s">
        <v>8</v>
      </c>
      <c r="AC196" s="226" t="s">
        <v>8</v>
      </c>
      <c r="AD196" s="127" t="s">
        <v>87</v>
      </c>
      <c r="AE196" s="226" t="s">
        <v>8</v>
      </c>
      <c r="AF196" s="226" t="s">
        <v>19</v>
      </c>
      <c r="AG196" s="226" t="s">
        <v>8</v>
      </c>
      <c r="AH196" s="226" t="s">
        <v>5</v>
      </c>
    </row>
    <row r="197" spans="27:34" ht="13.5" thickBot="1" x14ac:dyDescent="0.25">
      <c r="AA197" s="128" t="s">
        <v>123</v>
      </c>
      <c r="AB197" s="128" t="s">
        <v>124</v>
      </c>
      <c r="AC197" s="127" t="s">
        <v>125</v>
      </c>
      <c r="AD197" s="127" t="s">
        <v>126</v>
      </c>
      <c r="AE197" s="127" t="s">
        <v>127</v>
      </c>
      <c r="AF197" s="127" t="s">
        <v>128</v>
      </c>
      <c r="AG197" s="127" t="s">
        <v>129</v>
      </c>
      <c r="AH197" s="127" t="s">
        <v>130</v>
      </c>
    </row>
    <row r="198" spans="27:34" x14ac:dyDescent="0.2">
      <c r="AA198" s="129">
        <v>0</v>
      </c>
      <c r="AB198" s="130">
        <v>0</v>
      </c>
      <c r="AC198" s="131">
        <v>0</v>
      </c>
      <c r="AD198" s="132" t="s">
        <v>102</v>
      </c>
      <c r="AE198" s="133">
        <f>AC198-AB198</f>
        <v>0</v>
      </c>
      <c r="AF198" s="134">
        <v>0</v>
      </c>
      <c r="AG198" s="135">
        <v>0</v>
      </c>
      <c r="AH198" s="136">
        <v>0</v>
      </c>
    </row>
    <row r="199" spans="27:34" x14ac:dyDescent="0.2">
      <c r="AA199" s="137">
        <v>1</v>
      </c>
      <c r="AB199" s="226">
        <v>0</v>
      </c>
      <c r="AC199" s="138">
        <v>4</v>
      </c>
      <c r="AD199" s="139" t="s">
        <v>24</v>
      </c>
      <c r="AE199" s="140">
        <f t="shared" ref="AE199:AE207" si="73">AC199-AB199</f>
        <v>4</v>
      </c>
      <c r="AF199" s="171">
        <f t="shared" ref="AF199:AF206" si="74">VLOOKUP(AD199,AWHC,COLUMNS(AA213:AB213),FALSE)</f>
        <v>7.0000000000000007E-2</v>
      </c>
      <c r="AG199" s="141">
        <f>AE199*AF199</f>
        <v>0.28000000000000003</v>
      </c>
      <c r="AH199" s="142">
        <f>AH198+AG199</f>
        <v>0.28000000000000003</v>
      </c>
    </row>
    <row r="200" spans="27:34" x14ac:dyDescent="0.2">
      <c r="AA200" s="137">
        <v>2</v>
      </c>
      <c r="AB200" s="226">
        <f>AC199</f>
        <v>4</v>
      </c>
      <c r="AC200" s="138">
        <v>8</v>
      </c>
      <c r="AD200" s="139" t="s">
        <v>26</v>
      </c>
      <c r="AE200" s="140">
        <f t="shared" si="73"/>
        <v>4</v>
      </c>
      <c r="AF200" s="171">
        <f t="shared" si="74"/>
        <v>0.09</v>
      </c>
      <c r="AG200" s="141">
        <f t="shared" ref="AG200:AG206" si="75">AE200*AF200</f>
        <v>0.36</v>
      </c>
      <c r="AH200" s="142">
        <f t="shared" ref="AH200:AH206" si="76">AH199+AG200</f>
        <v>0.64</v>
      </c>
    </row>
    <row r="201" spans="27:34" x14ac:dyDescent="0.2">
      <c r="AA201" s="137">
        <v>3</v>
      </c>
      <c r="AB201" s="226">
        <f t="shared" ref="AB201:AB206" si="77">AC200</f>
        <v>8</v>
      </c>
      <c r="AC201" s="138">
        <v>12</v>
      </c>
      <c r="AD201" s="139" t="s">
        <v>25</v>
      </c>
      <c r="AE201" s="140">
        <f t="shared" si="73"/>
        <v>4</v>
      </c>
      <c r="AF201" s="171">
        <f t="shared" si="74"/>
        <v>0.13</v>
      </c>
      <c r="AG201" s="141">
        <f t="shared" si="75"/>
        <v>0.52</v>
      </c>
      <c r="AH201" s="142">
        <f t="shared" si="76"/>
        <v>1.1600000000000001</v>
      </c>
    </row>
    <row r="202" spans="27:34" x14ac:dyDescent="0.2">
      <c r="AA202" s="137">
        <v>4</v>
      </c>
      <c r="AB202" s="226">
        <f t="shared" si="77"/>
        <v>12</v>
      </c>
      <c r="AC202" s="138">
        <v>20</v>
      </c>
      <c r="AD202" s="139" t="s">
        <v>22</v>
      </c>
      <c r="AE202" s="140">
        <f t="shared" si="73"/>
        <v>8</v>
      </c>
      <c r="AF202" s="171">
        <f t="shared" si="74"/>
        <v>0.16</v>
      </c>
      <c r="AG202" s="141">
        <f t="shared" si="75"/>
        <v>1.28</v>
      </c>
      <c r="AH202" s="142">
        <f t="shared" si="76"/>
        <v>2.4400000000000004</v>
      </c>
    </row>
    <row r="203" spans="27:34" x14ac:dyDescent="0.2">
      <c r="AA203" s="137">
        <v>5</v>
      </c>
      <c r="AB203" s="226">
        <f t="shared" si="77"/>
        <v>20</v>
      </c>
      <c r="AC203" s="138">
        <v>28</v>
      </c>
      <c r="AD203" s="139" t="s">
        <v>27</v>
      </c>
      <c r="AE203" s="140">
        <f t="shared" si="73"/>
        <v>8</v>
      </c>
      <c r="AF203" s="171">
        <f t="shared" si="74"/>
        <v>0.2</v>
      </c>
      <c r="AG203" s="141">
        <f t="shared" si="75"/>
        <v>1.6</v>
      </c>
      <c r="AH203" s="142">
        <f t="shared" si="76"/>
        <v>4.0400000000000009</v>
      </c>
    </row>
    <row r="204" spans="27:34" x14ac:dyDescent="0.2">
      <c r="AA204" s="137">
        <v>6</v>
      </c>
      <c r="AB204" s="226">
        <f t="shared" si="77"/>
        <v>28</v>
      </c>
      <c r="AC204" s="138">
        <v>36</v>
      </c>
      <c r="AD204" s="139" t="s">
        <v>21</v>
      </c>
      <c r="AE204" s="140">
        <f t="shared" si="73"/>
        <v>8</v>
      </c>
      <c r="AF204" s="171">
        <f t="shared" si="74"/>
        <v>0.18</v>
      </c>
      <c r="AG204" s="141">
        <f t="shared" si="75"/>
        <v>1.44</v>
      </c>
      <c r="AH204" s="142">
        <f t="shared" si="76"/>
        <v>5.48</v>
      </c>
    </row>
    <row r="205" spans="27:34" x14ac:dyDescent="0.2">
      <c r="AA205" s="137">
        <v>7</v>
      </c>
      <c r="AB205" s="226">
        <f t="shared" si="77"/>
        <v>36</v>
      </c>
      <c r="AC205" s="138">
        <v>40</v>
      </c>
      <c r="AD205" s="139" t="s">
        <v>28</v>
      </c>
      <c r="AE205" s="140">
        <f t="shared" si="73"/>
        <v>4</v>
      </c>
      <c r="AF205" s="171">
        <f t="shared" si="74"/>
        <v>0.16</v>
      </c>
      <c r="AG205" s="141">
        <f t="shared" si="75"/>
        <v>0.64</v>
      </c>
      <c r="AH205" s="142">
        <f t="shared" si="76"/>
        <v>6.12</v>
      </c>
    </row>
    <row r="206" spans="27:34" ht="13.5" thickBot="1" x14ac:dyDescent="0.25">
      <c r="AA206" s="137">
        <v>8</v>
      </c>
      <c r="AB206" s="226">
        <f t="shared" si="77"/>
        <v>40</v>
      </c>
      <c r="AC206" s="143">
        <v>48</v>
      </c>
      <c r="AD206" s="144" t="s">
        <v>23</v>
      </c>
      <c r="AE206" s="145">
        <f t="shared" si="73"/>
        <v>8</v>
      </c>
      <c r="AF206" s="184">
        <f t="shared" si="74"/>
        <v>0.04</v>
      </c>
      <c r="AG206" s="146">
        <f t="shared" si="75"/>
        <v>0.32</v>
      </c>
      <c r="AH206" s="147">
        <f t="shared" si="76"/>
        <v>6.44</v>
      </c>
    </row>
    <row r="207" spans="27:34" ht="13.5" thickBot="1" x14ac:dyDescent="0.25">
      <c r="AA207" s="148">
        <v>9</v>
      </c>
      <c r="AB207" s="149">
        <f>AC206</f>
        <v>48</v>
      </c>
      <c r="AC207" s="149">
        <f>AC206</f>
        <v>48</v>
      </c>
      <c r="AD207" s="150" t="s">
        <v>102</v>
      </c>
      <c r="AE207" s="151">
        <f t="shared" si="73"/>
        <v>0</v>
      </c>
      <c r="AF207" s="152">
        <v>0</v>
      </c>
      <c r="AG207" s="153">
        <v>0</v>
      </c>
      <c r="AH207" s="154">
        <f>AH206</f>
        <v>6.44</v>
      </c>
    </row>
    <row r="208" spans="27:34" x14ac:dyDescent="0.2">
      <c r="AA208" s="118"/>
      <c r="AB208" s="118" t="s">
        <v>7</v>
      </c>
      <c r="AC208" s="118"/>
      <c r="AD208" s="31" t="str">
        <f ca="1">HYPERLINK("#"&amp;MID(CELL("filename",J196),FIND("]",CELL("filename",J196))+1,256)&amp;"!"&amp;ADDRESS(ROW($B$8),COLUMN($B$8),1,TRUE),"Return to Cell B8")</f>
        <v>Return to Cell B8</v>
      </c>
      <c r="AE208" s="118"/>
      <c r="AF208" s="118"/>
      <c r="AG208" s="155">
        <f>SUM(AG199:AG206)</f>
        <v>6.44</v>
      </c>
      <c r="AH208" s="155"/>
    </row>
    <row r="209" spans="27:30" x14ac:dyDescent="0.2">
      <c r="AA209" s="78"/>
      <c r="AB209" s="4"/>
      <c r="AC209" s="4"/>
      <c r="AD209" s="4"/>
    </row>
    <row r="210" spans="27:30" x14ac:dyDescent="0.2">
      <c r="AA210" s="124" t="s">
        <v>15</v>
      </c>
      <c r="AB210" s="124"/>
      <c r="AC210" s="124"/>
      <c r="AD210" s="124"/>
    </row>
    <row r="211" spans="27:30" x14ac:dyDescent="0.2">
      <c r="AA211" s="156"/>
      <c r="AB211" s="122" t="s">
        <v>93</v>
      </c>
      <c r="AD211" s="226"/>
    </row>
    <row r="212" spans="27:30" x14ac:dyDescent="0.2">
      <c r="AA212" s="157" t="s">
        <v>18</v>
      </c>
      <c r="AB212" s="224" t="s">
        <v>19</v>
      </c>
      <c r="AD212" s="226"/>
    </row>
    <row r="213" spans="27:30" x14ac:dyDescent="0.2">
      <c r="AA213" s="118" t="s">
        <v>23</v>
      </c>
      <c r="AB213" s="155">
        <v>0.04</v>
      </c>
      <c r="AD213" s="171"/>
    </row>
    <row r="214" spans="27:30" x14ac:dyDescent="0.2">
      <c r="AA214" s="118" t="s">
        <v>24</v>
      </c>
      <c r="AB214" s="155">
        <v>7.0000000000000007E-2</v>
      </c>
      <c r="AD214" s="171"/>
    </row>
    <row r="215" spans="27:30" x14ac:dyDescent="0.2">
      <c r="AA215" s="118" t="s">
        <v>26</v>
      </c>
      <c r="AB215" s="155">
        <v>0.09</v>
      </c>
      <c r="AD215" s="171"/>
    </row>
    <row r="216" spans="27:30" x14ac:dyDescent="0.2">
      <c r="AA216" s="118" t="s">
        <v>25</v>
      </c>
      <c r="AB216" s="155">
        <v>0.13</v>
      </c>
      <c r="AD216" s="171"/>
    </row>
    <row r="217" spans="27:30" x14ac:dyDescent="0.2">
      <c r="AA217" s="118" t="s">
        <v>22</v>
      </c>
      <c r="AB217" s="155">
        <v>0.16</v>
      </c>
      <c r="AD217" s="171"/>
    </row>
    <row r="218" spans="27:30" x14ac:dyDescent="0.2">
      <c r="AA218" s="118" t="s">
        <v>27</v>
      </c>
      <c r="AB218" s="155">
        <v>0.2</v>
      </c>
      <c r="AD218" s="171"/>
    </row>
    <row r="219" spans="27:30" x14ac:dyDescent="0.2">
      <c r="AA219" s="118" t="s">
        <v>21</v>
      </c>
      <c r="AB219" s="155">
        <v>0.18</v>
      </c>
      <c r="AD219" s="171"/>
    </row>
    <row r="220" spans="27:30" x14ac:dyDescent="0.2">
      <c r="AA220" s="118" t="s">
        <v>28</v>
      </c>
      <c r="AB220" s="155">
        <v>0.16</v>
      </c>
      <c r="AD220" s="171"/>
    </row>
    <row r="221" spans="27:30" x14ac:dyDescent="0.2">
      <c r="AA221" s="157" t="s">
        <v>20</v>
      </c>
      <c r="AB221" s="159">
        <v>0</v>
      </c>
      <c r="AD221" s="171"/>
    </row>
    <row r="222" spans="27:30" x14ac:dyDescent="0.2">
      <c r="AA222" s="8"/>
    </row>
    <row r="223" spans="27:30" x14ac:dyDescent="0.2">
      <c r="AA223" s="31" t="str">
        <f ca="1">HYPERLINK("#"&amp;MID(CELL("filename",G211),FIND("]",CELL("filename",G211))+1,256)&amp;"!"&amp;ADDRESS(ROW($B$8),COLUMN($B$8),1,TRUE),"Return to Cell B8")</f>
        <v>Return to Cell B8</v>
      </c>
    </row>
    <row r="224" spans="27:30" x14ac:dyDescent="0.2">
      <c r="AA224" s="8"/>
      <c r="AD224" s="31"/>
    </row>
    <row r="225" spans="27:75" x14ac:dyDescent="0.2">
      <c r="AA225" s="8"/>
      <c r="AD225" s="31"/>
    </row>
    <row r="226" spans="27:75" x14ac:dyDescent="0.2">
      <c r="AA226" s="8"/>
      <c r="AD226" s="31"/>
    </row>
    <row r="227" spans="27:75" x14ac:dyDescent="0.2">
      <c r="AA227" s="8"/>
      <c r="AD227" s="31"/>
    </row>
    <row r="228" spans="27:75" x14ac:dyDescent="0.2">
      <c r="AA228" s="8"/>
      <c r="AD228" s="31"/>
    </row>
    <row r="229" spans="27:75" x14ac:dyDescent="0.2">
      <c r="AA229" s="8"/>
      <c r="AD229" s="31"/>
    </row>
    <row r="230" spans="27:75" x14ac:dyDescent="0.2">
      <c r="AA230" s="8"/>
      <c r="AD230" s="31"/>
      <c r="BA230" s="118" t="s">
        <v>131</v>
      </c>
      <c r="BB230" s="118"/>
      <c r="BC230" s="31" t="str">
        <f ca="1">HYPERLINK("#"&amp;MID(CELL("filename",AI218),FIND("]",CELL("filename",AI218))+1,256)&amp;"!"&amp;ADDRESS(ROW($B$8),COLUMN($B$8),1,TRUE),"Return to Cell B8")</f>
        <v>Return to Cell B8</v>
      </c>
      <c r="BD230" s="118"/>
      <c r="BE230" s="118"/>
      <c r="BF230" s="118"/>
      <c r="BG230" s="118"/>
      <c r="BH230" s="118"/>
      <c r="BI230" s="118"/>
      <c r="BJ230" s="118"/>
      <c r="BK230" s="118"/>
      <c r="BL230" s="118"/>
      <c r="BM230" s="118"/>
      <c r="BN230" s="118"/>
      <c r="BO230" s="118"/>
      <c r="BP230" s="118"/>
      <c r="BQ230" s="118"/>
      <c r="BR230" s="118"/>
      <c r="BS230" s="118"/>
      <c r="BT230" s="118"/>
      <c r="BU230" s="118"/>
      <c r="BV230" s="118"/>
      <c r="BW230" s="118"/>
    </row>
    <row r="231" spans="27:75" x14ac:dyDescent="0.2">
      <c r="AA231" s="8"/>
      <c r="AD231" s="31"/>
      <c r="BA231" s="118"/>
      <c r="BB231" s="118"/>
      <c r="BC231" s="31"/>
      <c r="BD231" s="118"/>
      <c r="BE231" s="118"/>
      <c r="BF231" s="118"/>
      <c r="BG231" s="118"/>
      <c r="BH231" s="118"/>
      <c r="BI231" s="118"/>
      <c r="BJ231" s="118"/>
      <c r="BK231" s="118"/>
      <c r="BL231" s="118"/>
      <c r="BM231" s="118"/>
      <c r="BN231" s="118"/>
      <c r="BO231" s="118"/>
      <c r="BP231" s="118"/>
      <c r="BQ231" s="118"/>
      <c r="BR231" s="118"/>
      <c r="BS231" s="118"/>
      <c r="BT231" s="118"/>
      <c r="BU231" s="118"/>
      <c r="BV231" s="118"/>
      <c r="BW231" s="118"/>
    </row>
    <row r="232" spans="27:75" x14ac:dyDescent="0.2">
      <c r="AA232" s="8"/>
      <c r="AD232" s="31"/>
      <c r="BA232" s="222" t="s">
        <v>161</v>
      </c>
      <c r="BB232" s="118"/>
      <c r="BC232" s="118"/>
      <c r="BD232" s="118"/>
      <c r="BE232" s="118"/>
      <c r="BF232" s="118"/>
      <c r="BG232" s="118"/>
      <c r="BH232" s="118"/>
      <c r="BI232" s="118"/>
      <c r="BJ232" s="118"/>
      <c r="BK232" s="118"/>
      <c r="BL232" s="118"/>
      <c r="BM232" s="118"/>
      <c r="BN232" s="118"/>
      <c r="BO232" s="118"/>
      <c r="BP232" s="118"/>
      <c r="BQ232" s="118"/>
      <c r="BR232" s="118"/>
      <c r="BS232" s="118"/>
      <c r="BT232" s="118"/>
      <c r="BU232" s="118"/>
      <c r="BV232" s="118"/>
      <c r="BW232" s="118"/>
    </row>
    <row r="233" spans="27:75" x14ac:dyDescent="0.2">
      <c r="BA233" s="118" t="s">
        <v>190</v>
      </c>
      <c r="BC233" t="s">
        <v>247</v>
      </c>
      <c r="BD233" s="118"/>
      <c r="BE233" s="118"/>
      <c r="BF233" s="118"/>
      <c r="BG233" s="118"/>
      <c r="BH233" s="118"/>
      <c r="BI233" s="118"/>
      <c r="BJ233" s="118"/>
      <c r="BK233" s="118"/>
      <c r="BL233" s="118"/>
      <c r="BM233" s="118"/>
      <c r="BN233" s="118"/>
      <c r="BO233" s="118"/>
      <c r="BP233" s="118"/>
      <c r="BQ233" s="118"/>
      <c r="BR233" s="118"/>
      <c r="BS233" s="118"/>
      <c r="BT233" s="118"/>
      <c r="BU233" s="118"/>
      <c r="BV233" s="118"/>
      <c r="BW233" s="118"/>
    </row>
    <row r="234" spans="27:75" x14ac:dyDescent="0.2">
      <c r="BA234" s="118" t="s">
        <v>188</v>
      </c>
      <c r="BC234" s="232" t="s">
        <v>195</v>
      </c>
      <c r="BD234" s="118"/>
      <c r="BE234" s="118"/>
      <c r="BF234" s="118"/>
      <c r="BG234" s="118"/>
      <c r="BH234" s="118"/>
      <c r="BI234" s="118"/>
      <c r="BJ234" s="118"/>
      <c r="BK234" s="118"/>
      <c r="BL234" s="118"/>
      <c r="BM234" s="118"/>
      <c r="BN234" s="118"/>
      <c r="BO234" s="118"/>
      <c r="BP234" s="118"/>
      <c r="BQ234" s="118"/>
      <c r="BR234" s="118"/>
      <c r="BS234" s="118"/>
      <c r="BT234" s="118"/>
      <c r="BU234" s="118"/>
      <c r="BV234" s="118"/>
      <c r="BW234" s="118"/>
    </row>
    <row r="235" spans="27:75" x14ac:dyDescent="0.2">
      <c r="BA235" s="118"/>
      <c r="BB235" s="118"/>
      <c r="BC235" s="118"/>
      <c r="BD235" s="118"/>
      <c r="BE235" s="118"/>
      <c r="BF235" s="118"/>
      <c r="BG235" s="118"/>
      <c r="BH235" s="118"/>
      <c r="BI235" s="118"/>
      <c r="BJ235" s="118"/>
      <c r="BK235" s="118"/>
      <c r="BL235" s="118"/>
      <c r="BM235" s="118"/>
      <c r="BN235" s="118"/>
      <c r="BO235" s="118"/>
      <c r="BP235" s="118"/>
      <c r="BQ235" s="118"/>
      <c r="BR235" s="118"/>
      <c r="BS235" s="118"/>
      <c r="BT235" s="118"/>
      <c r="BU235" s="118"/>
      <c r="BV235" s="118"/>
      <c r="BW235" s="118"/>
    </row>
    <row r="236" spans="27:75" x14ac:dyDescent="0.2">
      <c r="BA236" s="118" t="s">
        <v>228</v>
      </c>
      <c r="BB236" s="118"/>
      <c r="BC236" s="118"/>
      <c r="BD236" s="118"/>
      <c r="BE236" s="118"/>
      <c r="BF236" s="118"/>
      <c r="BG236" s="118"/>
      <c r="BH236" s="118"/>
      <c r="BI236" s="118"/>
      <c r="BJ236" s="118"/>
      <c r="BK236" s="118"/>
      <c r="BL236" s="118"/>
      <c r="BM236" s="118"/>
      <c r="BN236" s="118"/>
      <c r="BO236" s="118"/>
      <c r="BP236" s="118"/>
      <c r="BQ236" s="118"/>
      <c r="BR236" s="118"/>
      <c r="BS236" s="118"/>
      <c r="BT236" s="118"/>
      <c r="BU236" s="118"/>
      <c r="BV236" s="118"/>
      <c r="BW236" s="118"/>
    </row>
    <row r="237" spans="27:75" x14ac:dyDescent="0.2">
      <c r="BA237" s="221" t="s">
        <v>29</v>
      </c>
      <c r="BB237" s="253" t="s">
        <v>30</v>
      </c>
      <c r="BC237" s="253"/>
      <c r="BD237" s="253"/>
      <c r="BE237" s="253"/>
      <c r="BF237" s="253"/>
      <c r="BG237" s="253"/>
      <c r="BH237" s="253"/>
      <c r="BI237" s="253"/>
      <c r="BJ237" s="253"/>
      <c r="BK237" s="253"/>
      <c r="BL237" s="253"/>
      <c r="BM237" s="253"/>
      <c r="BN237" s="253"/>
      <c r="BO237" s="253"/>
      <c r="BP237" s="253"/>
      <c r="BQ237" s="253"/>
      <c r="BR237" s="253"/>
      <c r="BS237" s="253"/>
      <c r="BT237" s="259"/>
      <c r="BU237" s="259"/>
      <c r="BV237" s="259"/>
      <c r="BW237" s="260"/>
    </row>
    <row r="238" spans="27:75" ht="14.25" x14ac:dyDescent="0.2">
      <c r="BA238" s="170" t="s">
        <v>112</v>
      </c>
      <c r="BB238" s="253" t="s">
        <v>82</v>
      </c>
      <c r="BC238" s="253"/>
      <c r="BD238" s="253"/>
      <c r="BE238" s="253"/>
      <c r="BF238" s="253"/>
      <c r="BG238" s="253"/>
      <c r="BH238" s="253"/>
      <c r="BI238" s="253"/>
      <c r="BJ238" s="253"/>
      <c r="BK238" s="253"/>
      <c r="BL238" s="253"/>
      <c r="BM238" s="253"/>
      <c r="BN238" s="253"/>
      <c r="BO238" s="253"/>
      <c r="BP238" s="253"/>
      <c r="BQ238" s="253"/>
      <c r="BR238" s="253"/>
      <c r="BS238" s="253"/>
      <c r="BT238" s="262" t="s">
        <v>83</v>
      </c>
      <c r="BU238" s="253"/>
      <c r="BV238" s="253"/>
      <c r="BW238" s="261"/>
    </row>
    <row r="239" spans="27:75" x14ac:dyDescent="0.2">
      <c r="BA239" s="174"/>
      <c r="BB239" s="228">
        <v>1</v>
      </c>
      <c r="BC239" s="228">
        <v>2</v>
      </c>
      <c r="BD239" s="228">
        <v>3</v>
      </c>
      <c r="BE239" s="228">
        <v>4</v>
      </c>
      <c r="BF239" s="228">
        <v>5</v>
      </c>
      <c r="BG239" s="228">
        <v>6</v>
      </c>
      <c r="BH239" s="228">
        <v>7</v>
      </c>
      <c r="BI239" s="228">
        <v>8</v>
      </c>
      <c r="BJ239" s="228">
        <v>9</v>
      </c>
      <c r="BK239" s="228">
        <v>10</v>
      </c>
      <c r="BL239" s="228">
        <v>11</v>
      </c>
      <c r="BM239" s="228">
        <v>12</v>
      </c>
      <c r="BN239" s="228">
        <v>13</v>
      </c>
      <c r="BO239" s="228">
        <v>14</v>
      </c>
      <c r="BP239" s="228">
        <v>15</v>
      </c>
      <c r="BQ239" s="228">
        <v>16</v>
      </c>
      <c r="BR239" s="228">
        <v>17</v>
      </c>
      <c r="BS239" s="228">
        <v>18</v>
      </c>
      <c r="BT239" s="174">
        <v>19</v>
      </c>
      <c r="BU239" s="229">
        <v>20</v>
      </c>
      <c r="BV239" s="229">
        <v>21</v>
      </c>
      <c r="BW239" s="231">
        <v>22</v>
      </c>
    </row>
    <row r="240" spans="27:75" x14ac:dyDescent="0.2">
      <c r="BA240" s="170">
        <v>0</v>
      </c>
      <c r="BB240" s="171">
        <v>0</v>
      </c>
      <c r="BC240" s="171">
        <v>0</v>
      </c>
      <c r="BD240" s="171">
        <v>0</v>
      </c>
      <c r="BE240" s="171">
        <v>0</v>
      </c>
      <c r="BF240" s="171">
        <v>0</v>
      </c>
      <c r="BG240" s="171">
        <v>0</v>
      </c>
      <c r="BH240" s="171">
        <v>0</v>
      </c>
      <c r="BI240" s="171">
        <v>0</v>
      </c>
      <c r="BJ240" s="171">
        <v>0</v>
      </c>
      <c r="BK240" s="171">
        <v>0</v>
      </c>
      <c r="BL240" s="171">
        <v>0</v>
      </c>
      <c r="BM240" s="171">
        <v>0</v>
      </c>
      <c r="BN240" s="171">
        <v>0</v>
      </c>
      <c r="BO240" s="171">
        <v>0</v>
      </c>
      <c r="BP240" s="171">
        <v>0</v>
      </c>
      <c r="BQ240" s="171">
        <v>0</v>
      </c>
      <c r="BR240" s="171">
        <v>0</v>
      </c>
      <c r="BS240" s="171">
        <v>0</v>
      </c>
      <c r="BT240" s="173">
        <v>0</v>
      </c>
      <c r="BU240" s="171">
        <v>0</v>
      </c>
      <c r="BV240" s="171">
        <v>0</v>
      </c>
      <c r="BW240" s="172">
        <v>0</v>
      </c>
    </row>
    <row r="241" spans="53:75" x14ac:dyDescent="0.2">
      <c r="BA241" s="170">
        <v>50</v>
      </c>
      <c r="BB241" s="171">
        <v>0.01</v>
      </c>
      <c r="BC241" s="171">
        <v>0.02</v>
      </c>
      <c r="BD241" s="171">
        <v>0.03</v>
      </c>
      <c r="BE241" s="171">
        <v>0.04</v>
      </c>
      <c r="BF241" s="171">
        <v>0.05</v>
      </c>
      <c r="BG241" s="171">
        <v>0.06</v>
      </c>
      <c r="BH241" s="171">
        <v>0.08</v>
      </c>
      <c r="BI241" s="171">
        <v>0.09</v>
      </c>
      <c r="BJ241" s="171">
        <v>0.09</v>
      </c>
      <c r="BK241" s="171">
        <v>0.1</v>
      </c>
      <c r="BL241" s="171">
        <v>0.1</v>
      </c>
      <c r="BM241" s="171">
        <v>0.1</v>
      </c>
      <c r="BN241" s="171">
        <v>0.09</v>
      </c>
      <c r="BO241" s="171">
        <v>7.0000000000000007E-2</v>
      </c>
      <c r="BP241" s="171">
        <v>0.06</v>
      </c>
      <c r="BQ241" s="171">
        <v>0.05</v>
      </c>
      <c r="BR241" s="171">
        <v>0.04</v>
      </c>
      <c r="BS241" s="171">
        <v>0.03</v>
      </c>
      <c r="BT241" s="173">
        <v>0</v>
      </c>
      <c r="BU241" s="171">
        <v>0</v>
      </c>
      <c r="BV241" s="171">
        <v>0</v>
      </c>
      <c r="BW241" s="172">
        <v>0</v>
      </c>
    </row>
    <row r="242" spans="53:75" x14ac:dyDescent="0.2">
      <c r="BA242" s="170">
        <v>60</v>
      </c>
      <c r="BB242" s="171">
        <v>0.02</v>
      </c>
      <c r="BC242" s="171">
        <v>0.03</v>
      </c>
      <c r="BD242" s="171">
        <v>0.04</v>
      </c>
      <c r="BE242" s="171">
        <v>0.06</v>
      </c>
      <c r="BF242" s="171">
        <v>0.08</v>
      </c>
      <c r="BG242" s="171">
        <v>0.09</v>
      </c>
      <c r="BH242" s="171">
        <v>0.11</v>
      </c>
      <c r="BI242" s="171">
        <v>0.12</v>
      </c>
      <c r="BJ242" s="171">
        <v>0.13</v>
      </c>
      <c r="BK242" s="171">
        <v>0.15</v>
      </c>
      <c r="BL242" s="171">
        <v>0.14000000000000001</v>
      </c>
      <c r="BM242" s="171">
        <v>0.14000000000000001</v>
      </c>
      <c r="BN242" s="171">
        <v>0.13</v>
      </c>
      <c r="BO242" s="171">
        <v>0.11</v>
      </c>
      <c r="BP242" s="171">
        <v>0.09</v>
      </c>
      <c r="BQ242" s="171">
        <v>7.0000000000000007E-2</v>
      </c>
      <c r="BR242" s="171">
        <v>0.06</v>
      </c>
      <c r="BS242" s="171">
        <v>0.04</v>
      </c>
      <c r="BT242" s="173">
        <v>0</v>
      </c>
      <c r="BU242" s="171">
        <v>0</v>
      </c>
      <c r="BV242" s="171">
        <v>0</v>
      </c>
      <c r="BW242" s="172">
        <v>0</v>
      </c>
    </row>
    <row r="243" spans="53:75" x14ac:dyDescent="0.2">
      <c r="BA243" s="170">
        <v>70</v>
      </c>
      <c r="BB243" s="171">
        <v>0.03</v>
      </c>
      <c r="BC243" s="171">
        <v>0.04</v>
      </c>
      <c r="BD243" s="171">
        <v>0.05</v>
      </c>
      <c r="BE243" s="171">
        <v>7.0000000000000007E-2</v>
      </c>
      <c r="BF243" s="171">
        <v>0.1</v>
      </c>
      <c r="BG243" s="171">
        <v>0.12</v>
      </c>
      <c r="BH243" s="171">
        <v>0.15</v>
      </c>
      <c r="BI243" s="171">
        <v>0.16</v>
      </c>
      <c r="BJ243" s="171">
        <v>0.17</v>
      </c>
      <c r="BK243" s="171">
        <v>0.19</v>
      </c>
      <c r="BL243" s="171">
        <v>0.19</v>
      </c>
      <c r="BM243" s="171">
        <v>0.18</v>
      </c>
      <c r="BN243" s="171">
        <v>0.17</v>
      </c>
      <c r="BO243" s="171">
        <v>0.14000000000000001</v>
      </c>
      <c r="BP243" s="171">
        <v>0.11</v>
      </c>
      <c r="BQ243" s="171">
        <v>0.09</v>
      </c>
      <c r="BR243" s="171">
        <v>7.0000000000000007E-2</v>
      </c>
      <c r="BS243" s="171">
        <v>0.05</v>
      </c>
      <c r="BT243" s="173">
        <v>0</v>
      </c>
      <c r="BU243" s="171">
        <v>0</v>
      </c>
      <c r="BV243" s="171">
        <v>0</v>
      </c>
      <c r="BW243" s="172">
        <v>0</v>
      </c>
    </row>
    <row r="244" spans="53:75" x14ac:dyDescent="0.2">
      <c r="BA244" s="170">
        <v>80</v>
      </c>
      <c r="BB244" s="171">
        <v>0.03</v>
      </c>
      <c r="BC244" s="171">
        <v>0.05</v>
      </c>
      <c r="BD244" s="171">
        <v>7.0000000000000007E-2</v>
      </c>
      <c r="BE244" s="171">
        <v>0.09</v>
      </c>
      <c r="BF244" s="171">
        <v>0.13</v>
      </c>
      <c r="BG244" s="171">
        <v>0.15</v>
      </c>
      <c r="BH244" s="171">
        <v>0.18</v>
      </c>
      <c r="BI244" s="171">
        <v>0.2</v>
      </c>
      <c r="BJ244" s="171">
        <v>0.22</v>
      </c>
      <c r="BK244" s="171">
        <v>0.24</v>
      </c>
      <c r="BL244" s="171">
        <v>0.23</v>
      </c>
      <c r="BM244" s="171">
        <v>0.22</v>
      </c>
      <c r="BN244" s="171">
        <v>0.21</v>
      </c>
      <c r="BO244" s="171">
        <v>0.17</v>
      </c>
      <c r="BP244" s="171">
        <v>0.14000000000000001</v>
      </c>
      <c r="BQ244" s="171">
        <v>0.11</v>
      </c>
      <c r="BR244" s="171">
        <v>0.09</v>
      </c>
      <c r="BS244" s="171">
        <v>0.06</v>
      </c>
      <c r="BT244" s="173">
        <v>0</v>
      </c>
      <c r="BU244" s="171">
        <v>0</v>
      </c>
      <c r="BV244" s="171">
        <v>0</v>
      </c>
      <c r="BW244" s="172">
        <v>0</v>
      </c>
    </row>
    <row r="245" spans="53:75" x14ac:dyDescent="0.2">
      <c r="BA245" s="174">
        <v>90</v>
      </c>
      <c r="BB245" s="159">
        <v>0.04</v>
      </c>
      <c r="BC245" s="159">
        <v>0.06</v>
      </c>
      <c r="BD245" s="159">
        <v>0.08</v>
      </c>
      <c r="BE245" s="159">
        <v>0.11</v>
      </c>
      <c r="BF245" s="159">
        <v>0.15</v>
      </c>
      <c r="BG245" s="159">
        <v>0.18</v>
      </c>
      <c r="BH245" s="159">
        <v>0.21</v>
      </c>
      <c r="BI245" s="159">
        <v>0.24</v>
      </c>
      <c r="BJ245" s="159">
        <v>0.26</v>
      </c>
      <c r="BK245" s="159">
        <v>0.28000000000000003</v>
      </c>
      <c r="BL245" s="159">
        <v>0.27</v>
      </c>
      <c r="BM245" s="159">
        <v>0.26</v>
      </c>
      <c r="BN245" s="159">
        <v>0.25</v>
      </c>
      <c r="BO245" s="159">
        <v>0.2</v>
      </c>
      <c r="BP245" s="159">
        <v>0.17</v>
      </c>
      <c r="BQ245" s="159">
        <v>0.13</v>
      </c>
      <c r="BR245" s="159">
        <v>0.11</v>
      </c>
      <c r="BS245" s="159">
        <v>7.0000000000000007E-2</v>
      </c>
      <c r="BT245" s="176">
        <v>0</v>
      </c>
      <c r="BU245" s="159">
        <v>0</v>
      </c>
      <c r="BV245" s="159">
        <v>0</v>
      </c>
      <c r="BW245" s="175">
        <v>0</v>
      </c>
    </row>
    <row r="246" spans="53:75" x14ac:dyDescent="0.2">
      <c r="BA246" s="118"/>
      <c r="BB246" s="118"/>
      <c r="BC246" s="227" t="s">
        <v>32</v>
      </c>
      <c r="BD246" s="118"/>
      <c r="BE246" s="118"/>
      <c r="BF246" s="227" t="s">
        <v>32</v>
      </c>
      <c r="BG246" s="227"/>
      <c r="BI246" s="227" t="s">
        <v>32</v>
      </c>
      <c r="BJ246" s="227" t="s">
        <v>32</v>
      </c>
      <c r="BK246" s="118"/>
      <c r="BL246" s="227" t="s">
        <v>32</v>
      </c>
      <c r="BM246" s="118"/>
      <c r="BN246" s="118"/>
      <c r="BO246" s="227" t="s">
        <v>32</v>
      </c>
      <c r="BP246" s="227" t="s">
        <v>32</v>
      </c>
      <c r="BQ246" s="118"/>
      <c r="BR246" s="227"/>
      <c r="BS246" s="118"/>
      <c r="BT246" s="118"/>
      <c r="BU246" s="118"/>
      <c r="BV246" s="118"/>
      <c r="BW246" s="118"/>
    </row>
    <row r="247" spans="53:75" x14ac:dyDescent="0.2">
      <c r="BA247" s="118" t="s">
        <v>196</v>
      </c>
      <c r="BB247" s="118"/>
      <c r="BC247" s="227">
        <v>3</v>
      </c>
      <c r="BD247" s="118"/>
      <c r="BE247" s="118"/>
      <c r="BF247" s="227">
        <v>8</v>
      </c>
      <c r="BG247" s="227"/>
      <c r="BI247" s="227" t="s">
        <v>32</v>
      </c>
      <c r="BJ247" s="227" t="s">
        <v>167</v>
      </c>
      <c r="BK247" s="118"/>
      <c r="BL247" s="227" t="s">
        <v>165</v>
      </c>
      <c r="BM247" s="118"/>
      <c r="BN247" s="118"/>
      <c r="BO247" s="227" t="s">
        <v>164</v>
      </c>
      <c r="BP247" s="227" t="s">
        <v>163</v>
      </c>
      <c r="BQ247" s="118"/>
      <c r="BR247" s="227"/>
      <c r="BS247" s="118"/>
      <c r="BT247" s="118"/>
      <c r="BU247" s="118"/>
      <c r="BV247" s="118"/>
      <c r="BW247" s="118"/>
    </row>
    <row r="248" spans="53:75" x14ac:dyDescent="0.2">
      <c r="BA248" s="118" t="s">
        <v>197</v>
      </c>
      <c r="BB248" s="118"/>
      <c r="BC248" s="227" t="s">
        <v>169</v>
      </c>
      <c r="BD248" s="118"/>
      <c r="BE248" s="118"/>
      <c r="BF248" s="227" t="s">
        <v>169</v>
      </c>
      <c r="BG248" s="227"/>
      <c r="BI248" s="227" t="s">
        <v>162</v>
      </c>
      <c r="BJ248" s="227"/>
      <c r="BK248" s="118"/>
      <c r="BL248" s="227" t="s">
        <v>166</v>
      </c>
      <c r="BM248" s="118"/>
      <c r="BN248" s="118"/>
      <c r="BO248" s="227" t="s">
        <v>163</v>
      </c>
      <c r="BP248" s="227"/>
      <c r="BQ248" s="118"/>
      <c r="BR248" s="227"/>
      <c r="BS248" s="118"/>
      <c r="BT248" s="118"/>
      <c r="BU248" s="118"/>
      <c r="BV248" s="118"/>
      <c r="BW248" s="118"/>
    </row>
    <row r="249" spans="53:75" x14ac:dyDescent="0.2">
      <c r="BA249" s="118"/>
      <c r="BB249" s="118"/>
      <c r="BC249" s="118"/>
      <c r="BD249" s="118"/>
      <c r="BE249" s="118"/>
      <c r="BF249" s="118"/>
      <c r="BG249" s="118"/>
      <c r="BI249" s="227" t="s">
        <v>168</v>
      </c>
      <c r="BJ249" s="227"/>
      <c r="BK249" s="118"/>
      <c r="BL249" s="118"/>
      <c r="BM249" s="118"/>
      <c r="BN249" s="118"/>
      <c r="BO249" s="118"/>
      <c r="BP249" s="227"/>
      <c r="BQ249" s="118"/>
      <c r="BR249" s="118"/>
      <c r="BS249" s="118"/>
      <c r="BT249" s="118"/>
      <c r="BU249" s="118"/>
      <c r="BV249" s="118"/>
      <c r="BW249" s="118"/>
    </row>
    <row r="250" spans="53:75" x14ac:dyDescent="0.2">
      <c r="BA250" s="31" t="str">
        <f ca="1">HYPERLINK("#"&amp;MID(CELL("filename",AG238),FIND("]",CELL("filename",AG238))+1,256)&amp;"!"&amp;ADDRESS(ROW($B$8),COLUMN($B$8),1,TRUE),"Return to Cell B8")</f>
        <v>Return to Cell B8</v>
      </c>
      <c r="BB250" s="118"/>
      <c r="BC250" s="118"/>
      <c r="BD250" s="118"/>
      <c r="BE250" s="118"/>
      <c r="BF250" s="118"/>
      <c r="BG250" s="118"/>
      <c r="BH250" s="223"/>
      <c r="BI250" s="118"/>
      <c r="BJ250" s="223"/>
      <c r="BK250" s="118"/>
      <c r="BL250" s="118"/>
      <c r="BM250" s="118"/>
      <c r="BN250" s="118"/>
      <c r="BO250" s="118"/>
      <c r="BP250" s="223"/>
      <c r="BQ250" s="118"/>
      <c r="BR250" s="118"/>
      <c r="BS250" s="118"/>
      <c r="BT250" s="118"/>
      <c r="BU250" s="118"/>
      <c r="BV250" s="118"/>
      <c r="BW250" s="118"/>
    </row>
    <row r="251" spans="53:75" x14ac:dyDescent="0.2">
      <c r="BA251" s="31"/>
      <c r="BB251" s="118"/>
      <c r="BC251" s="118"/>
      <c r="BD251" s="118"/>
      <c r="BE251" s="118"/>
      <c r="BF251" s="118"/>
      <c r="BG251" s="118"/>
      <c r="BH251" s="227"/>
      <c r="BI251" s="118"/>
      <c r="BJ251" s="227"/>
      <c r="BK251" s="118"/>
      <c r="BL251" s="118"/>
      <c r="BM251" s="118"/>
      <c r="BN251" s="118"/>
      <c r="BO251" s="118"/>
      <c r="BP251" s="227"/>
      <c r="BQ251" s="118"/>
      <c r="BR251" s="118"/>
      <c r="BS251" s="118"/>
      <c r="BT251" s="118"/>
      <c r="BU251" s="118"/>
      <c r="BV251" s="118"/>
      <c r="BW251" s="118"/>
    </row>
    <row r="252" spans="53:75" x14ac:dyDescent="0.2">
      <c r="BA252" s="118" t="s">
        <v>227</v>
      </c>
      <c r="BB252" s="118"/>
      <c r="BC252" s="118"/>
      <c r="BD252" s="118"/>
      <c r="BE252" s="118"/>
      <c r="BF252" s="118"/>
      <c r="BG252" s="118"/>
      <c r="BH252" s="118"/>
      <c r="BI252" s="118"/>
      <c r="BJ252" s="118"/>
      <c r="BK252" s="118"/>
      <c r="BL252" s="118"/>
      <c r="BM252" s="118"/>
      <c r="BN252" s="118"/>
      <c r="BO252" s="118"/>
      <c r="BP252" s="118"/>
      <c r="BQ252" s="118"/>
      <c r="BR252" s="118"/>
      <c r="BS252" s="118"/>
      <c r="BT252" s="118"/>
      <c r="BU252" s="118"/>
      <c r="BV252" s="118"/>
      <c r="BW252" s="118"/>
    </row>
    <row r="253" spans="53:75" x14ac:dyDescent="0.2">
      <c r="BA253" s="221" t="s">
        <v>29</v>
      </c>
      <c r="BB253" s="253" t="s">
        <v>30</v>
      </c>
      <c r="BC253" s="253"/>
      <c r="BD253" s="253"/>
      <c r="BE253" s="253"/>
      <c r="BF253" s="253"/>
      <c r="BG253" s="253"/>
      <c r="BH253" s="253"/>
      <c r="BI253" s="253"/>
      <c r="BJ253" s="253"/>
      <c r="BK253" s="253"/>
      <c r="BL253" s="253"/>
      <c r="BM253" s="253"/>
      <c r="BN253" s="253"/>
      <c r="BO253" s="253"/>
      <c r="BP253" s="253"/>
      <c r="BQ253" s="253"/>
      <c r="BR253" s="253"/>
      <c r="BS253" s="253"/>
      <c r="BT253" s="253"/>
      <c r="BU253" s="253"/>
      <c r="BV253" s="253"/>
      <c r="BW253" s="261"/>
    </row>
    <row r="254" spans="53:75" ht="14.25" x14ac:dyDescent="0.2">
      <c r="BA254" s="170" t="s">
        <v>112</v>
      </c>
      <c r="BB254" s="254" t="s">
        <v>82</v>
      </c>
      <c r="BC254" s="254"/>
      <c r="BD254" s="254"/>
      <c r="BE254" s="254"/>
      <c r="BF254" s="254"/>
      <c r="BG254" s="254"/>
      <c r="BH254" s="254"/>
      <c r="BI254" s="254"/>
      <c r="BJ254" s="254"/>
      <c r="BK254" s="254"/>
      <c r="BL254" s="254"/>
      <c r="BM254" s="254"/>
      <c r="BN254" s="254"/>
      <c r="BO254" s="254"/>
      <c r="BP254" s="254"/>
      <c r="BQ254" s="254"/>
      <c r="BR254" s="263"/>
      <c r="BS254" s="264" t="s">
        <v>83</v>
      </c>
      <c r="BT254" s="253"/>
      <c r="BU254" s="253"/>
      <c r="BV254" s="253"/>
      <c r="BW254" s="261"/>
    </row>
    <row r="255" spans="53:75" x14ac:dyDescent="0.2">
      <c r="BA255" s="174"/>
      <c r="BB255" s="228">
        <v>1</v>
      </c>
      <c r="BC255" s="228">
        <v>2</v>
      </c>
      <c r="BD255" s="228">
        <v>3</v>
      </c>
      <c r="BE255" s="228">
        <v>4</v>
      </c>
      <c r="BF255" s="228">
        <v>5</v>
      </c>
      <c r="BG255" s="228">
        <v>6</v>
      </c>
      <c r="BH255" s="228">
        <v>7</v>
      </c>
      <c r="BI255" s="228">
        <v>8</v>
      </c>
      <c r="BJ255" s="228">
        <v>9</v>
      </c>
      <c r="BK255" s="228">
        <v>10</v>
      </c>
      <c r="BL255" s="228">
        <v>11</v>
      </c>
      <c r="BM255" s="228">
        <v>12</v>
      </c>
      <c r="BN255" s="228">
        <v>13</v>
      </c>
      <c r="BO255" s="228">
        <v>14</v>
      </c>
      <c r="BP255" s="228">
        <v>15</v>
      </c>
      <c r="BQ255" s="228">
        <v>16</v>
      </c>
      <c r="BR255" s="228">
        <v>17</v>
      </c>
      <c r="BS255" s="169">
        <v>18</v>
      </c>
      <c r="BT255" s="228">
        <v>19</v>
      </c>
      <c r="BU255" s="228">
        <v>20</v>
      </c>
      <c r="BV255" s="228">
        <v>21</v>
      </c>
      <c r="BW255" s="230">
        <v>22</v>
      </c>
    </row>
    <row r="256" spans="53:75" x14ac:dyDescent="0.2">
      <c r="BA256" s="170">
        <v>0</v>
      </c>
      <c r="BB256" s="171">
        <v>0</v>
      </c>
      <c r="BC256" s="171">
        <v>0</v>
      </c>
      <c r="BD256" s="171">
        <v>0</v>
      </c>
      <c r="BE256" s="171">
        <v>0</v>
      </c>
      <c r="BF256" s="171">
        <v>0</v>
      </c>
      <c r="BG256" s="171">
        <v>0</v>
      </c>
      <c r="BH256" s="171">
        <v>0</v>
      </c>
      <c r="BI256" s="171">
        <v>0</v>
      </c>
      <c r="BJ256" s="171">
        <v>0</v>
      </c>
      <c r="BK256" s="171">
        <v>0</v>
      </c>
      <c r="BL256" s="171">
        <v>0</v>
      </c>
      <c r="BM256" s="171">
        <v>0</v>
      </c>
      <c r="BN256" s="171">
        <v>0</v>
      </c>
      <c r="BO256" s="171">
        <v>0</v>
      </c>
      <c r="BP256" s="171">
        <v>0</v>
      </c>
      <c r="BQ256" s="171">
        <v>0</v>
      </c>
      <c r="BR256" s="171">
        <v>0</v>
      </c>
      <c r="BS256" s="173">
        <v>0</v>
      </c>
      <c r="BT256" s="171">
        <v>0</v>
      </c>
      <c r="BU256" s="171">
        <v>0</v>
      </c>
      <c r="BV256" s="171">
        <v>0</v>
      </c>
      <c r="BW256" s="172">
        <v>0</v>
      </c>
    </row>
    <row r="257" spans="53:75" x14ac:dyDescent="0.2">
      <c r="BA257" s="170">
        <v>50</v>
      </c>
      <c r="BB257" s="171">
        <v>0.02</v>
      </c>
      <c r="BC257" s="171">
        <v>0.02</v>
      </c>
      <c r="BD257" s="171">
        <v>0.04</v>
      </c>
      <c r="BE257" s="171">
        <v>0.04</v>
      </c>
      <c r="BF257" s="171">
        <v>0.06</v>
      </c>
      <c r="BG257" s="171">
        <v>7.0000000000000007E-2</v>
      </c>
      <c r="BH257" s="171">
        <v>0.08</v>
      </c>
      <c r="BI257" s="171">
        <v>0.09</v>
      </c>
      <c r="BJ257" s="171">
        <v>0.09</v>
      </c>
      <c r="BK257" s="171">
        <v>0.09</v>
      </c>
      <c r="BL257" s="171">
        <v>0.09</v>
      </c>
      <c r="BM257" s="171">
        <v>0.08</v>
      </c>
      <c r="BN257" s="171">
        <v>7.0000000000000007E-2</v>
      </c>
      <c r="BO257" s="171">
        <v>0.05</v>
      </c>
      <c r="BP257" s="171">
        <v>0.05</v>
      </c>
      <c r="BQ257" s="171">
        <v>0.03</v>
      </c>
      <c r="BR257" s="171">
        <v>0.02</v>
      </c>
      <c r="BS257" s="173">
        <v>0</v>
      </c>
      <c r="BT257" s="171">
        <v>0</v>
      </c>
      <c r="BU257" s="171">
        <v>0</v>
      </c>
      <c r="BV257" s="171">
        <v>0</v>
      </c>
      <c r="BW257" s="172">
        <v>0</v>
      </c>
    </row>
    <row r="258" spans="53:75" x14ac:dyDescent="0.2">
      <c r="BA258" s="170">
        <v>60</v>
      </c>
      <c r="BB258" s="171">
        <v>0.02</v>
      </c>
      <c r="BC258" s="171">
        <v>0.03</v>
      </c>
      <c r="BD258" s="171">
        <v>0.05</v>
      </c>
      <c r="BE258" s="171">
        <v>7.0000000000000007E-2</v>
      </c>
      <c r="BF258" s="171">
        <v>0.09</v>
      </c>
      <c r="BG258" s="171">
        <v>0.1</v>
      </c>
      <c r="BH258" s="171">
        <v>0.11</v>
      </c>
      <c r="BI258" s="171">
        <v>0.13</v>
      </c>
      <c r="BJ258" s="171">
        <v>0.13</v>
      </c>
      <c r="BK258" s="171">
        <v>0.13</v>
      </c>
      <c r="BL258" s="171">
        <v>0.13</v>
      </c>
      <c r="BM258" s="171">
        <v>0.11</v>
      </c>
      <c r="BN258" s="171">
        <v>0.1</v>
      </c>
      <c r="BO258" s="171">
        <v>0.08</v>
      </c>
      <c r="BP258" s="171">
        <v>7.0000000000000007E-2</v>
      </c>
      <c r="BQ258" s="171">
        <v>0.04</v>
      </c>
      <c r="BR258" s="171">
        <v>0.02</v>
      </c>
      <c r="BS258" s="173">
        <v>0</v>
      </c>
      <c r="BT258" s="171">
        <v>0</v>
      </c>
      <c r="BU258" s="171">
        <v>0</v>
      </c>
      <c r="BV258" s="171">
        <v>0</v>
      </c>
      <c r="BW258" s="172">
        <v>0</v>
      </c>
    </row>
    <row r="259" spans="53:75" x14ac:dyDescent="0.2">
      <c r="BA259" s="170">
        <v>70</v>
      </c>
      <c r="BB259" s="171">
        <v>0.03</v>
      </c>
      <c r="BC259" s="171">
        <v>0.05</v>
      </c>
      <c r="BD259" s="171">
        <v>7.0000000000000007E-2</v>
      </c>
      <c r="BE259" s="171">
        <v>0.09</v>
      </c>
      <c r="BF259" s="171">
        <v>0.12</v>
      </c>
      <c r="BG259" s="171">
        <v>0.13</v>
      </c>
      <c r="BH259" s="171">
        <v>0.15</v>
      </c>
      <c r="BI259" s="171">
        <v>0.17</v>
      </c>
      <c r="BJ259" s="171">
        <v>0.18</v>
      </c>
      <c r="BK259" s="171">
        <v>0.18</v>
      </c>
      <c r="BL259" s="171">
        <v>0.17</v>
      </c>
      <c r="BM259" s="171">
        <v>0.15</v>
      </c>
      <c r="BN259" s="171">
        <v>0.13</v>
      </c>
      <c r="BO259" s="171">
        <v>0.1</v>
      </c>
      <c r="BP259" s="171">
        <v>0.09</v>
      </c>
      <c r="BQ259" s="171">
        <v>0.05</v>
      </c>
      <c r="BR259" s="171">
        <v>0.03</v>
      </c>
      <c r="BS259" s="173">
        <v>0</v>
      </c>
      <c r="BT259" s="171">
        <v>0</v>
      </c>
      <c r="BU259" s="171">
        <v>0</v>
      </c>
      <c r="BV259" s="171">
        <v>0</v>
      </c>
      <c r="BW259" s="172">
        <v>0</v>
      </c>
    </row>
    <row r="260" spans="53:75" x14ac:dyDescent="0.2">
      <c r="BA260" s="170">
        <v>80</v>
      </c>
      <c r="BB260" s="171">
        <v>0.04</v>
      </c>
      <c r="BC260" s="171">
        <v>0.06</v>
      </c>
      <c r="BD260" s="171">
        <v>0.1</v>
      </c>
      <c r="BE260" s="171">
        <v>0.13</v>
      </c>
      <c r="BF260" s="171">
        <v>0.16</v>
      </c>
      <c r="BG260" s="171">
        <v>0.19</v>
      </c>
      <c r="BH260" s="171">
        <v>0.2</v>
      </c>
      <c r="BI260" s="171">
        <v>0.21</v>
      </c>
      <c r="BJ260" s="171">
        <v>0.22</v>
      </c>
      <c r="BK260" s="171">
        <v>0.22</v>
      </c>
      <c r="BL260" s="171">
        <v>0.21</v>
      </c>
      <c r="BM260" s="171">
        <v>0.18</v>
      </c>
      <c r="BN260" s="171">
        <v>0.16</v>
      </c>
      <c r="BO260" s="171">
        <v>0.13</v>
      </c>
      <c r="BP260" s="171">
        <v>0.11</v>
      </c>
      <c r="BQ260" s="171">
        <v>0.06</v>
      </c>
      <c r="BR260" s="171">
        <v>0.03</v>
      </c>
      <c r="BS260" s="173">
        <v>0</v>
      </c>
      <c r="BT260" s="171">
        <v>0</v>
      </c>
      <c r="BU260" s="171">
        <v>0</v>
      </c>
      <c r="BV260" s="171">
        <v>0</v>
      </c>
      <c r="BW260" s="172">
        <v>0</v>
      </c>
    </row>
    <row r="261" spans="53:75" x14ac:dyDescent="0.2">
      <c r="BA261" s="174">
        <v>90</v>
      </c>
      <c r="BB261" s="159">
        <v>0.05</v>
      </c>
      <c r="BC261" s="159">
        <v>7.0000000000000007E-2</v>
      </c>
      <c r="BD261" s="159">
        <v>0.11</v>
      </c>
      <c r="BE261" s="159">
        <v>0.14000000000000001</v>
      </c>
      <c r="BF261" s="159">
        <v>0.17</v>
      </c>
      <c r="BG261" s="159">
        <v>0.2</v>
      </c>
      <c r="BH261" s="159">
        <v>0.22</v>
      </c>
      <c r="BI261" s="159">
        <v>0.25</v>
      </c>
      <c r="BJ261" s="159">
        <v>0.26</v>
      </c>
      <c r="BK261" s="159">
        <v>0.26</v>
      </c>
      <c r="BL261" s="159">
        <v>0.25</v>
      </c>
      <c r="BM261" s="159">
        <v>0.22</v>
      </c>
      <c r="BN261" s="159">
        <v>0.19</v>
      </c>
      <c r="BO261" s="159">
        <v>0.16</v>
      </c>
      <c r="BP261" s="159">
        <v>0.13</v>
      </c>
      <c r="BQ261" s="159">
        <v>0.08</v>
      </c>
      <c r="BR261" s="159">
        <v>0.05</v>
      </c>
      <c r="BS261" s="176">
        <v>0</v>
      </c>
      <c r="BT261" s="159">
        <v>0</v>
      </c>
      <c r="BU261" s="159">
        <v>0</v>
      </c>
      <c r="BV261" s="159">
        <v>0</v>
      </c>
      <c r="BW261" s="175">
        <v>0</v>
      </c>
    </row>
    <row r="262" spans="53:75" x14ac:dyDescent="0.2">
      <c r="BA262" s="118"/>
      <c r="BB262" s="118"/>
      <c r="BD262" s="118"/>
      <c r="BE262" s="227" t="s">
        <v>32</v>
      </c>
      <c r="BF262" s="227"/>
      <c r="BG262" s="227"/>
      <c r="BI262" s="227" t="s">
        <v>32</v>
      </c>
      <c r="BJ262" s="182" t="s">
        <v>32</v>
      </c>
      <c r="BK262" s="118"/>
      <c r="BM262" s="227" t="s">
        <v>32</v>
      </c>
      <c r="BN262" s="118"/>
      <c r="BO262" s="227"/>
      <c r="BP262" s="227" t="s">
        <v>32</v>
      </c>
      <c r="BQ262" s="118"/>
      <c r="BR262" s="227"/>
      <c r="BS262" s="118"/>
      <c r="BT262" s="118"/>
      <c r="BU262" s="118"/>
      <c r="BV262" s="118"/>
      <c r="BW262" s="118"/>
    </row>
    <row r="263" spans="53:75" ht="14.25" x14ac:dyDescent="0.2">
      <c r="BA263" s="118" t="s">
        <v>12</v>
      </c>
      <c r="BB263" s="118"/>
      <c r="BD263" s="118"/>
      <c r="BE263" s="227" t="s">
        <v>198</v>
      </c>
      <c r="BF263" s="227"/>
      <c r="BG263" s="227"/>
      <c r="BI263" s="227" t="s">
        <v>199</v>
      </c>
      <c r="BJ263" s="252" t="s">
        <v>200</v>
      </c>
      <c r="BK263" s="252"/>
      <c r="BM263" s="227" t="s">
        <v>201</v>
      </c>
      <c r="BN263" s="118"/>
      <c r="BO263" s="227"/>
      <c r="BP263" s="227" t="s">
        <v>199</v>
      </c>
      <c r="BQ263" s="118"/>
      <c r="BR263" s="227"/>
      <c r="BS263" s="118"/>
      <c r="BT263" s="118"/>
      <c r="BU263" s="118"/>
      <c r="BV263" s="118"/>
      <c r="BW263" s="118"/>
    </row>
    <row r="264" spans="53:75" x14ac:dyDescent="0.2">
      <c r="BA264" s="118" t="s">
        <v>202</v>
      </c>
      <c r="BB264" s="118"/>
      <c r="BD264" s="118"/>
      <c r="BE264" s="227" t="s">
        <v>203</v>
      </c>
      <c r="BF264" s="227"/>
      <c r="BG264" s="227"/>
      <c r="BI264" s="227" t="s">
        <v>204</v>
      </c>
      <c r="BJ264" s="252" t="s">
        <v>204</v>
      </c>
      <c r="BK264" s="252"/>
      <c r="BM264" s="227" t="s">
        <v>205</v>
      </c>
      <c r="BN264" s="118"/>
      <c r="BO264" s="227"/>
      <c r="BP264" s="227" t="s">
        <v>206</v>
      </c>
      <c r="BQ264" s="118"/>
      <c r="BR264" s="227"/>
      <c r="BS264" s="118"/>
      <c r="BT264" s="118"/>
      <c r="BU264" s="118"/>
      <c r="BV264" s="118"/>
      <c r="BW264" s="118"/>
    </row>
    <row r="265" spans="53:75" x14ac:dyDescent="0.2">
      <c r="BA265" s="118"/>
      <c r="BB265" s="118"/>
      <c r="BD265" s="118"/>
      <c r="BE265" s="227"/>
      <c r="BF265" s="227"/>
      <c r="BG265" s="227"/>
      <c r="BI265" s="227"/>
      <c r="BJ265" s="227"/>
      <c r="BK265" s="227"/>
      <c r="BM265" s="227"/>
      <c r="BN265" s="118"/>
      <c r="BO265" s="227"/>
      <c r="BP265" s="227"/>
      <c r="BQ265" s="118"/>
      <c r="BR265" s="227"/>
      <c r="BS265" s="118"/>
      <c r="BT265" s="118"/>
      <c r="BU265" s="118"/>
      <c r="BV265" s="118"/>
      <c r="BW265" s="118"/>
    </row>
    <row r="266" spans="53:75" x14ac:dyDescent="0.2">
      <c r="BA266" s="31" t="str">
        <f ca="1">HYPERLINK("#"&amp;MID(CELL("filename",AG254),FIND("]",CELL("filename",AG254))+1,256)&amp;"!"&amp;ADDRESS(ROW($B$8),COLUMN($B$8),1,TRUE),"Return to Cell B8")</f>
        <v>Return to Cell B8</v>
      </c>
      <c r="BB266" s="118"/>
      <c r="BC266" s="223"/>
      <c r="BD266" s="118"/>
      <c r="BE266" s="223"/>
      <c r="BF266" s="118"/>
      <c r="BG266" s="223"/>
      <c r="BH266" s="223"/>
      <c r="BI266" s="118"/>
      <c r="BJ266" s="223"/>
      <c r="BK266" s="118"/>
      <c r="BL266" s="223"/>
      <c r="BM266" s="223"/>
      <c r="BN266" s="118"/>
      <c r="BO266" s="223"/>
      <c r="BP266" s="223"/>
      <c r="BQ266" s="118"/>
      <c r="BR266" s="118"/>
      <c r="BS266" s="118"/>
      <c r="BT266" s="118"/>
      <c r="BU266" s="118"/>
      <c r="BV266" s="118"/>
      <c r="BW266" s="118"/>
    </row>
    <row r="267" spans="53:75" x14ac:dyDescent="0.2">
      <c r="BA267" s="31"/>
      <c r="BB267" s="118"/>
      <c r="BC267" s="227"/>
      <c r="BD267" s="118"/>
      <c r="BE267" s="227"/>
      <c r="BF267" s="118"/>
      <c r="BG267" s="227"/>
      <c r="BH267" s="227"/>
      <c r="BI267" s="118"/>
      <c r="BJ267" s="227"/>
      <c r="BK267" s="118"/>
      <c r="BL267" s="227"/>
      <c r="BM267" s="227"/>
      <c r="BN267" s="118"/>
      <c r="BO267" s="227"/>
      <c r="BP267" s="227"/>
      <c r="BQ267" s="118"/>
      <c r="BR267" s="118"/>
      <c r="BS267" s="118"/>
      <c r="BT267" s="118"/>
      <c r="BU267" s="118"/>
      <c r="BV267" s="118"/>
      <c r="BW267" s="118"/>
    </row>
    <row r="268" spans="53:75" x14ac:dyDescent="0.2">
      <c r="BA268" s="118" t="s">
        <v>207</v>
      </c>
      <c r="BB268" s="118"/>
      <c r="BC268" s="118"/>
      <c r="BD268" s="118"/>
      <c r="BE268" s="118"/>
      <c r="BF268" s="118"/>
      <c r="BG268" s="118"/>
      <c r="BH268" s="118"/>
      <c r="BI268" s="118"/>
      <c r="BJ268" s="118"/>
      <c r="BK268" s="118"/>
      <c r="BL268" s="118"/>
      <c r="BM268" s="118"/>
      <c r="BN268" s="118"/>
      <c r="BO268" s="118"/>
      <c r="BP268" s="118"/>
      <c r="BQ268" s="118"/>
      <c r="BR268" s="118"/>
      <c r="BS268" s="118"/>
      <c r="BT268" s="118"/>
      <c r="BU268" s="118"/>
      <c r="BV268" s="118"/>
      <c r="BW268" s="118"/>
    </row>
    <row r="269" spans="53:75" x14ac:dyDescent="0.2">
      <c r="BA269" s="221" t="s">
        <v>29</v>
      </c>
      <c r="BB269" s="253" t="s">
        <v>30</v>
      </c>
      <c r="BC269" s="253"/>
      <c r="BD269" s="253"/>
      <c r="BE269" s="253"/>
      <c r="BF269" s="253"/>
      <c r="BG269" s="253"/>
      <c r="BH269" s="253"/>
      <c r="BI269" s="253"/>
      <c r="BJ269" s="253"/>
      <c r="BK269" s="253"/>
      <c r="BL269" s="253"/>
      <c r="BM269" s="253"/>
      <c r="BN269" s="253"/>
      <c r="BO269" s="253"/>
      <c r="BP269" s="253"/>
      <c r="BQ269" s="253"/>
      <c r="BR269" s="253"/>
      <c r="BS269" s="253"/>
      <c r="BT269" s="253"/>
      <c r="BU269" s="253"/>
      <c r="BV269" s="253"/>
      <c r="BW269" s="261"/>
    </row>
    <row r="270" spans="53:75" ht="14.25" x14ac:dyDescent="0.2">
      <c r="BA270" s="170" t="s">
        <v>112</v>
      </c>
      <c r="BB270" s="262" t="s">
        <v>82</v>
      </c>
      <c r="BC270" s="253"/>
      <c r="BD270" s="253"/>
      <c r="BE270" s="253"/>
      <c r="BF270" s="253"/>
      <c r="BG270" s="253"/>
      <c r="BH270" s="253"/>
      <c r="BI270" s="253"/>
      <c r="BJ270" s="253"/>
      <c r="BK270" s="253"/>
      <c r="BL270" s="253"/>
      <c r="BM270" s="253"/>
      <c r="BN270" s="253"/>
      <c r="BO270" s="253"/>
      <c r="BP270" s="262" t="s">
        <v>83</v>
      </c>
      <c r="BQ270" s="253"/>
      <c r="BR270" s="253"/>
      <c r="BS270" s="253"/>
      <c r="BT270" s="253"/>
      <c r="BU270" s="253"/>
      <c r="BV270" s="253"/>
      <c r="BW270" s="261"/>
    </row>
    <row r="271" spans="53:75" x14ac:dyDescent="0.2">
      <c r="BA271" s="174"/>
      <c r="BB271" s="228">
        <v>1</v>
      </c>
      <c r="BC271" s="228">
        <v>2</v>
      </c>
      <c r="BD271" s="228">
        <v>3</v>
      </c>
      <c r="BE271" s="228">
        <v>4</v>
      </c>
      <c r="BF271" s="228">
        <v>5</v>
      </c>
      <c r="BG271" s="228">
        <v>6</v>
      </c>
      <c r="BH271" s="228">
        <v>7</v>
      </c>
      <c r="BI271" s="228">
        <v>8</v>
      </c>
      <c r="BJ271" s="228">
        <v>9</v>
      </c>
      <c r="BK271" s="228">
        <v>10</v>
      </c>
      <c r="BL271" s="228">
        <v>11</v>
      </c>
      <c r="BM271" s="228">
        <v>12</v>
      </c>
      <c r="BN271" s="228">
        <v>13</v>
      </c>
      <c r="BO271" s="228">
        <v>14</v>
      </c>
      <c r="BP271" s="169">
        <v>15</v>
      </c>
      <c r="BQ271" s="228">
        <v>16</v>
      </c>
      <c r="BR271" s="228">
        <v>17</v>
      </c>
      <c r="BS271" s="228">
        <v>18</v>
      </c>
      <c r="BT271" s="228">
        <v>19</v>
      </c>
      <c r="BU271" s="228">
        <v>20</v>
      </c>
      <c r="BV271" s="228">
        <v>21</v>
      </c>
      <c r="BW271" s="230">
        <v>22</v>
      </c>
    </row>
    <row r="272" spans="53:75" x14ac:dyDescent="0.2">
      <c r="BA272" s="170">
        <v>0</v>
      </c>
      <c r="BB272" s="171">
        <v>0</v>
      </c>
      <c r="BC272" s="171">
        <v>0</v>
      </c>
      <c r="BD272" s="171">
        <v>0</v>
      </c>
      <c r="BE272" s="171">
        <v>0</v>
      </c>
      <c r="BF272" s="171">
        <v>0</v>
      </c>
      <c r="BG272" s="171">
        <v>0</v>
      </c>
      <c r="BH272" s="171">
        <v>0</v>
      </c>
      <c r="BI272" s="171">
        <v>0</v>
      </c>
      <c r="BJ272" s="171">
        <v>0</v>
      </c>
      <c r="BK272" s="171">
        <v>0</v>
      </c>
      <c r="BL272" s="171">
        <v>0</v>
      </c>
      <c r="BM272" s="171">
        <v>0</v>
      </c>
      <c r="BN272" s="171">
        <v>0</v>
      </c>
      <c r="BO272" s="171">
        <v>0</v>
      </c>
      <c r="BP272" s="233">
        <v>0</v>
      </c>
      <c r="BQ272" s="234">
        <v>0</v>
      </c>
      <c r="BR272" s="234">
        <v>0</v>
      </c>
      <c r="BS272" s="234">
        <v>0</v>
      </c>
      <c r="BT272" s="234">
        <v>0</v>
      </c>
      <c r="BU272" s="234">
        <v>0</v>
      </c>
      <c r="BV272" s="234">
        <v>0</v>
      </c>
      <c r="BW272" s="235">
        <v>0</v>
      </c>
    </row>
    <row r="273" spans="53:75" x14ac:dyDescent="0.2">
      <c r="BA273" s="170">
        <v>50</v>
      </c>
      <c r="BB273" s="171">
        <v>0.02</v>
      </c>
      <c r="BC273" s="171">
        <v>0.03</v>
      </c>
      <c r="BD273" s="171">
        <v>0.05</v>
      </c>
      <c r="BE273" s="171">
        <v>0.06</v>
      </c>
      <c r="BF273" s="171">
        <v>7.0000000000000007E-2</v>
      </c>
      <c r="BG273" s="171">
        <v>0.08</v>
      </c>
      <c r="BH273" s="171">
        <v>0.09</v>
      </c>
      <c r="BI273" s="171">
        <v>0.09</v>
      </c>
      <c r="BJ273" s="171">
        <v>0.09</v>
      </c>
      <c r="BK273" s="171">
        <v>0.09</v>
      </c>
      <c r="BL273" s="171">
        <v>0.08</v>
      </c>
      <c r="BM273" s="171">
        <v>0.06</v>
      </c>
      <c r="BN273" s="171">
        <v>0.04</v>
      </c>
      <c r="BO273" s="171">
        <v>0.02</v>
      </c>
      <c r="BP273" s="173">
        <v>0</v>
      </c>
      <c r="BQ273" s="171">
        <v>0</v>
      </c>
      <c r="BR273" s="171">
        <v>0</v>
      </c>
      <c r="BS273" s="171">
        <v>0</v>
      </c>
      <c r="BT273" s="171">
        <v>0</v>
      </c>
      <c r="BU273" s="171">
        <v>0</v>
      </c>
      <c r="BV273" s="171">
        <v>0</v>
      </c>
      <c r="BW273" s="172">
        <v>0</v>
      </c>
    </row>
    <row r="274" spans="53:75" x14ac:dyDescent="0.2">
      <c r="BA274" s="170">
        <v>60</v>
      </c>
      <c r="BB274" s="171">
        <v>0.04</v>
      </c>
      <c r="BC274" s="171">
        <v>0.04</v>
      </c>
      <c r="BD274" s="171">
        <v>7.0000000000000007E-2</v>
      </c>
      <c r="BE274" s="171">
        <v>0.08</v>
      </c>
      <c r="BF274" s="171">
        <v>0.11</v>
      </c>
      <c r="BG274" s="171">
        <v>0.12</v>
      </c>
      <c r="BH274" s="171">
        <v>0.13</v>
      </c>
      <c r="BI274" s="171">
        <v>0.14000000000000001</v>
      </c>
      <c r="BJ274" s="171">
        <v>0.14000000000000001</v>
      </c>
      <c r="BK274" s="171">
        <v>0.13</v>
      </c>
      <c r="BL274" s="171">
        <v>0.12</v>
      </c>
      <c r="BM274" s="171">
        <v>0.09</v>
      </c>
      <c r="BN274" s="171">
        <v>0.06</v>
      </c>
      <c r="BO274" s="171">
        <v>0.03</v>
      </c>
      <c r="BP274" s="173">
        <v>0</v>
      </c>
      <c r="BQ274" s="171">
        <v>0</v>
      </c>
      <c r="BR274" s="171">
        <v>0</v>
      </c>
      <c r="BS274" s="171">
        <v>0</v>
      </c>
      <c r="BT274" s="171">
        <v>0</v>
      </c>
      <c r="BU274" s="171">
        <v>0</v>
      </c>
      <c r="BV274" s="171">
        <v>0</v>
      </c>
      <c r="BW274" s="172">
        <v>0</v>
      </c>
    </row>
    <row r="275" spans="53:75" x14ac:dyDescent="0.2">
      <c r="BA275" s="170">
        <v>70</v>
      </c>
      <c r="BB275" s="171">
        <v>0.05</v>
      </c>
      <c r="BC275" s="171">
        <v>0.06</v>
      </c>
      <c r="BD275" s="171">
        <v>0.09</v>
      </c>
      <c r="BE275" s="171">
        <v>0.11</v>
      </c>
      <c r="BF275" s="171">
        <v>0.14000000000000001</v>
      </c>
      <c r="BG275" s="171">
        <v>0.16</v>
      </c>
      <c r="BH275" s="171">
        <v>0.17</v>
      </c>
      <c r="BI275" s="171">
        <v>0.19</v>
      </c>
      <c r="BJ275" s="171">
        <v>0.19</v>
      </c>
      <c r="BK275" s="171">
        <v>0.17</v>
      </c>
      <c r="BL275" s="171">
        <v>0.15</v>
      </c>
      <c r="BM275" s="171">
        <v>0.11</v>
      </c>
      <c r="BN275" s="171">
        <v>7.0000000000000007E-2</v>
      </c>
      <c r="BO275" s="171">
        <v>0.04</v>
      </c>
      <c r="BP275" s="173">
        <v>0</v>
      </c>
      <c r="BQ275" s="171">
        <v>0</v>
      </c>
      <c r="BR275" s="171">
        <v>0</v>
      </c>
      <c r="BS275" s="171">
        <v>0</v>
      </c>
      <c r="BT275" s="171">
        <v>0</v>
      </c>
      <c r="BU275" s="171">
        <v>0</v>
      </c>
      <c r="BV275" s="171">
        <v>0</v>
      </c>
      <c r="BW275" s="172">
        <v>0</v>
      </c>
    </row>
    <row r="276" spans="53:75" x14ac:dyDescent="0.2">
      <c r="BA276" s="170">
        <v>80</v>
      </c>
      <c r="BB276" s="171">
        <v>0.06</v>
      </c>
      <c r="BC276" s="171">
        <v>7.0000000000000007E-2</v>
      </c>
      <c r="BD276" s="171">
        <v>0.11</v>
      </c>
      <c r="BE276" s="171">
        <v>0.13</v>
      </c>
      <c r="BF276" s="171">
        <v>0.18</v>
      </c>
      <c r="BG276" s="171">
        <v>0.2</v>
      </c>
      <c r="BH276" s="171">
        <v>0.22</v>
      </c>
      <c r="BI276" s="171">
        <v>0.23</v>
      </c>
      <c r="BJ276" s="171">
        <v>0.23</v>
      </c>
      <c r="BK276" s="171">
        <v>0.22</v>
      </c>
      <c r="BL276" s="171">
        <v>0.19</v>
      </c>
      <c r="BM276" s="171">
        <v>0.14000000000000001</v>
      </c>
      <c r="BN276" s="171">
        <v>0.09</v>
      </c>
      <c r="BO276" s="171">
        <v>0.04</v>
      </c>
      <c r="BP276" s="173">
        <v>0</v>
      </c>
      <c r="BQ276" s="171">
        <v>0</v>
      </c>
      <c r="BR276" s="171">
        <v>0</v>
      </c>
      <c r="BS276" s="171">
        <v>0</v>
      </c>
      <c r="BT276" s="171">
        <v>0</v>
      </c>
      <c r="BU276" s="171">
        <v>0</v>
      </c>
      <c r="BV276" s="171">
        <v>0</v>
      </c>
      <c r="BW276" s="172">
        <v>0</v>
      </c>
    </row>
    <row r="277" spans="53:75" x14ac:dyDescent="0.2">
      <c r="BA277" s="174">
        <v>90</v>
      </c>
      <c r="BB277" s="159">
        <v>7.0000000000000007E-2</v>
      </c>
      <c r="BC277" s="159">
        <v>0.09</v>
      </c>
      <c r="BD277" s="159">
        <v>0.13</v>
      </c>
      <c r="BE277" s="159">
        <v>0.16</v>
      </c>
      <c r="BF277" s="159">
        <v>0.21</v>
      </c>
      <c r="BG277" s="159">
        <v>0.24</v>
      </c>
      <c r="BH277" s="159">
        <v>0.25</v>
      </c>
      <c r="BI277" s="159">
        <v>0.26</v>
      </c>
      <c r="BJ277" s="159">
        <v>0.26</v>
      </c>
      <c r="BK277" s="159">
        <v>0.25</v>
      </c>
      <c r="BL277" s="159">
        <v>0.23</v>
      </c>
      <c r="BM277" s="159">
        <v>0.17</v>
      </c>
      <c r="BN277" s="159">
        <v>0.11</v>
      </c>
      <c r="BO277" s="159">
        <v>0.05</v>
      </c>
      <c r="BP277" s="176">
        <v>0</v>
      </c>
      <c r="BQ277" s="159">
        <v>0</v>
      </c>
      <c r="BR277" s="159">
        <v>0</v>
      </c>
      <c r="BS277" s="159">
        <v>0</v>
      </c>
      <c r="BT277" s="159">
        <v>0</v>
      </c>
      <c r="BU277" s="159">
        <v>0</v>
      </c>
      <c r="BV277" s="159">
        <v>0</v>
      </c>
      <c r="BW277" s="175">
        <v>0</v>
      </c>
    </row>
    <row r="278" spans="53:75" x14ac:dyDescent="0.2">
      <c r="BA278" s="118"/>
      <c r="BB278" s="118"/>
      <c r="BC278" s="227"/>
      <c r="BD278" s="118"/>
      <c r="BE278" s="227" t="s">
        <v>32</v>
      </c>
      <c r="BF278" s="227"/>
      <c r="BG278" s="227" t="s">
        <v>32</v>
      </c>
      <c r="BI278" s="227"/>
      <c r="BJ278" s="227" t="s">
        <v>32</v>
      </c>
      <c r="BK278" s="118"/>
      <c r="BM278" s="227" t="s">
        <v>32</v>
      </c>
      <c r="BN278" s="118"/>
      <c r="BO278" s="227"/>
      <c r="BP278" s="227"/>
      <c r="BQ278" s="118"/>
      <c r="BR278" s="227"/>
      <c r="BS278" s="118"/>
      <c r="BT278" s="118"/>
      <c r="BU278" s="118"/>
      <c r="BV278" s="118"/>
      <c r="BW278" s="118"/>
    </row>
    <row r="279" spans="53:75" ht="14.25" x14ac:dyDescent="0.2">
      <c r="BA279" s="118" t="s">
        <v>208</v>
      </c>
      <c r="BB279" s="118"/>
      <c r="BC279" s="227"/>
      <c r="BD279" s="118"/>
      <c r="BE279" s="227" t="s">
        <v>209</v>
      </c>
      <c r="BF279" s="227"/>
      <c r="BG279" s="227" t="s">
        <v>199</v>
      </c>
      <c r="BI279" s="227"/>
      <c r="BJ279" s="227" t="s">
        <v>210</v>
      </c>
      <c r="BK279" s="118"/>
      <c r="BM279" s="227" t="s">
        <v>211</v>
      </c>
      <c r="BN279" s="118"/>
      <c r="BO279" s="227"/>
      <c r="BP279" s="227"/>
      <c r="BQ279" s="118"/>
      <c r="BR279" s="227"/>
      <c r="BS279" s="118"/>
      <c r="BT279" s="118"/>
      <c r="BU279" s="118"/>
      <c r="BV279" s="118"/>
      <c r="BW279" s="118"/>
    </row>
    <row r="280" spans="53:75" x14ac:dyDescent="0.2">
      <c r="BA280" s="118" t="s">
        <v>202</v>
      </c>
      <c r="BB280" s="118"/>
      <c r="BC280" s="227"/>
      <c r="BD280" s="118"/>
      <c r="BE280" s="227" t="s">
        <v>203</v>
      </c>
      <c r="BF280" s="227"/>
      <c r="BG280" s="227" t="s">
        <v>204</v>
      </c>
      <c r="BI280" s="227"/>
      <c r="BJ280" s="227" t="s">
        <v>212</v>
      </c>
      <c r="BK280" s="118"/>
      <c r="BM280" s="227" t="s">
        <v>213</v>
      </c>
      <c r="BN280" s="118"/>
      <c r="BO280" s="227"/>
      <c r="BP280" s="227"/>
      <c r="BQ280" s="118"/>
      <c r="BR280" s="227"/>
      <c r="BS280" s="118"/>
      <c r="BT280" s="118"/>
      <c r="BU280" s="118"/>
      <c r="BV280" s="118"/>
      <c r="BW280" s="118"/>
    </row>
    <row r="281" spans="53:75" x14ac:dyDescent="0.2">
      <c r="BA281" s="118"/>
      <c r="BB281" s="118"/>
      <c r="BC281" s="118"/>
      <c r="BD281" s="118"/>
      <c r="BE281" s="118"/>
      <c r="BF281" s="118"/>
      <c r="BG281" s="118"/>
      <c r="BH281" s="118"/>
      <c r="BI281" s="118"/>
      <c r="BJ281" s="223"/>
      <c r="BK281" s="118"/>
      <c r="BL281" s="118"/>
      <c r="BM281" s="118"/>
      <c r="BN281" s="118"/>
      <c r="BO281" s="118"/>
      <c r="BP281" s="223"/>
      <c r="BQ281" s="118"/>
      <c r="BR281" s="118"/>
      <c r="BS281" s="118"/>
      <c r="BT281" s="118"/>
      <c r="BU281" s="118"/>
      <c r="BV281" s="118"/>
      <c r="BW281" s="118"/>
    </row>
    <row r="282" spans="53:75" x14ac:dyDescent="0.2">
      <c r="BA282" s="31" t="str">
        <f ca="1">HYPERLINK("#"&amp;MID(CELL("filename",AG270),FIND("]",CELL("filename",AG270))+1,256)&amp;"!"&amp;ADDRESS(ROW($B$8),COLUMN($B$8),1,TRUE),"Return to Cell B8")</f>
        <v>Return to Cell B8</v>
      </c>
      <c r="BB282" s="118"/>
      <c r="BC282" s="118"/>
      <c r="BD282" s="118"/>
      <c r="BE282" s="118"/>
      <c r="BF282" s="118"/>
      <c r="BG282" s="118"/>
      <c r="BH282" s="118"/>
      <c r="BI282" s="118"/>
      <c r="BJ282" s="223"/>
      <c r="BK282" s="118"/>
      <c r="BL282" s="118"/>
      <c r="BM282" s="118"/>
      <c r="BN282" s="118"/>
      <c r="BO282" s="118"/>
      <c r="BP282" s="223"/>
      <c r="BQ282" s="118"/>
      <c r="BR282" s="118"/>
      <c r="BS282" s="118"/>
      <c r="BT282" s="118"/>
      <c r="BU282" s="118"/>
      <c r="BV282" s="118"/>
      <c r="BW282" s="118"/>
    </row>
    <row r="284" spans="53:75" x14ac:dyDescent="0.2">
      <c r="BA284" s="118" t="s">
        <v>214</v>
      </c>
      <c r="BB284" s="118"/>
      <c r="BC284" s="118"/>
      <c r="BD284" s="118"/>
      <c r="BE284" s="118"/>
      <c r="BF284" s="118"/>
      <c r="BG284" s="118"/>
      <c r="BH284" s="118"/>
      <c r="BI284" s="118"/>
      <c r="BJ284" s="118"/>
      <c r="BK284" s="118"/>
      <c r="BL284" s="118"/>
      <c r="BM284" s="118"/>
      <c r="BN284" s="118"/>
      <c r="BO284" s="118"/>
      <c r="BP284" s="118"/>
      <c r="BQ284" s="118"/>
      <c r="BR284" s="118"/>
      <c r="BS284" s="118"/>
      <c r="BT284" s="118"/>
      <c r="BU284" s="118"/>
      <c r="BV284" s="118"/>
      <c r="BW284" s="118"/>
    </row>
    <row r="285" spans="53:75" x14ac:dyDescent="0.2">
      <c r="BA285" s="221" t="s">
        <v>29</v>
      </c>
      <c r="BB285" s="253" t="s">
        <v>30</v>
      </c>
      <c r="BC285" s="253"/>
      <c r="BD285" s="253"/>
      <c r="BE285" s="253"/>
      <c r="BF285" s="253"/>
      <c r="BG285" s="253"/>
      <c r="BH285" s="253"/>
      <c r="BI285" s="253"/>
      <c r="BJ285" s="253"/>
      <c r="BK285" s="253"/>
      <c r="BL285" s="253"/>
      <c r="BM285" s="253"/>
      <c r="BN285" s="253"/>
      <c r="BO285" s="253"/>
      <c r="BP285" s="253"/>
      <c r="BQ285" s="253"/>
      <c r="BR285" s="253"/>
      <c r="BS285" s="253"/>
      <c r="BT285" s="253"/>
      <c r="BU285" s="253"/>
      <c r="BV285" s="253"/>
      <c r="BW285" s="261"/>
    </row>
    <row r="286" spans="53:75" ht="14.25" x14ac:dyDescent="0.2">
      <c r="BA286" s="170" t="s">
        <v>112</v>
      </c>
      <c r="BB286" s="254" t="s">
        <v>82</v>
      </c>
      <c r="BC286" s="254"/>
      <c r="BD286" s="254"/>
      <c r="BE286" s="254"/>
      <c r="BF286" s="254"/>
      <c r="BG286" s="254"/>
      <c r="BH286" s="254"/>
      <c r="BI286" s="254"/>
      <c r="BJ286" s="254"/>
      <c r="BK286" s="254"/>
      <c r="BL286" s="254"/>
      <c r="BM286" s="254"/>
      <c r="BN286" s="254"/>
      <c r="BO286" s="254"/>
      <c r="BP286" s="254"/>
      <c r="BQ286" s="254"/>
      <c r="BR286" s="263"/>
      <c r="BS286" s="264" t="s">
        <v>83</v>
      </c>
      <c r="BT286" s="253"/>
      <c r="BU286" s="253"/>
      <c r="BV286" s="253"/>
      <c r="BW286" s="261"/>
    </row>
    <row r="287" spans="53:75" x14ac:dyDescent="0.2">
      <c r="BA287" s="174"/>
      <c r="BB287" s="228">
        <v>1</v>
      </c>
      <c r="BC287" s="228">
        <v>2</v>
      </c>
      <c r="BD287" s="228">
        <v>3</v>
      </c>
      <c r="BE287" s="228">
        <v>4</v>
      </c>
      <c r="BF287" s="228">
        <v>5</v>
      </c>
      <c r="BG287" s="228">
        <v>6</v>
      </c>
      <c r="BH287" s="228">
        <v>7</v>
      </c>
      <c r="BI287" s="228">
        <v>8</v>
      </c>
      <c r="BJ287" s="228">
        <v>9</v>
      </c>
      <c r="BK287" s="228">
        <v>10</v>
      </c>
      <c r="BL287" s="228">
        <v>11</v>
      </c>
      <c r="BM287" s="228">
        <v>12</v>
      </c>
      <c r="BN287" s="228">
        <v>13</v>
      </c>
      <c r="BO287" s="228">
        <v>14</v>
      </c>
      <c r="BP287" s="228">
        <v>15</v>
      </c>
      <c r="BQ287" s="228">
        <v>16</v>
      </c>
      <c r="BR287" s="228">
        <v>17</v>
      </c>
      <c r="BS287" s="169">
        <v>18</v>
      </c>
      <c r="BT287" s="228">
        <v>19</v>
      </c>
      <c r="BU287" s="228">
        <v>20</v>
      </c>
      <c r="BV287" s="228">
        <v>21</v>
      </c>
      <c r="BW287" s="230">
        <v>22</v>
      </c>
    </row>
    <row r="288" spans="53:75" x14ac:dyDescent="0.2">
      <c r="BA288" s="170">
        <v>0</v>
      </c>
      <c r="BB288" s="171">
        <v>0</v>
      </c>
      <c r="BC288" s="171">
        <v>0</v>
      </c>
      <c r="BD288" s="171">
        <v>0</v>
      </c>
      <c r="BE288" s="171">
        <v>0</v>
      </c>
      <c r="BF288" s="171">
        <v>0</v>
      </c>
      <c r="BG288" s="171">
        <v>0</v>
      </c>
      <c r="BH288" s="171">
        <v>0</v>
      </c>
      <c r="BI288" s="171">
        <v>0</v>
      </c>
      <c r="BJ288" s="171">
        <v>0</v>
      </c>
      <c r="BK288" s="171">
        <v>0</v>
      </c>
      <c r="BL288" s="171">
        <v>0</v>
      </c>
      <c r="BM288" s="171">
        <v>0</v>
      </c>
      <c r="BN288" s="171">
        <v>0</v>
      </c>
      <c r="BO288" s="171">
        <v>0</v>
      </c>
      <c r="BP288" s="171">
        <v>0</v>
      </c>
      <c r="BQ288" s="171">
        <v>0</v>
      </c>
      <c r="BR288" s="171">
        <v>0</v>
      </c>
      <c r="BS288" s="173">
        <v>0</v>
      </c>
      <c r="BT288" s="171">
        <v>0</v>
      </c>
      <c r="BU288" s="171">
        <v>0</v>
      </c>
      <c r="BV288" s="171">
        <v>0</v>
      </c>
      <c r="BW288" s="172">
        <v>0</v>
      </c>
    </row>
    <row r="289" spans="53:75" x14ac:dyDescent="0.2">
      <c r="BA289" s="170">
        <v>50</v>
      </c>
      <c r="BB289" s="171">
        <v>0.02</v>
      </c>
      <c r="BC289" s="171">
        <v>0.03</v>
      </c>
      <c r="BD289" s="171">
        <v>0.04</v>
      </c>
      <c r="BE289" s="171">
        <v>0.06</v>
      </c>
      <c r="BF289" s="171">
        <v>7.0000000000000007E-2</v>
      </c>
      <c r="BG289" s="171">
        <v>0.08</v>
      </c>
      <c r="BH289" s="171">
        <v>0.08</v>
      </c>
      <c r="BI289" s="171">
        <v>0.09</v>
      </c>
      <c r="BJ289" s="171">
        <v>0.09</v>
      </c>
      <c r="BK289" s="171">
        <v>0.09</v>
      </c>
      <c r="BL289" s="171">
        <v>0.09</v>
      </c>
      <c r="BM289" s="171">
        <v>7.0000000000000007E-2</v>
      </c>
      <c r="BN289" s="171">
        <v>7.0000000000000007E-2</v>
      </c>
      <c r="BO289" s="171">
        <v>0.06</v>
      </c>
      <c r="BP289" s="171">
        <v>0.05</v>
      </c>
      <c r="BQ289" s="171">
        <v>0.04</v>
      </c>
      <c r="BR289" s="171">
        <v>0.04</v>
      </c>
      <c r="BS289" s="173">
        <v>0</v>
      </c>
      <c r="BT289" s="171">
        <v>0</v>
      </c>
      <c r="BU289" s="171">
        <v>0</v>
      </c>
      <c r="BV289" s="171">
        <v>0</v>
      </c>
      <c r="BW289" s="172">
        <v>0</v>
      </c>
    </row>
    <row r="290" spans="53:75" x14ac:dyDescent="0.2">
      <c r="BA290" s="170">
        <v>60</v>
      </c>
      <c r="BB290" s="171">
        <v>0.03</v>
      </c>
      <c r="BC290" s="171">
        <v>0.05</v>
      </c>
      <c r="BD290" s="171">
        <v>0.06</v>
      </c>
      <c r="BE290" s="171">
        <v>0.08</v>
      </c>
      <c r="BF290" s="171">
        <v>0.1</v>
      </c>
      <c r="BG290" s="171">
        <v>0.12</v>
      </c>
      <c r="BH290" s="171">
        <v>0.12</v>
      </c>
      <c r="BI290" s="171">
        <v>0.13</v>
      </c>
      <c r="BJ290" s="171">
        <v>0.13</v>
      </c>
      <c r="BK290" s="171">
        <v>0.13</v>
      </c>
      <c r="BL290" s="171">
        <v>0.13</v>
      </c>
      <c r="BM290" s="171">
        <v>0.11</v>
      </c>
      <c r="BN290" s="171">
        <v>0.1</v>
      </c>
      <c r="BO290" s="171">
        <v>0.09</v>
      </c>
      <c r="BP290" s="171">
        <v>7.0000000000000007E-2</v>
      </c>
      <c r="BQ290" s="171">
        <v>0.05</v>
      </c>
      <c r="BR290" s="171">
        <v>0.05</v>
      </c>
      <c r="BS290" s="173">
        <v>0</v>
      </c>
      <c r="BT290" s="171">
        <v>0</v>
      </c>
      <c r="BU290" s="171">
        <v>0</v>
      </c>
      <c r="BV290" s="171">
        <v>0</v>
      </c>
      <c r="BW290" s="172">
        <v>0</v>
      </c>
    </row>
    <row r="291" spans="53:75" x14ac:dyDescent="0.2">
      <c r="BA291" s="170">
        <v>70</v>
      </c>
      <c r="BB291" s="171">
        <v>0.04</v>
      </c>
      <c r="BC291" s="171">
        <v>0.06</v>
      </c>
      <c r="BD291" s="171">
        <v>0.09</v>
      </c>
      <c r="BE291" s="171">
        <v>0.11</v>
      </c>
      <c r="BF291" s="171">
        <v>0.13</v>
      </c>
      <c r="BG291" s="171">
        <v>0.16</v>
      </c>
      <c r="BH291" s="171">
        <v>0.18</v>
      </c>
      <c r="BI291" s="171">
        <v>0.18</v>
      </c>
      <c r="BJ291" s="171">
        <v>0.18</v>
      </c>
      <c r="BK291" s="171">
        <v>0.17</v>
      </c>
      <c r="BL291" s="171">
        <v>0.17</v>
      </c>
      <c r="BM291" s="171">
        <v>0.14000000000000001</v>
      </c>
      <c r="BN291" s="171">
        <v>0.13</v>
      </c>
      <c r="BO291" s="171">
        <v>0.11</v>
      </c>
      <c r="BP291" s="171">
        <v>0.09</v>
      </c>
      <c r="BQ291" s="171">
        <v>7.0000000000000007E-2</v>
      </c>
      <c r="BR291" s="171">
        <v>7.0000000000000007E-2</v>
      </c>
      <c r="BS291" s="173">
        <v>0</v>
      </c>
      <c r="BT291" s="171">
        <v>0</v>
      </c>
      <c r="BU291" s="171">
        <v>0</v>
      </c>
      <c r="BV291" s="171">
        <v>0</v>
      </c>
      <c r="BW291" s="172">
        <v>0</v>
      </c>
    </row>
    <row r="292" spans="53:75" x14ac:dyDescent="0.2">
      <c r="BA292" s="170">
        <v>80</v>
      </c>
      <c r="BB292" s="171">
        <v>0.05</v>
      </c>
      <c r="BC292" s="171">
        <v>7.0000000000000007E-2</v>
      </c>
      <c r="BD292" s="171">
        <v>0.11</v>
      </c>
      <c r="BE292" s="171">
        <v>0.14000000000000001</v>
      </c>
      <c r="BF292" s="171">
        <v>0.16</v>
      </c>
      <c r="BG292" s="171">
        <v>0.19</v>
      </c>
      <c r="BH292" s="171">
        <v>0.21</v>
      </c>
      <c r="BI292" s="171">
        <v>0.22</v>
      </c>
      <c r="BJ292" s="171">
        <v>0.22</v>
      </c>
      <c r="BK292" s="171">
        <v>0.21</v>
      </c>
      <c r="BL292" s="171">
        <v>0.21</v>
      </c>
      <c r="BM292" s="171">
        <v>0.18</v>
      </c>
      <c r="BN292" s="171">
        <v>0.16</v>
      </c>
      <c r="BO292" s="171">
        <v>0.14000000000000001</v>
      </c>
      <c r="BP292" s="171">
        <v>0.11</v>
      </c>
      <c r="BQ292" s="171">
        <v>0.09</v>
      </c>
      <c r="BR292" s="171">
        <v>0.08</v>
      </c>
      <c r="BS292" s="173">
        <v>0</v>
      </c>
      <c r="BT292" s="171">
        <v>0</v>
      </c>
      <c r="BU292" s="171">
        <v>0</v>
      </c>
      <c r="BV292" s="171">
        <v>0</v>
      </c>
      <c r="BW292" s="172">
        <v>0</v>
      </c>
    </row>
    <row r="293" spans="53:75" x14ac:dyDescent="0.2">
      <c r="BA293" s="174">
        <v>90</v>
      </c>
      <c r="BB293" s="159">
        <v>0.06</v>
      </c>
      <c r="BC293" s="159">
        <v>0.09</v>
      </c>
      <c r="BD293" s="159">
        <v>0.13</v>
      </c>
      <c r="BE293" s="159">
        <v>0.16</v>
      </c>
      <c r="BF293" s="159">
        <v>0.19</v>
      </c>
      <c r="BG293" s="159">
        <v>0.23</v>
      </c>
      <c r="BH293" s="159">
        <v>0.24</v>
      </c>
      <c r="BI293" s="159">
        <v>0.26</v>
      </c>
      <c r="BJ293" s="159">
        <v>0.26</v>
      </c>
      <c r="BK293" s="159">
        <v>0.25</v>
      </c>
      <c r="BL293" s="159">
        <v>0.25</v>
      </c>
      <c r="BM293" s="159">
        <v>0.21</v>
      </c>
      <c r="BN293" s="159">
        <v>0.19</v>
      </c>
      <c r="BO293" s="159">
        <v>0.17</v>
      </c>
      <c r="BP293" s="159">
        <v>0.13</v>
      </c>
      <c r="BQ293" s="159">
        <v>0.11</v>
      </c>
      <c r="BR293" s="159">
        <v>0.1</v>
      </c>
      <c r="BS293" s="176">
        <v>0</v>
      </c>
      <c r="BT293" s="159">
        <v>0</v>
      </c>
      <c r="BU293" s="159">
        <v>0</v>
      </c>
      <c r="BV293" s="159">
        <v>0</v>
      </c>
      <c r="BW293" s="175">
        <v>0</v>
      </c>
    </row>
    <row r="294" spans="53:75" x14ac:dyDescent="0.2">
      <c r="BA294" s="118"/>
      <c r="BB294" s="118"/>
      <c r="BD294" s="227" t="s">
        <v>32</v>
      </c>
      <c r="BE294" s="227" t="s">
        <v>32</v>
      </c>
      <c r="BG294" s="227" t="s">
        <v>32</v>
      </c>
      <c r="BI294" s="227"/>
      <c r="BJ294" s="227"/>
      <c r="BK294" s="118"/>
      <c r="BL294" s="227"/>
      <c r="BM294" s="118"/>
      <c r="BN294" s="118"/>
      <c r="BO294" s="227"/>
      <c r="BP294" s="227"/>
      <c r="BQ294" s="118"/>
      <c r="BR294" s="227"/>
      <c r="BS294" s="118"/>
      <c r="BT294" s="118"/>
      <c r="BU294" s="118"/>
      <c r="BV294" s="118"/>
      <c r="BW294" s="118"/>
    </row>
    <row r="295" spans="53:75" x14ac:dyDescent="0.2">
      <c r="BA295" s="118" t="s">
        <v>215</v>
      </c>
      <c r="BB295" s="118"/>
      <c r="BD295" s="227" t="s">
        <v>216</v>
      </c>
      <c r="BE295" s="227" t="s">
        <v>32</v>
      </c>
      <c r="BG295" s="227" t="s">
        <v>200</v>
      </c>
      <c r="BI295" s="227"/>
      <c r="BJ295" s="227"/>
      <c r="BK295" s="118"/>
      <c r="BL295" s="227"/>
      <c r="BM295" s="118"/>
      <c r="BN295" s="118"/>
      <c r="BO295" s="227"/>
      <c r="BP295" s="227"/>
      <c r="BQ295" s="118"/>
      <c r="BR295" s="227"/>
      <c r="BS295" s="118"/>
      <c r="BT295" s="118"/>
      <c r="BU295" s="118"/>
      <c r="BV295" s="118"/>
      <c r="BW295" s="118"/>
    </row>
    <row r="296" spans="53:75" x14ac:dyDescent="0.2">
      <c r="BA296" s="118" t="s">
        <v>197</v>
      </c>
      <c r="BB296" s="118"/>
      <c r="BD296" s="227"/>
      <c r="BE296" s="227" t="s">
        <v>217</v>
      </c>
      <c r="BG296" s="227" t="s">
        <v>218</v>
      </c>
      <c r="BI296" s="227"/>
      <c r="BJ296" s="227"/>
      <c r="BK296" s="118"/>
      <c r="BL296" s="227"/>
      <c r="BM296" s="118"/>
      <c r="BN296" s="118"/>
      <c r="BO296" s="227"/>
      <c r="BP296" s="227"/>
      <c r="BQ296" s="118"/>
      <c r="BR296" s="227"/>
      <c r="BS296" s="118"/>
      <c r="BT296" s="118"/>
      <c r="BU296" s="118"/>
      <c r="BV296" s="118"/>
      <c r="BW296" s="118"/>
    </row>
    <row r="297" spans="53:75" x14ac:dyDescent="0.2">
      <c r="BA297" s="118"/>
      <c r="BB297" s="118"/>
      <c r="BD297" s="227"/>
      <c r="BE297" s="227"/>
      <c r="BG297" s="227"/>
      <c r="BI297" s="227"/>
      <c r="BJ297" s="227"/>
      <c r="BK297" s="118"/>
      <c r="BL297" s="227"/>
      <c r="BM297" s="118"/>
      <c r="BN297" s="118"/>
      <c r="BO297" s="227"/>
      <c r="BP297" s="227"/>
      <c r="BQ297" s="118"/>
      <c r="BR297" s="227"/>
      <c r="BS297" s="118"/>
      <c r="BT297" s="118"/>
      <c r="BU297" s="118"/>
      <c r="BV297" s="118"/>
      <c r="BW297" s="118"/>
    </row>
    <row r="298" spans="53:75" x14ac:dyDescent="0.2">
      <c r="BA298" s="31" t="str">
        <f ca="1">HYPERLINK("#"&amp;MID(CELL("filename",AG286),FIND("]",CELL("filename",AG286))+1,256)&amp;"!"&amp;ADDRESS(ROW($B$8),COLUMN($B$8),1,TRUE),"Return to Cell B8")</f>
        <v>Return to Cell B8</v>
      </c>
      <c r="BB298" s="118"/>
      <c r="BC298" s="223"/>
      <c r="BD298" s="225"/>
      <c r="BE298" s="118"/>
      <c r="BF298" s="118"/>
      <c r="BG298" s="223"/>
      <c r="BH298" s="223"/>
      <c r="BI298" s="118"/>
      <c r="BJ298" s="223"/>
      <c r="BK298" s="118"/>
      <c r="BL298" s="223"/>
      <c r="BM298" s="118"/>
      <c r="BN298" s="118"/>
      <c r="BO298" s="223"/>
      <c r="BP298" s="223"/>
      <c r="BQ298" s="118"/>
      <c r="BR298" s="223"/>
      <c r="BS298" s="118"/>
      <c r="BT298" s="118"/>
      <c r="BU298" s="118"/>
      <c r="BV298" s="118"/>
      <c r="BW298" s="118"/>
    </row>
    <row r="299" spans="53:75" x14ac:dyDescent="0.2">
      <c r="BA299" s="31"/>
      <c r="BB299" s="118"/>
      <c r="BC299" s="227"/>
      <c r="BD299" s="118"/>
      <c r="BE299" s="227"/>
      <c r="BF299" s="118"/>
      <c r="BG299" s="227"/>
      <c r="BH299" s="227"/>
      <c r="BI299" s="118"/>
      <c r="BJ299" s="227"/>
      <c r="BK299" s="118"/>
      <c r="BL299" s="227"/>
      <c r="BM299" s="227"/>
      <c r="BN299" s="118"/>
      <c r="BO299" s="227"/>
      <c r="BP299" s="227"/>
      <c r="BQ299" s="118"/>
      <c r="BR299" s="118"/>
      <c r="BS299" s="118"/>
      <c r="BT299" s="118"/>
      <c r="BU299" s="118"/>
      <c r="BV299" s="118"/>
      <c r="BW299" s="118"/>
    </row>
    <row r="300" spans="53:75" x14ac:dyDescent="0.2">
      <c r="BA300" s="118" t="s">
        <v>219</v>
      </c>
      <c r="BB300" s="118"/>
      <c r="BC300" s="118"/>
      <c r="BD300" s="118"/>
      <c r="BE300" s="118"/>
      <c r="BF300" s="118"/>
      <c r="BG300" s="118"/>
      <c r="BH300" s="118"/>
      <c r="BI300" s="118"/>
      <c r="BJ300" s="118"/>
      <c r="BK300" s="118"/>
      <c r="BL300" s="118"/>
      <c r="BM300" s="118"/>
      <c r="BN300" s="118"/>
      <c r="BO300" s="118"/>
      <c r="BP300" s="118"/>
      <c r="BQ300" s="118"/>
      <c r="BR300" s="118"/>
      <c r="BS300" s="118"/>
      <c r="BT300" s="118"/>
      <c r="BU300" s="118"/>
      <c r="BV300" s="118"/>
      <c r="BW300" s="118"/>
    </row>
    <row r="301" spans="53:75" x14ac:dyDescent="0.2">
      <c r="BA301" s="221" t="s">
        <v>29</v>
      </c>
      <c r="BB301" s="253" t="s">
        <v>30</v>
      </c>
      <c r="BC301" s="253"/>
      <c r="BD301" s="253"/>
      <c r="BE301" s="253"/>
      <c r="BF301" s="253"/>
      <c r="BG301" s="253"/>
      <c r="BH301" s="253"/>
      <c r="BI301" s="253"/>
      <c r="BJ301" s="253"/>
      <c r="BK301" s="253"/>
      <c r="BL301" s="253"/>
      <c r="BM301" s="253"/>
      <c r="BN301" s="253"/>
      <c r="BO301" s="253"/>
      <c r="BP301" s="253"/>
      <c r="BQ301" s="253"/>
      <c r="BR301" s="253"/>
      <c r="BS301" s="253"/>
      <c r="BT301" s="253"/>
      <c r="BU301" s="253"/>
      <c r="BV301" s="253"/>
      <c r="BW301" s="261"/>
    </row>
    <row r="302" spans="53:75" ht="14.25" x14ac:dyDescent="0.2">
      <c r="BA302" s="170" t="s">
        <v>112</v>
      </c>
      <c r="BB302" s="253" t="s">
        <v>82</v>
      </c>
      <c r="BC302" s="253"/>
      <c r="BD302" s="253"/>
      <c r="BE302" s="253"/>
      <c r="BF302" s="253"/>
      <c r="BG302" s="253"/>
      <c r="BH302" s="253"/>
      <c r="BI302" s="253"/>
      <c r="BJ302" s="253"/>
      <c r="BK302" s="253"/>
      <c r="BL302" s="253"/>
      <c r="BM302" s="253"/>
      <c r="BN302" s="253"/>
      <c r="BO302" s="253"/>
      <c r="BP302" s="262" t="s">
        <v>83</v>
      </c>
      <c r="BQ302" s="253"/>
      <c r="BR302" s="253"/>
      <c r="BS302" s="253"/>
      <c r="BT302" s="253"/>
      <c r="BU302" s="253"/>
      <c r="BV302" s="253"/>
      <c r="BW302" s="261"/>
    </row>
    <row r="303" spans="53:75" x14ac:dyDescent="0.2">
      <c r="BA303" s="174"/>
      <c r="BB303" s="228">
        <v>1</v>
      </c>
      <c r="BC303" s="228">
        <v>2</v>
      </c>
      <c r="BD303" s="228">
        <v>3</v>
      </c>
      <c r="BE303" s="228">
        <v>4</v>
      </c>
      <c r="BF303" s="228">
        <v>5</v>
      </c>
      <c r="BG303" s="228">
        <v>6</v>
      </c>
      <c r="BH303" s="228">
        <v>7</v>
      </c>
      <c r="BI303" s="228">
        <v>8</v>
      </c>
      <c r="BJ303" s="228">
        <v>9</v>
      </c>
      <c r="BK303" s="228">
        <v>10</v>
      </c>
      <c r="BL303" s="228">
        <v>11</v>
      </c>
      <c r="BM303" s="228">
        <v>12</v>
      </c>
      <c r="BN303" s="228">
        <v>13</v>
      </c>
      <c r="BO303" s="228">
        <v>14</v>
      </c>
      <c r="BP303" s="169">
        <v>15</v>
      </c>
      <c r="BQ303" s="228">
        <v>16</v>
      </c>
      <c r="BR303" s="228">
        <v>17</v>
      </c>
      <c r="BS303" s="228">
        <v>18</v>
      </c>
      <c r="BT303" s="228">
        <v>19</v>
      </c>
      <c r="BU303" s="228">
        <v>20</v>
      </c>
      <c r="BV303" s="228">
        <v>21</v>
      </c>
      <c r="BW303" s="230">
        <v>22</v>
      </c>
    </row>
    <row r="304" spans="53:75" x14ac:dyDescent="0.2">
      <c r="BA304" s="170">
        <v>0</v>
      </c>
      <c r="BB304" s="171">
        <v>0</v>
      </c>
      <c r="BC304" s="171">
        <v>0</v>
      </c>
      <c r="BD304" s="171">
        <v>0</v>
      </c>
      <c r="BE304" s="171">
        <v>0</v>
      </c>
      <c r="BF304" s="171">
        <v>0</v>
      </c>
      <c r="BG304" s="171">
        <v>0</v>
      </c>
      <c r="BH304" s="171">
        <v>0</v>
      </c>
      <c r="BI304" s="171">
        <v>0</v>
      </c>
      <c r="BJ304" s="171">
        <v>0</v>
      </c>
      <c r="BK304" s="171">
        <v>0</v>
      </c>
      <c r="BL304" s="171">
        <v>0</v>
      </c>
      <c r="BM304" s="171">
        <v>0</v>
      </c>
      <c r="BN304" s="171">
        <v>0</v>
      </c>
      <c r="BO304" s="171">
        <v>0</v>
      </c>
      <c r="BP304" s="173">
        <v>0</v>
      </c>
      <c r="BQ304" s="171">
        <v>0</v>
      </c>
      <c r="BR304" s="171">
        <v>0</v>
      </c>
      <c r="BS304" s="171">
        <v>0</v>
      </c>
      <c r="BT304" s="171">
        <v>0</v>
      </c>
      <c r="BU304" s="171">
        <v>0</v>
      </c>
      <c r="BV304" s="171">
        <v>0</v>
      </c>
      <c r="BW304" s="172">
        <v>0</v>
      </c>
    </row>
    <row r="305" spans="25:75" x14ac:dyDescent="0.2">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BA305" s="170">
        <v>50</v>
      </c>
      <c r="BB305" s="171">
        <v>0.02</v>
      </c>
      <c r="BC305" s="171">
        <v>0.03</v>
      </c>
      <c r="BD305" s="171">
        <v>0.05</v>
      </c>
      <c r="BE305" s="171">
        <v>0.06</v>
      </c>
      <c r="BF305" s="171">
        <v>0.08</v>
      </c>
      <c r="BG305" s="171">
        <v>0.09</v>
      </c>
      <c r="BH305" s="171">
        <v>0.1</v>
      </c>
      <c r="BI305" s="171">
        <v>0.1</v>
      </c>
      <c r="BJ305" s="171">
        <v>0.09</v>
      </c>
      <c r="BK305" s="171">
        <v>0.09</v>
      </c>
      <c r="BL305" s="171">
        <v>7.0000000000000007E-2</v>
      </c>
      <c r="BM305" s="171">
        <v>0.05</v>
      </c>
      <c r="BN305" s="171">
        <v>0.03</v>
      </c>
      <c r="BO305" s="171">
        <v>0.02</v>
      </c>
      <c r="BP305" s="173">
        <v>0</v>
      </c>
      <c r="BQ305" s="171">
        <v>0</v>
      </c>
      <c r="BR305" s="171">
        <v>0</v>
      </c>
      <c r="BS305" s="171">
        <v>0</v>
      </c>
      <c r="BT305" s="171">
        <v>0</v>
      </c>
      <c r="BU305" s="171">
        <v>0</v>
      </c>
      <c r="BV305" s="171">
        <v>0</v>
      </c>
      <c r="BW305" s="172">
        <v>0</v>
      </c>
    </row>
    <row r="306" spans="25:75" x14ac:dyDescent="0.2">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BA306" s="170">
        <v>60</v>
      </c>
      <c r="BB306" s="171">
        <v>0.03</v>
      </c>
      <c r="BC306" s="171">
        <v>0.05</v>
      </c>
      <c r="BD306" s="171">
        <v>7.0000000000000007E-2</v>
      </c>
      <c r="BE306" s="171">
        <v>0.09</v>
      </c>
      <c r="BF306" s="171">
        <v>0.12</v>
      </c>
      <c r="BG306" s="171">
        <v>0.13</v>
      </c>
      <c r="BH306" s="171">
        <v>0.15</v>
      </c>
      <c r="BI306" s="171">
        <v>0.14000000000000001</v>
      </c>
      <c r="BJ306" s="171">
        <v>0.13</v>
      </c>
      <c r="BK306" s="171">
        <v>0.13</v>
      </c>
      <c r="BL306" s="171">
        <v>0.1</v>
      </c>
      <c r="BM306" s="171">
        <v>7.0000000000000007E-2</v>
      </c>
      <c r="BN306" s="171">
        <v>0.05</v>
      </c>
      <c r="BO306" s="171">
        <v>0.03</v>
      </c>
      <c r="BP306" s="173">
        <v>0</v>
      </c>
      <c r="BQ306" s="171">
        <v>0</v>
      </c>
      <c r="BR306" s="171">
        <v>0</v>
      </c>
      <c r="BS306" s="171">
        <v>0</v>
      </c>
      <c r="BT306" s="171">
        <v>0</v>
      </c>
      <c r="BU306" s="171">
        <v>0</v>
      </c>
      <c r="BV306" s="171">
        <v>0</v>
      </c>
      <c r="BW306" s="172">
        <v>0</v>
      </c>
    </row>
    <row r="307" spans="25:75" x14ac:dyDescent="0.2">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BA307" s="170">
        <v>70</v>
      </c>
      <c r="BB307" s="171">
        <v>0.04</v>
      </c>
      <c r="BC307" s="171">
        <v>7.0000000000000007E-2</v>
      </c>
      <c r="BD307" s="171">
        <v>0.1</v>
      </c>
      <c r="BE307" s="171">
        <v>0.12</v>
      </c>
      <c r="BF307" s="171">
        <v>0.17</v>
      </c>
      <c r="BG307" s="171">
        <v>0.17</v>
      </c>
      <c r="BH307" s="171">
        <v>0.19</v>
      </c>
      <c r="BI307" s="171">
        <v>0.19</v>
      </c>
      <c r="BJ307" s="171">
        <v>0.18</v>
      </c>
      <c r="BK307" s="171">
        <v>0.17</v>
      </c>
      <c r="BL307" s="171">
        <v>0.13</v>
      </c>
      <c r="BM307" s="171">
        <v>0.1</v>
      </c>
      <c r="BN307" s="171">
        <v>7.0000000000000007E-2</v>
      </c>
      <c r="BO307" s="171">
        <v>0.04</v>
      </c>
      <c r="BP307" s="173">
        <v>0</v>
      </c>
      <c r="BQ307" s="171">
        <v>0</v>
      </c>
      <c r="BR307" s="171">
        <v>0</v>
      </c>
      <c r="BS307" s="171">
        <v>0</v>
      </c>
      <c r="BT307" s="171">
        <v>0</v>
      </c>
      <c r="BU307" s="171">
        <v>0</v>
      </c>
      <c r="BV307" s="171">
        <v>0</v>
      </c>
      <c r="BW307" s="172">
        <v>0</v>
      </c>
    </row>
    <row r="308" spans="25:75" x14ac:dyDescent="0.2">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BA308" s="170">
        <v>80</v>
      </c>
      <c r="BB308" s="171">
        <v>0.05</v>
      </c>
      <c r="BC308" s="171">
        <v>0.08</v>
      </c>
      <c r="BD308" s="171">
        <v>0.12</v>
      </c>
      <c r="BE308" s="171">
        <v>0.16</v>
      </c>
      <c r="BF308" s="171">
        <v>0.2</v>
      </c>
      <c r="BG308" s="171">
        <v>0.22</v>
      </c>
      <c r="BH308" s="171">
        <v>0.24</v>
      </c>
      <c r="BI308" s="171">
        <v>0.24</v>
      </c>
      <c r="BJ308" s="171">
        <v>0.22</v>
      </c>
      <c r="BK308" s="171">
        <v>0.21</v>
      </c>
      <c r="BL308" s="171">
        <v>0.16</v>
      </c>
      <c r="BM308" s="171">
        <v>0.12</v>
      </c>
      <c r="BN308" s="171">
        <v>0.08</v>
      </c>
      <c r="BO308" s="171">
        <v>0.04</v>
      </c>
      <c r="BP308" s="173">
        <v>0</v>
      </c>
      <c r="BQ308" s="171">
        <v>0</v>
      </c>
      <c r="BR308" s="171">
        <v>0</v>
      </c>
      <c r="BS308" s="171">
        <v>0</v>
      </c>
      <c r="BT308" s="171">
        <v>0</v>
      </c>
      <c r="BU308" s="171">
        <v>0</v>
      </c>
      <c r="BV308" s="171">
        <v>0</v>
      </c>
      <c r="BW308" s="172">
        <v>0</v>
      </c>
    </row>
    <row r="309" spans="25:75" x14ac:dyDescent="0.2">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BA309" s="174">
        <v>90</v>
      </c>
      <c r="BB309" s="159">
        <v>0.06</v>
      </c>
      <c r="BC309" s="159">
        <v>0.1</v>
      </c>
      <c r="BD309" s="159">
        <v>0.15</v>
      </c>
      <c r="BE309" s="159">
        <v>0.18</v>
      </c>
      <c r="BF309" s="159">
        <v>0.24</v>
      </c>
      <c r="BG309" s="159">
        <v>0.26</v>
      </c>
      <c r="BH309" s="159">
        <v>0.28999999999999998</v>
      </c>
      <c r="BI309" s="159">
        <v>0.28000000000000003</v>
      </c>
      <c r="BJ309" s="159">
        <v>0.26</v>
      </c>
      <c r="BK309" s="159">
        <v>0.25</v>
      </c>
      <c r="BL309" s="159">
        <v>0.19</v>
      </c>
      <c r="BM309" s="159">
        <v>0.15</v>
      </c>
      <c r="BN309" s="159">
        <v>0.1</v>
      </c>
      <c r="BO309" s="159">
        <v>0.05</v>
      </c>
      <c r="BP309" s="176">
        <v>0</v>
      </c>
      <c r="BQ309" s="159">
        <v>0</v>
      </c>
      <c r="BR309" s="159">
        <v>0</v>
      </c>
      <c r="BS309" s="159">
        <v>0</v>
      </c>
      <c r="BT309" s="159">
        <v>0</v>
      </c>
      <c r="BU309" s="159">
        <v>0</v>
      </c>
      <c r="BV309" s="159">
        <v>0</v>
      </c>
      <c r="BW309" s="175">
        <v>0</v>
      </c>
    </row>
    <row r="310" spans="25:75" x14ac:dyDescent="0.2">
      <c r="BA310" s="118"/>
      <c r="BB310" s="118"/>
      <c r="BD310" s="227" t="s">
        <v>32</v>
      </c>
      <c r="BE310" s="118"/>
      <c r="BF310" s="227" t="s">
        <v>32</v>
      </c>
      <c r="BG310" s="227"/>
      <c r="BH310" s="227" t="s">
        <v>32</v>
      </c>
      <c r="BI310" s="227"/>
      <c r="BJ310" s="227" t="s">
        <v>32</v>
      </c>
      <c r="BK310" s="118"/>
      <c r="BL310" s="227" t="s">
        <v>32</v>
      </c>
      <c r="BM310" s="227" t="s">
        <v>32</v>
      </c>
      <c r="BN310" s="118"/>
      <c r="BO310" s="227"/>
      <c r="BP310" s="227"/>
      <c r="BQ310" s="118"/>
      <c r="BR310" s="227"/>
      <c r="BS310" s="118"/>
      <c r="BT310" s="118"/>
      <c r="BU310" s="118"/>
      <c r="BV310" s="118"/>
      <c r="BW310" s="118"/>
    </row>
    <row r="311" spans="25:75" x14ac:dyDescent="0.2">
      <c r="BA311" s="118" t="s">
        <v>220</v>
      </c>
      <c r="BB311" s="118"/>
      <c r="BD311" s="227" t="s">
        <v>221</v>
      </c>
      <c r="BE311" s="118"/>
      <c r="BF311" s="227" t="s">
        <v>222</v>
      </c>
      <c r="BG311" s="227"/>
      <c r="BH311" s="227" t="s">
        <v>223</v>
      </c>
      <c r="BI311" s="227"/>
      <c r="BJ311" s="227" t="s">
        <v>164</v>
      </c>
      <c r="BK311" s="118"/>
      <c r="BL311" s="227" t="s">
        <v>164</v>
      </c>
      <c r="BM311" s="227" t="s">
        <v>224</v>
      </c>
      <c r="BN311" s="118"/>
      <c r="BO311" s="227"/>
      <c r="BP311" s="227"/>
      <c r="BQ311" s="118"/>
      <c r="BR311" s="227"/>
      <c r="BS311" s="118"/>
      <c r="BT311" s="118"/>
      <c r="BU311" s="118"/>
      <c r="BV311" s="118"/>
      <c r="BW311" s="118"/>
    </row>
    <row r="312" spans="25:75" x14ac:dyDescent="0.2">
      <c r="BA312" s="118" t="s">
        <v>197</v>
      </c>
      <c r="BB312" s="118"/>
      <c r="BD312" s="227"/>
      <c r="BE312" s="118"/>
      <c r="BF312" s="227"/>
      <c r="BG312" s="227"/>
      <c r="BI312" s="227"/>
      <c r="BJ312" s="227" t="s">
        <v>225</v>
      </c>
      <c r="BK312" s="118"/>
      <c r="BL312" s="227" t="s">
        <v>226</v>
      </c>
      <c r="BM312" s="227" t="s">
        <v>226</v>
      </c>
      <c r="BN312" s="118"/>
      <c r="BO312" s="227"/>
      <c r="BP312" s="227"/>
      <c r="BQ312" s="118"/>
      <c r="BR312" s="227"/>
      <c r="BS312" s="118"/>
      <c r="BT312" s="118"/>
      <c r="BU312" s="118"/>
      <c r="BV312" s="118"/>
      <c r="BW312" s="118"/>
    </row>
    <row r="313" spans="25:75" x14ac:dyDescent="0.2">
      <c r="BA313" s="118"/>
      <c r="BB313" s="118"/>
      <c r="BC313" s="118"/>
      <c r="BD313" s="118"/>
      <c r="BE313" s="118"/>
      <c r="BF313" s="118"/>
      <c r="BG313" s="223"/>
      <c r="BH313" s="118"/>
      <c r="BI313" s="223"/>
      <c r="BJ313" s="118"/>
      <c r="BK313" s="118"/>
      <c r="BL313" s="118"/>
      <c r="BM313" s="223"/>
      <c r="BN313" s="118"/>
      <c r="BO313" s="118"/>
      <c r="BP313" s="118"/>
      <c r="BQ313" s="118"/>
      <c r="BR313" s="118"/>
      <c r="BS313" s="118"/>
      <c r="BT313" s="118"/>
      <c r="BU313" s="118"/>
      <c r="BV313" s="118"/>
      <c r="BW313" s="118"/>
    </row>
    <row r="314" spans="25:75" x14ac:dyDescent="0.2">
      <c r="BA314" s="31" t="str">
        <f ca="1">HYPERLINK("#"&amp;MID(CELL("filename",AG302),FIND("]",CELL("filename",AG302))+1,256)&amp;"!"&amp;ADDRESS(ROW($B$8),COLUMN($B$8),1,TRUE),"Return to Cell B8")</f>
        <v>Return to Cell B8</v>
      </c>
      <c r="BB314" s="118"/>
      <c r="BC314" s="118"/>
      <c r="BD314" s="118"/>
      <c r="BE314" s="118"/>
      <c r="BF314" s="118"/>
      <c r="BG314" s="223"/>
      <c r="BH314" s="118"/>
      <c r="BI314" s="223"/>
      <c r="BJ314" s="118"/>
      <c r="BK314" s="118"/>
      <c r="BL314" s="118"/>
      <c r="BM314" s="223"/>
      <c r="BN314" s="118"/>
      <c r="BO314" s="118"/>
      <c r="BP314" s="118"/>
      <c r="BQ314" s="118"/>
      <c r="BR314" s="118"/>
      <c r="BS314" s="118"/>
      <c r="BT314" s="118"/>
      <c r="BU314" s="118"/>
      <c r="BV314" s="118"/>
      <c r="BW314" s="118"/>
    </row>
    <row r="315" spans="25:75" x14ac:dyDescent="0.2">
      <c r="BA315" s="31"/>
      <c r="BB315" s="118"/>
      <c r="BC315" s="118"/>
      <c r="BD315" s="118"/>
      <c r="BE315" s="118"/>
      <c r="BF315" s="118"/>
      <c r="BG315" s="227"/>
      <c r="BH315" s="118"/>
      <c r="BI315" s="227"/>
      <c r="BJ315" s="118"/>
      <c r="BK315" s="118"/>
      <c r="BL315" s="118"/>
      <c r="BM315" s="227"/>
      <c r="BN315" s="118"/>
      <c r="BO315" s="118"/>
      <c r="BP315" s="118"/>
      <c r="BQ315" s="118"/>
      <c r="BR315" s="118"/>
      <c r="BS315" s="118"/>
      <c r="BT315" s="118"/>
      <c r="BU315" s="118"/>
      <c r="BV315" s="118"/>
      <c r="BW315" s="118"/>
    </row>
    <row r="316" spans="25:75" x14ac:dyDescent="0.2">
      <c r="BA316" s="118" t="s">
        <v>229</v>
      </c>
      <c r="BB316" s="118"/>
      <c r="BC316" s="118"/>
      <c r="BD316" s="118"/>
      <c r="BE316" s="118"/>
      <c r="BF316" s="118"/>
      <c r="BG316" s="118"/>
      <c r="BH316" s="118"/>
      <c r="BI316" s="118"/>
      <c r="BJ316" s="118"/>
      <c r="BK316" s="118"/>
      <c r="BL316" s="118"/>
      <c r="BM316" s="118"/>
      <c r="BN316" s="118"/>
      <c r="BO316" s="118"/>
      <c r="BP316" s="118"/>
      <c r="BQ316" s="118"/>
      <c r="BR316" s="118"/>
      <c r="BS316" s="118"/>
      <c r="BT316" s="118"/>
      <c r="BU316" s="118"/>
      <c r="BV316" s="118"/>
      <c r="BW316" s="118"/>
    </row>
    <row r="317" spans="25:75" x14ac:dyDescent="0.2">
      <c r="BA317" s="221" t="s">
        <v>29</v>
      </c>
      <c r="BB317" s="253" t="s">
        <v>30</v>
      </c>
      <c r="BC317" s="253"/>
      <c r="BD317" s="253"/>
      <c r="BE317" s="253"/>
      <c r="BF317" s="253"/>
      <c r="BG317" s="253"/>
      <c r="BH317" s="253"/>
      <c r="BI317" s="253"/>
      <c r="BJ317" s="253"/>
      <c r="BK317" s="253"/>
      <c r="BL317" s="253"/>
      <c r="BM317" s="253"/>
      <c r="BN317" s="253"/>
      <c r="BO317" s="253"/>
      <c r="BP317" s="253"/>
      <c r="BQ317" s="253"/>
      <c r="BR317" s="253"/>
      <c r="BS317" s="253"/>
      <c r="BT317" s="253"/>
      <c r="BU317" s="253"/>
      <c r="BV317" s="253"/>
      <c r="BW317" s="261"/>
    </row>
    <row r="318" spans="25:75" ht="14.25" x14ac:dyDescent="0.2">
      <c r="BA318" s="170" t="s">
        <v>112</v>
      </c>
      <c r="BB318" s="253" t="s">
        <v>82</v>
      </c>
      <c r="BC318" s="253"/>
      <c r="BD318" s="253"/>
      <c r="BE318" s="253"/>
      <c r="BF318" s="253"/>
      <c r="BG318" s="253"/>
      <c r="BH318" s="253"/>
      <c r="BI318" s="253"/>
      <c r="BJ318" s="253"/>
      <c r="BK318" s="253"/>
      <c r="BL318" s="253"/>
      <c r="BM318" s="253"/>
      <c r="BN318" s="253"/>
      <c r="BO318" s="253"/>
      <c r="BP318" s="253"/>
      <c r="BQ318" s="253"/>
      <c r="BR318" s="253"/>
      <c r="BS318" s="253"/>
      <c r="BT318" s="261"/>
      <c r="BU318" s="262" t="s">
        <v>83</v>
      </c>
      <c r="BV318" s="253"/>
      <c r="BW318" s="261"/>
    </row>
    <row r="319" spans="25:75" x14ac:dyDescent="0.2">
      <c r="BA319" s="174"/>
      <c r="BB319" s="228">
        <v>1</v>
      </c>
      <c r="BC319" s="228">
        <v>2</v>
      </c>
      <c r="BD319" s="228">
        <v>3</v>
      </c>
      <c r="BE319" s="228">
        <v>4</v>
      </c>
      <c r="BF319" s="228">
        <v>5</v>
      </c>
      <c r="BG319" s="228">
        <v>6</v>
      </c>
      <c r="BH319" s="228">
        <v>7</v>
      </c>
      <c r="BI319" s="228">
        <v>8</v>
      </c>
      <c r="BJ319" s="228">
        <v>9</v>
      </c>
      <c r="BK319" s="228">
        <v>10</v>
      </c>
      <c r="BL319" s="228">
        <v>11</v>
      </c>
      <c r="BM319" s="228">
        <v>12</v>
      </c>
      <c r="BN319" s="228">
        <v>13</v>
      </c>
      <c r="BO319" s="228">
        <v>14</v>
      </c>
      <c r="BP319" s="228">
        <v>15</v>
      </c>
      <c r="BQ319" s="228">
        <v>16</v>
      </c>
      <c r="BR319" s="228">
        <v>17</v>
      </c>
      <c r="BS319" s="228">
        <v>18</v>
      </c>
      <c r="BT319" s="228">
        <v>19</v>
      </c>
      <c r="BU319" s="169">
        <v>20</v>
      </c>
      <c r="BV319" s="228">
        <v>21</v>
      </c>
      <c r="BW319" s="230">
        <v>22</v>
      </c>
    </row>
    <row r="320" spans="25:75" x14ac:dyDescent="0.2">
      <c r="BA320" s="170">
        <v>0</v>
      </c>
      <c r="BB320" s="171">
        <v>0</v>
      </c>
      <c r="BC320" s="171">
        <v>0</v>
      </c>
      <c r="BD320" s="171">
        <v>0</v>
      </c>
      <c r="BE320" s="171">
        <v>0</v>
      </c>
      <c r="BF320" s="171">
        <v>0</v>
      </c>
      <c r="BG320" s="171">
        <v>0</v>
      </c>
      <c r="BH320" s="171">
        <v>0</v>
      </c>
      <c r="BI320" s="171">
        <v>0</v>
      </c>
      <c r="BJ320" s="171">
        <v>0</v>
      </c>
      <c r="BK320" s="171">
        <v>0</v>
      </c>
      <c r="BL320" s="171">
        <v>0</v>
      </c>
      <c r="BM320" s="171">
        <v>0</v>
      </c>
      <c r="BN320" s="171">
        <v>0</v>
      </c>
      <c r="BO320" s="171">
        <v>0</v>
      </c>
      <c r="BP320" s="171">
        <v>0</v>
      </c>
      <c r="BQ320" s="171">
        <v>0</v>
      </c>
      <c r="BR320" s="171">
        <v>0</v>
      </c>
      <c r="BS320" s="171">
        <v>0</v>
      </c>
      <c r="BT320" s="171">
        <v>0</v>
      </c>
      <c r="BU320" s="173">
        <v>0</v>
      </c>
      <c r="BV320" s="171">
        <v>0</v>
      </c>
      <c r="BW320" s="172">
        <v>0</v>
      </c>
    </row>
    <row r="321" spans="53:75" x14ac:dyDescent="0.2">
      <c r="BA321" s="170">
        <v>50</v>
      </c>
      <c r="BB321" s="171">
        <v>0.02</v>
      </c>
      <c r="BC321" s="171">
        <v>0.02</v>
      </c>
      <c r="BD321" s="171">
        <v>0.03</v>
      </c>
      <c r="BE321" s="171">
        <v>0.04</v>
      </c>
      <c r="BF321" s="171">
        <v>0.06</v>
      </c>
      <c r="BG321" s="171">
        <v>0.06</v>
      </c>
      <c r="BH321" s="171">
        <v>7.0000000000000007E-2</v>
      </c>
      <c r="BI321" s="171">
        <v>0.08</v>
      </c>
      <c r="BJ321" s="171">
        <v>0.09</v>
      </c>
      <c r="BK321" s="171">
        <v>0.09</v>
      </c>
      <c r="BL321" s="171">
        <v>0.09</v>
      </c>
      <c r="BM321" s="171">
        <v>0.09</v>
      </c>
      <c r="BN321" s="171">
        <v>0.09</v>
      </c>
      <c r="BO321" s="171">
        <v>0.08</v>
      </c>
      <c r="BP321" s="171">
        <v>7.0000000000000007E-2</v>
      </c>
      <c r="BQ321" s="171">
        <v>7.0000000000000007E-2</v>
      </c>
      <c r="BR321" s="171">
        <v>7</v>
      </c>
      <c r="BS321" s="171">
        <v>0.05</v>
      </c>
      <c r="BT321" s="171">
        <v>0.05</v>
      </c>
      <c r="BU321" s="173">
        <v>0</v>
      </c>
      <c r="BV321" s="171">
        <v>0</v>
      </c>
      <c r="BW321" s="172">
        <v>0</v>
      </c>
    </row>
    <row r="322" spans="53:75" x14ac:dyDescent="0.2">
      <c r="BA322" s="170">
        <v>60</v>
      </c>
      <c r="BB322" s="171">
        <v>0.03</v>
      </c>
      <c r="BC322" s="171">
        <v>0.04</v>
      </c>
      <c r="BD322" s="171">
        <v>0.05</v>
      </c>
      <c r="BE322" s="171">
        <v>0.06</v>
      </c>
      <c r="BF322" s="171">
        <v>0.08</v>
      </c>
      <c r="BG322" s="171">
        <v>0.09</v>
      </c>
      <c r="BH322" s="171">
        <v>0.11</v>
      </c>
      <c r="BI322" s="171">
        <v>0.12</v>
      </c>
      <c r="BJ322" s="171">
        <v>0.12</v>
      </c>
      <c r="BK322" s="171">
        <v>0.14000000000000001</v>
      </c>
      <c r="BL322" s="171">
        <v>0.13</v>
      </c>
      <c r="BM322" s="171">
        <v>0.13</v>
      </c>
      <c r="BN322" s="171">
        <v>0.13</v>
      </c>
      <c r="BO322" s="171">
        <v>0.12</v>
      </c>
      <c r="BP322" s="171">
        <v>0.11</v>
      </c>
      <c r="BQ322" s="171">
        <v>0.1</v>
      </c>
      <c r="BR322" s="171">
        <v>0.1</v>
      </c>
      <c r="BS322" s="171">
        <v>0.08</v>
      </c>
      <c r="BT322" s="171">
        <v>0.08</v>
      </c>
      <c r="BU322" s="173">
        <v>0</v>
      </c>
      <c r="BV322" s="171">
        <v>0</v>
      </c>
      <c r="BW322" s="172">
        <v>0</v>
      </c>
    </row>
    <row r="323" spans="53:75" x14ac:dyDescent="0.2">
      <c r="BA323" s="170">
        <v>70</v>
      </c>
      <c r="BB323" s="171">
        <v>0.03</v>
      </c>
      <c r="BC323" s="171">
        <v>0.05</v>
      </c>
      <c r="BD323" s="171">
        <v>7.0000000000000007E-2</v>
      </c>
      <c r="BE323" s="171">
        <v>0.08</v>
      </c>
      <c r="BF323" s="171">
        <v>0.11</v>
      </c>
      <c r="BG323" s="171">
        <v>0.12</v>
      </c>
      <c r="BH323" s="171">
        <v>0.14000000000000001</v>
      </c>
      <c r="BI323" s="171">
        <v>0.16</v>
      </c>
      <c r="BJ323" s="171">
        <v>0.16</v>
      </c>
      <c r="BK323" s="171">
        <v>0.18</v>
      </c>
      <c r="BL323" s="171">
        <v>0.18</v>
      </c>
      <c r="BM323" s="171">
        <v>0.18</v>
      </c>
      <c r="BN323" s="171">
        <v>0.18</v>
      </c>
      <c r="BO323" s="171">
        <v>0.15</v>
      </c>
      <c r="BP323" s="171">
        <v>0.14000000000000001</v>
      </c>
      <c r="BQ323" s="171">
        <v>0.13</v>
      </c>
      <c r="BR323" s="171">
        <v>0.13</v>
      </c>
      <c r="BS323" s="171">
        <v>0.1</v>
      </c>
      <c r="BT323" s="171">
        <v>0.1</v>
      </c>
      <c r="BU323" s="173">
        <v>0</v>
      </c>
      <c r="BV323" s="171">
        <v>0</v>
      </c>
      <c r="BW323" s="172">
        <v>0</v>
      </c>
    </row>
    <row r="324" spans="53:75" x14ac:dyDescent="0.2">
      <c r="BA324" s="170">
        <v>80</v>
      </c>
      <c r="BB324" s="171">
        <v>0.04</v>
      </c>
      <c r="BC324" s="171">
        <v>0.06</v>
      </c>
      <c r="BD324" s="171">
        <v>0.08</v>
      </c>
      <c r="BE324" s="171">
        <v>0.1</v>
      </c>
      <c r="BF324" s="171">
        <v>0.14000000000000001</v>
      </c>
      <c r="BG324" s="171">
        <v>0.15</v>
      </c>
      <c r="BH324" s="171">
        <v>0.18</v>
      </c>
      <c r="BI324" s="171">
        <v>0.19</v>
      </c>
      <c r="BJ324" s="171">
        <v>0.2</v>
      </c>
      <c r="BK324" s="171">
        <v>0.22</v>
      </c>
      <c r="BL324" s="171">
        <v>0.22</v>
      </c>
      <c r="BM324" s="171">
        <v>0.22</v>
      </c>
      <c r="BN324" s="171">
        <v>0.22</v>
      </c>
      <c r="BO324" s="171">
        <v>0.19</v>
      </c>
      <c r="BP324" s="171">
        <v>0.17</v>
      </c>
      <c r="BQ324" s="171">
        <v>0.16</v>
      </c>
      <c r="BR324" s="171">
        <v>0.16</v>
      </c>
      <c r="BS324" s="171">
        <v>0.13</v>
      </c>
      <c r="BT324" s="171">
        <v>0.12</v>
      </c>
      <c r="BU324" s="173">
        <v>0</v>
      </c>
      <c r="BV324" s="171">
        <v>0</v>
      </c>
      <c r="BW324" s="172">
        <v>0</v>
      </c>
    </row>
    <row r="325" spans="53:75" x14ac:dyDescent="0.2">
      <c r="BA325" s="174">
        <v>90</v>
      </c>
      <c r="BB325" s="159">
        <v>0.05</v>
      </c>
      <c r="BC325" s="159">
        <v>7.0000000000000007E-2</v>
      </c>
      <c r="BD325" s="159">
        <v>0.1</v>
      </c>
      <c r="BE325" s="159">
        <v>0.12</v>
      </c>
      <c r="BF325" s="159">
        <v>0.16</v>
      </c>
      <c r="BG325" s="159">
        <v>0.18</v>
      </c>
      <c r="BH325" s="159">
        <v>0.21</v>
      </c>
      <c r="BI325" s="159">
        <v>0.23</v>
      </c>
      <c r="BJ325" s="159">
        <v>0.24</v>
      </c>
      <c r="BK325" s="159">
        <v>0.27</v>
      </c>
      <c r="BL325" s="159">
        <v>0.26</v>
      </c>
      <c r="BM325" s="159">
        <v>0.26</v>
      </c>
      <c r="BN325" s="159">
        <v>0.26</v>
      </c>
      <c r="BO325" s="159">
        <v>0.23</v>
      </c>
      <c r="BP325" s="159">
        <v>0.21</v>
      </c>
      <c r="BQ325" s="159">
        <v>0.19</v>
      </c>
      <c r="BR325" s="159">
        <v>0.19</v>
      </c>
      <c r="BS325" s="159">
        <v>0.15</v>
      </c>
      <c r="BT325" s="159">
        <v>0.15</v>
      </c>
      <c r="BU325" s="176">
        <v>0</v>
      </c>
      <c r="BV325" s="159">
        <v>0</v>
      </c>
      <c r="BW325" s="175">
        <v>0</v>
      </c>
    </row>
    <row r="326" spans="53:75" x14ac:dyDescent="0.2">
      <c r="BA326" s="118"/>
      <c r="BB326" s="118"/>
      <c r="BE326" s="227" t="s">
        <v>32</v>
      </c>
      <c r="BG326" s="227" t="s">
        <v>32</v>
      </c>
      <c r="BH326" s="227"/>
      <c r="BI326" s="227"/>
      <c r="BK326" s="227" t="s">
        <v>32</v>
      </c>
      <c r="BL326" s="227"/>
      <c r="BM326" s="227"/>
      <c r="BN326" s="118"/>
      <c r="BO326" s="227"/>
      <c r="BP326" s="227"/>
      <c r="BQ326" s="118"/>
      <c r="BR326" s="227"/>
      <c r="BS326" s="118"/>
      <c r="BT326" s="118"/>
      <c r="BU326" s="118"/>
      <c r="BV326" s="118"/>
      <c r="BW326" s="118"/>
    </row>
    <row r="327" spans="53:75" x14ac:dyDescent="0.2">
      <c r="BA327" s="118" t="s">
        <v>230</v>
      </c>
      <c r="BB327" s="118"/>
      <c r="BE327" s="236" t="s">
        <v>231</v>
      </c>
      <c r="BG327" s="236" t="s">
        <v>232</v>
      </c>
      <c r="BH327" s="227"/>
      <c r="BI327" s="227"/>
      <c r="BK327" s="227" t="s">
        <v>200</v>
      </c>
      <c r="BL327" s="227"/>
      <c r="BM327" s="227"/>
      <c r="BN327" s="118"/>
      <c r="BO327" s="227"/>
      <c r="BP327" s="227"/>
      <c r="BQ327" s="118"/>
      <c r="BR327" s="227"/>
      <c r="BS327" s="118"/>
      <c r="BT327" s="118"/>
      <c r="BU327" s="118"/>
      <c r="BV327" s="118"/>
      <c r="BW327" s="118"/>
    </row>
    <row r="328" spans="53:75" x14ac:dyDescent="0.2">
      <c r="BA328" s="118" t="s">
        <v>202</v>
      </c>
      <c r="BB328" s="118"/>
      <c r="BD328" s="227"/>
      <c r="BE328" s="227" t="s">
        <v>169</v>
      </c>
      <c r="BF328" s="227"/>
      <c r="BG328" s="227" t="s">
        <v>169</v>
      </c>
      <c r="BI328" s="227"/>
      <c r="BK328" s="227" t="s">
        <v>218</v>
      </c>
      <c r="BL328" s="227"/>
      <c r="BM328" s="227"/>
      <c r="BN328" s="118"/>
      <c r="BO328" s="227"/>
      <c r="BP328" s="227"/>
      <c r="BQ328" s="118"/>
      <c r="BR328" s="227"/>
      <c r="BS328" s="118"/>
      <c r="BT328" s="118"/>
      <c r="BU328" s="118"/>
      <c r="BV328" s="118"/>
      <c r="BW328" s="118"/>
    </row>
    <row r="329" spans="53:75" x14ac:dyDescent="0.2">
      <c r="BA329" s="31"/>
      <c r="BB329" s="118"/>
      <c r="BC329" s="118"/>
      <c r="BD329" s="118"/>
      <c r="BE329" s="118"/>
      <c r="BF329" s="118"/>
      <c r="BG329" s="227"/>
      <c r="BH329" s="118"/>
      <c r="BI329" s="227"/>
      <c r="BJ329" s="118"/>
      <c r="BK329" s="118"/>
      <c r="BL329" s="118"/>
      <c r="BM329" s="227"/>
      <c r="BN329" s="118"/>
      <c r="BO329" s="118"/>
      <c r="BP329" s="118"/>
      <c r="BQ329" s="118"/>
      <c r="BR329" s="118"/>
      <c r="BS329" s="118"/>
      <c r="BT329" s="118"/>
      <c r="BU329" s="118"/>
      <c r="BV329" s="118"/>
      <c r="BW329" s="118"/>
    </row>
    <row r="330" spans="53:75" x14ac:dyDescent="0.2">
      <c r="BA330" s="31" t="str">
        <f ca="1">HYPERLINK("#"&amp;MID(CELL("filename",AG320),FIND("]",CELL("filename",AG320))+1,256)&amp;"!"&amp;ADDRESS(ROW($B$8),COLUMN($B$8),1,TRUE),"Return to Cell B8")</f>
        <v>Return to Cell B8</v>
      </c>
      <c r="BB330" s="118"/>
      <c r="BC330" s="118"/>
      <c r="BD330" s="118"/>
      <c r="BE330" s="118"/>
      <c r="BF330" s="118"/>
      <c r="BG330" s="227"/>
      <c r="BH330" s="118"/>
      <c r="BI330" s="227"/>
      <c r="BJ330" s="118"/>
      <c r="BK330" s="118"/>
      <c r="BL330" s="118"/>
      <c r="BM330" s="227"/>
      <c r="BN330" s="118"/>
      <c r="BO330" s="118"/>
      <c r="BP330" s="118"/>
      <c r="BQ330" s="118"/>
      <c r="BR330" s="118"/>
      <c r="BS330" s="118"/>
      <c r="BT330" s="118"/>
      <c r="BU330" s="118"/>
      <c r="BV330" s="118"/>
      <c r="BW330" s="118"/>
    </row>
    <row r="331" spans="53:75" x14ac:dyDescent="0.2">
      <c r="BA331" s="117"/>
      <c r="BB331" s="118"/>
      <c r="BC331" s="118"/>
      <c r="BD331" s="118"/>
      <c r="BE331" s="118"/>
      <c r="BF331" s="118"/>
      <c r="BG331" s="118"/>
      <c r="BH331" s="118"/>
      <c r="BI331" s="118"/>
      <c r="BJ331" s="118"/>
      <c r="BK331" s="118"/>
      <c r="BL331" s="118"/>
      <c r="BM331" s="118"/>
      <c r="BN331" s="118"/>
      <c r="BO331" s="118"/>
      <c r="BP331" s="118"/>
      <c r="BQ331" s="118"/>
      <c r="BR331" s="118"/>
      <c r="BS331" s="118"/>
      <c r="BT331" s="118"/>
      <c r="BU331" s="118"/>
      <c r="BV331" s="118"/>
      <c r="BW331" s="118"/>
    </row>
    <row r="332" spans="53:75" x14ac:dyDescent="0.2">
      <c r="BA332" s="118" t="s">
        <v>235</v>
      </c>
      <c r="BB332" s="118"/>
      <c r="BC332" s="118"/>
      <c r="BD332" s="118"/>
      <c r="BE332" s="118"/>
      <c r="BF332" s="118"/>
      <c r="BG332" s="118"/>
      <c r="BH332" s="118"/>
      <c r="BI332" s="118"/>
      <c r="BJ332" s="118"/>
      <c r="BK332" s="118"/>
      <c r="BL332" s="118"/>
      <c r="BM332" s="118"/>
      <c r="BN332" s="118"/>
      <c r="BO332" s="118"/>
      <c r="BP332" s="118"/>
      <c r="BQ332" s="118"/>
      <c r="BR332" s="118"/>
      <c r="BS332" s="118"/>
      <c r="BT332" s="118"/>
      <c r="BU332" s="118"/>
      <c r="BV332" s="118"/>
      <c r="BW332" s="118"/>
    </row>
    <row r="333" spans="53:75" x14ac:dyDescent="0.2">
      <c r="BA333" s="221" t="s">
        <v>29</v>
      </c>
      <c r="BB333" s="253" t="s">
        <v>30</v>
      </c>
      <c r="BC333" s="253"/>
      <c r="BD333" s="253"/>
      <c r="BE333" s="253"/>
      <c r="BF333" s="253"/>
      <c r="BG333" s="253"/>
      <c r="BH333" s="253"/>
      <c r="BI333" s="253"/>
      <c r="BJ333" s="253"/>
      <c r="BK333" s="253"/>
      <c r="BL333" s="253"/>
      <c r="BM333" s="253"/>
      <c r="BN333" s="253"/>
      <c r="BO333" s="253"/>
      <c r="BP333" s="253"/>
      <c r="BQ333" s="253"/>
      <c r="BR333" s="253"/>
      <c r="BS333" s="253"/>
      <c r="BT333" s="253"/>
      <c r="BU333" s="253"/>
      <c r="BV333" s="253"/>
      <c r="BW333" s="261"/>
    </row>
    <row r="334" spans="53:75" ht="14.25" x14ac:dyDescent="0.2">
      <c r="BA334" s="170" t="s">
        <v>112</v>
      </c>
      <c r="BB334" s="254" t="s">
        <v>82</v>
      </c>
      <c r="BC334" s="254"/>
      <c r="BD334" s="254"/>
      <c r="BE334" s="254"/>
      <c r="BF334" s="254"/>
      <c r="BG334" s="254"/>
      <c r="BH334" s="254"/>
      <c r="BI334" s="254"/>
      <c r="BJ334" s="254"/>
      <c r="BK334" s="254"/>
      <c r="BL334" s="254"/>
      <c r="BM334" s="254"/>
      <c r="BN334" s="254"/>
      <c r="BO334" s="254"/>
      <c r="BP334" s="254"/>
      <c r="BQ334" s="254"/>
      <c r="BR334" s="263"/>
      <c r="BS334" s="264" t="s">
        <v>83</v>
      </c>
      <c r="BT334" s="253"/>
      <c r="BU334" s="253"/>
      <c r="BV334" s="253"/>
      <c r="BW334" s="261"/>
    </row>
    <row r="335" spans="53:75" x14ac:dyDescent="0.2">
      <c r="BA335" s="174"/>
      <c r="BB335" s="228">
        <v>1</v>
      </c>
      <c r="BC335" s="228">
        <v>2</v>
      </c>
      <c r="BD335" s="228">
        <v>3</v>
      </c>
      <c r="BE335" s="228">
        <v>4</v>
      </c>
      <c r="BF335" s="228">
        <v>5</v>
      </c>
      <c r="BG335" s="228">
        <v>6</v>
      </c>
      <c r="BH335" s="228">
        <v>7</v>
      </c>
      <c r="BI335" s="228">
        <v>8</v>
      </c>
      <c r="BJ335" s="228">
        <v>9</v>
      </c>
      <c r="BK335" s="228">
        <v>10</v>
      </c>
      <c r="BL335" s="228">
        <v>11</v>
      </c>
      <c r="BM335" s="228">
        <v>12</v>
      </c>
      <c r="BN335" s="228">
        <v>13</v>
      </c>
      <c r="BO335" s="228">
        <v>14</v>
      </c>
      <c r="BP335" s="228">
        <v>15</v>
      </c>
      <c r="BQ335" s="228">
        <v>16</v>
      </c>
      <c r="BR335" s="228">
        <v>17</v>
      </c>
      <c r="BS335" s="169">
        <v>18</v>
      </c>
      <c r="BT335" s="228">
        <v>19</v>
      </c>
      <c r="BU335" s="228">
        <v>20</v>
      </c>
      <c r="BV335" s="228">
        <v>21</v>
      </c>
      <c r="BW335" s="230">
        <v>22</v>
      </c>
    </row>
    <row r="336" spans="53:75" x14ac:dyDescent="0.2">
      <c r="BA336" s="170">
        <v>0</v>
      </c>
      <c r="BB336" s="171">
        <v>0</v>
      </c>
      <c r="BC336" s="171">
        <v>0</v>
      </c>
      <c r="BD336" s="171">
        <v>0</v>
      </c>
      <c r="BE336" s="171">
        <v>0</v>
      </c>
      <c r="BF336" s="171">
        <v>0</v>
      </c>
      <c r="BG336" s="171">
        <v>0</v>
      </c>
      <c r="BH336" s="171">
        <v>0</v>
      </c>
      <c r="BI336" s="171">
        <v>0</v>
      </c>
      <c r="BJ336" s="171">
        <v>0</v>
      </c>
      <c r="BK336" s="171">
        <v>0</v>
      </c>
      <c r="BL336" s="171">
        <v>0</v>
      </c>
      <c r="BM336" s="171">
        <v>0</v>
      </c>
      <c r="BN336" s="171">
        <v>0</v>
      </c>
      <c r="BO336" s="171">
        <v>0</v>
      </c>
      <c r="BP336" s="171">
        <v>0</v>
      </c>
      <c r="BQ336" s="171">
        <v>0</v>
      </c>
      <c r="BR336" s="171">
        <v>0</v>
      </c>
      <c r="BS336" s="173">
        <v>0</v>
      </c>
      <c r="BT336" s="171">
        <v>0</v>
      </c>
      <c r="BU336" s="171">
        <v>0</v>
      </c>
      <c r="BV336" s="171">
        <v>0</v>
      </c>
      <c r="BW336" s="172">
        <v>0</v>
      </c>
    </row>
    <row r="337" spans="25:75" x14ac:dyDescent="0.2">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BA337" s="170">
        <v>50</v>
      </c>
      <c r="BB337" s="171">
        <v>0.06</v>
      </c>
      <c r="BC337" s="171">
        <v>7.0000000000000007E-2</v>
      </c>
      <c r="BD337" s="171">
        <v>7.0000000000000007E-2</v>
      </c>
      <c r="BE337" s="171">
        <v>0.08</v>
      </c>
      <c r="BF337" s="171">
        <v>0.08</v>
      </c>
      <c r="BG337" s="171">
        <v>0.08</v>
      </c>
      <c r="BH337" s="171">
        <v>0.09</v>
      </c>
      <c r="BI337" s="171">
        <v>0.09</v>
      </c>
      <c r="BJ337" s="171">
        <v>0.09</v>
      </c>
      <c r="BK337" s="171">
        <v>0.09</v>
      </c>
      <c r="BL337" s="171">
        <v>0.09</v>
      </c>
      <c r="BM337" s="171">
        <v>0.08</v>
      </c>
      <c r="BN337" s="171">
        <v>0.08</v>
      </c>
      <c r="BO337" s="171">
        <v>0.08</v>
      </c>
      <c r="BP337" s="171">
        <v>7.0000000000000007E-2</v>
      </c>
      <c r="BQ337" s="171">
        <v>7.0000000000000007E-2</v>
      </c>
      <c r="BR337" s="171">
        <v>0.06</v>
      </c>
      <c r="BS337" s="173">
        <v>0</v>
      </c>
      <c r="BT337" s="171">
        <v>0</v>
      </c>
      <c r="BU337" s="171">
        <v>0</v>
      </c>
      <c r="BV337" s="171">
        <v>0</v>
      </c>
      <c r="BW337" s="172">
        <v>0</v>
      </c>
    </row>
    <row r="338" spans="25:75" x14ac:dyDescent="0.2">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BA338" s="170">
        <v>60</v>
      </c>
      <c r="BB338" s="171">
        <v>0.09</v>
      </c>
      <c r="BC338" s="171">
        <v>0.1</v>
      </c>
      <c r="BD338" s="171">
        <v>0.11</v>
      </c>
      <c r="BE338" s="171">
        <v>0.11</v>
      </c>
      <c r="BF338" s="171">
        <v>0.12</v>
      </c>
      <c r="BG338" s="171">
        <v>0.12</v>
      </c>
      <c r="BH338" s="171">
        <v>0.13</v>
      </c>
      <c r="BI338" s="171">
        <v>0.13</v>
      </c>
      <c r="BJ338" s="171">
        <v>0.13</v>
      </c>
      <c r="BK338" s="171">
        <v>0.13</v>
      </c>
      <c r="BL338" s="171">
        <v>0.13</v>
      </c>
      <c r="BM338" s="171">
        <v>0.12</v>
      </c>
      <c r="BN338" s="171">
        <v>0.12</v>
      </c>
      <c r="BO338" s="171">
        <v>0.12</v>
      </c>
      <c r="BP338" s="171">
        <v>0.11</v>
      </c>
      <c r="BQ338" s="171">
        <v>0.1</v>
      </c>
      <c r="BR338" s="171">
        <v>0.09</v>
      </c>
      <c r="BS338" s="173">
        <v>0</v>
      </c>
      <c r="BT338" s="171">
        <v>0</v>
      </c>
      <c r="BU338" s="171">
        <v>0</v>
      </c>
      <c r="BV338" s="171">
        <v>0</v>
      </c>
      <c r="BW338" s="172">
        <v>0</v>
      </c>
    </row>
    <row r="339" spans="25:75" x14ac:dyDescent="0.2">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BA339" s="170">
        <v>70</v>
      </c>
      <c r="BB339" s="171">
        <v>0.12</v>
      </c>
      <c r="BC339" s="171">
        <v>0.14000000000000001</v>
      </c>
      <c r="BD339" s="171">
        <v>0.14000000000000001</v>
      </c>
      <c r="BE339" s="171">
        <v>0.15</v>
      </c>
      <c r="BF339" s="171">
        <v>0.15</v>
      </c>
      <c r="BG339" s="171">
        <v>0.15</v>
      </c>
      <c r="BH339" s="171">
        <v>0.17</v>
      </c>
      <c r="BI339" s="171">
        <v>0.17</v>
      </c>
      <c r="BJ339" s="171">
        <v>0.17</v>
      </c>
      <c r="BK339" s="171">
        <v>0.17</v>
      </c>
      <c r="BL339" s="171">
        <v>0.17</v>
      </c>
      <c r="BM339" s="171">
        <v>0.16</v>
      </c>
      <c r="BN339" s="171">
        <v>0.16</v>
      </c>
      <c r="BO339" s="171">
        <v>0.16</v>
      </c>
      <c r="BP339" s="171">
        <v>0.14000000000000001</v>
      </c>
      <c r="BQ339" s="171">
        <v>0.13</v>
      </c>
      <c r="BR339" s="171">
        <v>0.12</v>
      </c>
      <c r="BS339" s="173">
        <v>0</v>
      </c>
      <c r="BT339" s="171">
        <v>0</v>
      </c>
      <c r="BU339" s="171">
        <v>0</v>
      </c>
      <c r="BV339" s="171">
        <v>0</v>
      </c>
      <c r="BW339" s="172">
        <v>0</v>
      </c>
    </row>
    <row r="340" spans="25:75" x14ac:dyDescent="0.2">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BA340" s="170">
        <v>80</v>
      </c>
      <c r="BB340" s="171">
        <v>0.15</v>
      </c>
      <c r="BC340" s="171">
        <v>0.17</v>
      </c>
      <c r="BD340" s="171">
        <v>0.18</v>
      </c>
      <c r="BE340" s="171">
        <v>0.18</v>
      </c>
      <c r="BF340" s="171">
        <v>0.19</v>
      </c>
      <c r="BG340" s="171">
        <v>0.19</v>
      </c>
      <c r="BH340" s="171">
        <v>0.2</v>
      </c>
      <c r="BI340" s="171">
        <v>0.2</v>
      </c>
      <c r="BJ340" s="171">
        <v>0.21</v>
      </c>
      <c r="BK340" s="171">
        <v>0.21</v>
      </c>
      <c r="BL340" s="171">
        <v>0.21</v>
      </c>
      <c r="BM340" s="171">
        <v>0.2</v>
      </c>
      <c r="BN340" s="171">
        <v>0.2</v>
      </c>
      <c r="BO340" s="171">
        <v>0.2</v>
      </c>
      <c r="BP340" s="171">
        <v>0.17</v>
      </c>
      <c r="BQ340" s="171">
        <v>0.16</v>
      </c>
      <c r="BR340" s="171">
        <v>0.15</v>
      </c>
      <c r="BS340" s="173">
        <v>0</v>
      </c>
      <c r="BT340" s="171">
        <v>0</v>
      </c>
      <c r="BU340" s="171">
        <v>0</v>
      </c>
      <c r="BV340" s="171">
        <v>0</v>
      </c>
      <c r="BW340" s="172">
        <v>0</v>
      </c>
    </row>
    <row r="341" spans="25:75" x14ac:dyDescent="0.2">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BA341" s="174">
        <v>90</v>
      </c>
      <c r="BB341" s="159">
        <v>0.18</v>
      </c>
      <c r="BC341" s="159">
        <v>0.2</v>
      </c>
      <c r="BD341" s="159">
        <v>0.21</v>
      </c>
      <c r="BE341" s="159">
        <v>0.22</v>
      </c>
      <c r="BF341" s="159">
        <v>0.22</v>
      </c>
      <c r="BG341" s="159">
        <v>0.22</v>
      </c>
      <c r="BH341" s="159">
        <v>0.24</v>
      </c>
      <c r="BI341" s="159">
        <v>0.24</v>
      </c>
      <c r="BJ341" s="159">
        <v>0.25</v>
      </c>
      <c r="BK341" s="159">
        <v>0.25</v>
      </c>
      <c r="BL341" s="159">
        <v>0.25</v>
      </c>
      <c r="BM341" s="159">
        <v>0.24</v>
      </c>
      <c r="BN341" s="159">
        <v>0.24</v>
      </c>
      <c r="BO341" s="159">
        <v>0.23</v>
      </c>
      <c r="BP341" s="159">
        <v>0.21</v>
      </c>
      <c r="BQ341" s="159">
        <v>0.19</v>
      </c>
      <c r="BR341" s="159">
        <v>0.18</v>
      </c>
      <c r="BS341" s="176">
        <v>0</v>
      </c>
      <c r="BT341" s="159">
        <v>0</v>
      </c>
      <c r="BU341" s="159">
        <v>0</v>
      </c>
      <c r="BV341" s="159">
        <v>0</v>
      </c>
      <c r="BW341" s="175">
        <v>0</v>
      </c>
    </row>
    <row r="342" spans="25:75" x14ac:dyDescent="0.2">
      <c r="BA342" s="118"/>
      <c r="BB342" s="118"/>
      <c r="BC342" s="118"/>
      <c r="BD342" s="118"/>
      <c r="BE342" s="118"/>
      <c r="BF342" s="118"/>
      <c r="BG342" s="118"/>
      <c r="BH342" s="118"/>
      <c r="BI342" s="118"/>
      <c r="BJ342" s="118"/>
      <c r="BK342" s="118"/>
      <c r="BL342" s="118"/>
      <c r="BM342" s="118"/>
      <c r="BN342" s="118"/>
      <c r="BO342" s="118"/>
      <c r="BP342" s="118"/>
      <c r="BQ342" s="118"/>
      <c r="BR342" s="118"/>
      <c r="BS342" s="118"/>
      <c r="BT342" s="118"/>
      <c r="BU342" s="118"/>
      <c r="BV342" s="118"/>
      <c r="BW342" s="118"/>
    </row>
    <row r="343" spans="25:75" x14ac:dyDescent="0.2">
      <c r="BA343" s="31" t="str">
        <f ca="1">HYPERLINK("#"&amp;MID(CELL("filename",AG333),FIND("]",CELL("filename",AG333))+1,256)&amp;"!"&amp;ADDRESS(ROW($B$8),COLUMN($B$8),1,TRUE),"Return to Cell B8")</f>
        <v>Return to Cell B8</v>
      </c>
      <c r="BB343" s="118"/>
      <c r="BC343" s="118"/>
      <c r="BD343" s="223"/>
      <c r="BE343" s="118"/>
      <c r="BF343" s="118"/>
      <c r="BG343" s="118"/>
      <c r="BH343" s="118"/>
      <c r="BI343" s="118"/>
      <c r="BJ343" s="118"/>
      <c r="BK343" s="118"/>
      <c r="BL343" s="118"/>
      <c r="BM343" s="118"/>
      <c r="BN343" s="118"/>
      <c r="BO343" s="118"/>
      <c r="BP343" s="118"/>
      <c r="BQ343" s="118"/>
      <c r="BR343" s="118"/>
      <c r="BS343" s="118"/>
      <c r="BT343" s="118"/>
      <c r="BU343" s="118"/>
      <c r="BV343" s="118"/>
      <c r="BW343" s="118"/>
    </row>
    <row r="344" spans="25:75" x14ac:dyDescent="0.2">
      <c r="BA344" s="118"/>
      <c r="BB344" s="118"/>
      <c r="BC344" s="118"/>
      <c r="BD344" s="118"/>
      <c r="BE344" s="118"/>
      <c r="BF344" s="118"/>
      <c r="BG344" s="118"/>
      <c r="BH344" s="118"/>
      <c r="BI344" s="118"/>
      <c r="BJ344" s="118"/>
      <c r="BK344" s="118"/>
      <c r="BL344" s="118"/>
      <c r="BM344" s="118"/>
      <c r="BN344" s="118"/>
      <c r="BO344" s="118"/>
      <c r="BP344" s="118"/>
      <c r="BQ344" s="118"/>
      <c r="BR344" s="118"/>
      <c r="BS344" s="118"/>
      <c r="BT344" s="118"/>
      <c r="BU344" s="118"/>
      <c r="BV344" s="118"/>
      <c r="BW344" s="118"/>
    </row>
    <row r="345" spans="25:75" x14ac:dyDescent="0.2">
      <c r="BA345" s="118" t="s">
        <v>236</v>
      </c>
      <c r="BB345" s="118"/>
      <c r="BC345" s="118"/>
      <c r="BD345" s="118"/>
      <c r="BE345" s="118"/>
      <c r="BF345" s="118"/>
      <c r="BG345" s="118"/>
      <c r="BH345" s="118"/>
      <c r="BI345" s="118"/>
      <c r="BJ345" s="118"/>
      <c r="BK345" s="118"/>
      <c r="BL345" s="118"/>
      <c r="BM345" s="118"/>
      <c r="BN345" s="118"/>
      <c r="BO345" s="118"/>
      <c r="BP345" s="118"/>
      <c r="BQ345" s="118"/>
      <c r="BR345" s="118"/>
      <c r="BS345" s="118"/>
      <c r="BT345" s="118"/>
      <c r="BU345" s="118"/>
      <c r="BV345" s="118"/>
      <c r="BW345" s="118"/>
    </row>
    <row r="346" spans="25:75" x14ac:dyDescent="0.2">
      <c r="BA346" s="245" t="s">
        <v>29</v>
      </c>
      <c r="BB346" s="253" t="s">
        <v>79</v>
      </c>
      <c r="BC346" s="253"/>
      <c r="BD346" s="253"/>
      <c r="BE346" s="253"/>
      <c r="BF346" s="253"/>
      <c r="BG346" s="253"/>
      <c r="BH346" s="253"/>
      <c r="BI346" s="253"/>
      <c r="BJ346" s="253"/>
      <c r="BK346" s="253"/>
      <c r="BL346" s="253"/>
      <c r="BM346" s="253"/>
      <c r="BN346" s="253"/>
      <c r="BO346" s="253"/>
      <c r="BP346" s="253"/>
      <c r="BQ346" s="253"/>
      <c r="BR346" s="253"/>
      <c r="BS346" s="253"/>
      <c r="BT346" s="253"/>
      <c r="BU346" s="253"/>
      <c r="BV346" s="253"/>
      <c r="BW346" s="253"/>
    </row>
    <row r="347" spans="25:75" ht="14.25" x14ac:dyDescent="0.2">
      <c r="BA347" s="244" t="s">
        <v>112</v>
      </c>
      <c r="BB347" s="253" t="s">
        <v>31</v>
      </c>
      <c r="BC347" s="253"/>
      <c r="BD347" s="253"/>
      <c r="BE347" s="253"/>
      <c r="BF347" s="253"/>
      <c r="BG347" s="253"/>
      <c r="BH347" s="253"/>
      <c r="BI347" s="253"/>
      <c r="BJ347" s="253"/>
      <c r="BK347" s="253"/>
      <c r="BL347" s="253"/>
      <c r="BM347" s="253"/>
      <c r="BN347" s="253"/>
      <c r="BO347" s="253"/>
      <c r="BP347" s="253"/>
      <c r="BQ347" s="253"/>
      <c r="BR347" s="253"/>
      <c r="BS347" s="253"/>
      <c r="BT347" s="253"/>
      <c r="BU347" s="253"/>
      <c r="BV347" s="253"/>
      <c r="BW347" s="253"/>
    </row>
    <row r="348" spans="25:75" x14ac:dyDescent="0.2">
      <c r="BA348" s="242"/>
      <c r="BB348" s="241">
        <v>1</v>
      </c>
      <c r="BC348" s="241">
        <v>2</v>
      </c>
      <c r="BD348" s="241">
        <v>3</v>
      </c>
      <c r="BE348" s="241">
        <v>4</v>
      </c>
      <c r="BF348" s="241">
        <v>5</v>
      </c>
      <c r="BG348" s="241">
        <v>6</v>
      </c>
      <c r="BH348" s="241">
        <v>7</v>
      </c>
      <c r="BI348" s="241">
        <v>8</v>
      </c>
      <c r="BJ348" s="241">
        <v>9</v>
      </c>
      <c r="BK348" s="241">
        <v>10</v>
      </c>
      <c r="BL348" s="241">
        <v>11</v>
      </c>
      <c r="BM348" s="241">
        <v>12</v>
      </c>
      <c r="BN348" s="241">
        <v>13</v>
      </c>
      <c r="BO348" s="241">
        <v>14</v>
      </c>
      <c r="BP348" s="241">
        <v>15</v>
      </c>
      <c r="BQ348" s="241">
        <v>16</v>
      </c>
      <c r="BR348" s="241">
        <v>17</v>
      </c>
      <c r="BS348" s="241">
        <v>18</v>
      </c>
      <c r="BT348" s="241">
        <v>19</v>
      </c>
      <c r="BU348" s="241">
        <v>20</v>
      </c>
      <c r="BV348" s="241">
        <v>21</v>
      </c>
      <c r="BW348" s="243">
        <v>22</v>
      </c>
    </row>
    <row r="349" spans="25:75" x14ac:dyDescent="0.2">
      <c r="BA349" s="170">
        <v>0</v>
      </c>
      <c r="BB349" s="171">
        <v>0</v>
      </c>
      <c r="BC349" s="171">
        <v>0</v>
      </c>
      <c r="BD349" s="171">
        <v>0</v>
      </c>
      <c r="BE349" s="171">
        <v>0</v>
      </c>
      <c r="BF349" s="171">
        <v>0</v>
      </c>
      <c r="BG349" s="171">
        <v>0</v>
      </c>
      <c r="BH349" s="171">
        <v>0</v>
      </c>
      <c r="BI349" s="171">
        <v>0</v>
      </c>
      <c r="BJ349" s="171">
        <v>0</v>
      </c>
      <c r="BK349" s="171">
        <v>0</v>
      </c>
      <c r="BL349" s="171">
        <v>0</v>
      </c>
      <c r="BM349" s="171">
        <v>0</v>
      </c>
      <c r="BN349" s="171">
        <v>0</v>
      </c>
      <c r="BO349" s="171">
        <v>0</v>
      </c>
      <c r="BP349" s="171">
        <v>0</v>
      </c>
      <c r="BQ349" s="171">
        <v>0</v>
      </c>
      <c r="BR349" s="171">
        <v>0</v>
      </c>
      <c r="BS349" s="171">
        <v>0</v>
      </c>
      <c r="BT349" s="171">
        <v>0</v>
      </c>
      <c r="BU349" s="171">
        <v>0</v>
      </c>
      <c r="BV349" s="171">
        <v>0</v>
      </c>
      <c r="BW349" s="172">
        <v>0</v>
      </c>
    </row>
    <row r="350" spans="25:75" x14ac:dyDescent="0.2">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70">
        <v>50</v>
      </c>
      <c r="BB350" s="171">
        <v>0.04</v>
      </c>
      <c r="BC350" s="171">
        <v>0.05</v>
      </c>
      <c r="BD350" s="171">
        <v>0.06</v>
      </c>
      <c r="BE350" s="171">
        <v>7.0000000000000007E-2</v>
      </c>
      <c r="BF350" s="171">
        <v>7.0000000000000007E-2</v>
      </c>
      <c r="BG350" s="171">
        <v>0.09</v>
      </c>
      <c r="BH350" s="171">
        <v>0.09</v>
      </c>
      <c r="BI350" s="171">
        <v>0.09</v>
      </c>
      <c r="BJ350" s="171">
        <v>0.09</v>
      </c>
      <c r="BK350" s="171">
        <v>0.09</v>
      </c>
      <c r="BL350" s="171">
        <v>0.09</v>
      </c>
      <c r="BM350" s="171">
        <v>0.09</v>
      </c>
      <c r="BN350" s="171">
        <v>0.09</v>
      </c>
      <c r="BO350" s="171">
        <v>0.09</v>
      </c>
      <c r="BP350" s="171">
        <v>0.09</v>
      </c>
      <c r="BQ350" s="171">
        <v>0.09</v>
      </c>
      <c r="BR350" s="171">
        <v>0.09</v>
      </c>
      <c r="BS350" s="171">
        <v>0.09</v>
      </c>
      <c r="BT350" s="171">
        <v>7.0000000000000007E-2</v>
      </c>
      <c r="BU350" s="171">
        <v>7.0000000000000007E-2</v>
      </c>
      <c r="BV350" s="171">
        <v>7.0000000000000007E-2</v>
      </c>
      <c r="BW350" s="172">
        <v>7.0000000000000007E-2</v>
      </c>
    </row>
    <row r="351" spans="25:75" x14ac:dyDescent="0.2">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70">
        <v>60</v>
      </c>
      <c r="BB351" s="171">
        <v>0.04</v>
      </c>
      <c r="BC351" s="171">
        <v>7.0000000000000007E-2</v>
      </c>
      <c r="BD351" s="171">
        <v>0.09</v>
      </c>
      <c r="BE351" s="171">
        <v>0.11</v>
      </c>
      <c r="BF351" s="171">
        <v>0.11</v>
      </c>
      <c r="BG351" s="171">
        <v>0.14000000000000001</v>
      </c>
      <c r="BH351" s="171">
        <v>0.14000000000000001</v>
      </c>
      <c r="BI351" s="171">
        <v>0.14000000000000001</v>
      </c>
      <c r="BJ351" s="171">
        <v>0.14000000000000001</v>
      </c>
      <c r="BK351" s="171">
        <v>0.14000000000000001</v>
      </c>
      <c r="BL351" s="171">
        <v>0.14000000000000001</v>
      </c>
      <c r="BM351" s="171">
        <v>0.14000000000000001</v>
      </c>
      <c r="BN351" s="171">
        <v>0.14000000000000001</v>
      </c>
      <c r="BO351" s="171">
        <v>0.13</v>
      </c>
      <c r="BP351" s="171">
        <v>0.13</v>
      </c>
      <c r="BQ351" s="171">
        <v>0.13</v>
      </c>
      <c r="BR351" s="171">
        <v>0.13</v>
      </c>
      <c r="BS351" s="171">
        <v>0.13</v>
      </c>
      <c r="BT351" s="171">
        <v>0.1</v>
      </c>
      <c r="BU351" s="171">
        <v>0.1</v>
      </c>
      <c r="BV351" s="171">
        <v>0.1</v>
      </c>
      <c r="BW351" s="172">
        <v>0.1</v>
      </c>
    </row>
    <row r="352" spans="25:75" x14ac:dyDescent="0.2">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70">
        <v>70</v>
      </c>
      <c r="BB352" s="171">
        <v>0.05</v>
      </c>
      <c r="BC352" s="171">
        <v>0.09</v>
      </c>
      <c r="BD352" s="171">
        <v>0.12</v>
      </c>
      <c r="BE352" s="171">
        <v>0.14000000000000001</v>
      </c>
      <c r="BF352" s="171">
        <v>0.14000000000000001</v>
      </c>
      <c r="BG352" s="171">
        <v>0.18</v>
      </c>
      <c r="BH352" s="171">
        <v>0.18</v>
      </c>
      <c r="BI352" s="171">
        <v>0.18</v>
      </c>
      <c r="BJ352" s="171">
        <v>0.18</v>
      </c>
      <c r="BK352" s="171">
        <v>0.18</v>
      </c>
      <c r="BL352" s="171">
        <v>0.18</v>
      </c>
      <c r="BM352" s="171">
        <v>0.18</v>
      </c>
      <c r="BN352" s="171">
        <v>0.18</v>
      </c>
      <c r="BO352" s="171">
        <v>0.17</v>
      </c>
      <c r="BP352" s="171">
        <v>0.17</v>
      </c>
      <c r="BQ352" s="171">
        <v>0.17</v>
      </c>
      <c r="BR352" s="171">
        <v>0.17</v>
      </c>
      <c r="BS352" s="171">
        <v>0.17</v>
      </c>
      <c r="BT352" s="171">
        <v>0.13</v>
      </c>
      <c r="BU352" s="171">
        <v>0.13</v>
      </c>
      <c r="BV352" s="171">
        <v>0.13</v>
      </c>
      <c r="BW352" s="172">
        <v>0.13</v>
      </c>
    </row>
    <row r="353" spans="2:76" x14ac:dyDescent="0.2">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70">
        <v>80</v>
      </c>
      <c r="BB353" s="171">
        <v>0.06</v>
      </c>
      <c r="BC353" s="171">
        <v>0.11</v>
      </c>
      <c r="BD353" s="171">
        <v>0.15</v>
      </c>
      <c r="BE353" s="171">
        <v>0.18</v>
      </c>
      <c r="BF353" s="171">
        <v>0.18</v>
      </c>
      <c r="BG353" s="171">
        <v>0.22</v>
      </c>
      <c r="BH353" s="171">
        <v>0.22</v>
      </c>
      <c r="BI353" s="171">
        <v>0.22</v>
      </c>
      <c r="BJ353" s="171">
        <v>0.22</v>
      </c>
      <c r="BK353" s="171">
        <v>0.22</v>
      </c>
      <c r="BL353" s="171">
        <v>0.22</v>
      </c>
      <c r="BM353" s="171">
        <v>0.22</v>
      </c>
      <c r="BN353" s="171">
        <v>0.22</v>
      </c>
      <c r="BO353" s="171">
        <v>0.21</v>
      </c>
      <c r="BP353" s="171">
        <v>0.21</v>
      </c>
      <c r="BQ353" s="171">
        <v>0.21</v>
      </c>
      <c r="BR353" s="171">
        <v>0.21</v>
      </c>
      <c r="BS353" s="171">
        <v>0.21</v>
      </c>
      <c r="BT353" s="171">
        <v>0.16</v>
      </c>
      <c r="BU353" s="171">
        <v>0.16</v>
      </c>
      <c r="BV353" s="171">
        <v>0.16</v>
      </c>
      <c r="BW353" s="172">
        <v>0.16</v>
      </c>
    </row>
    <row r="354" spans="2:76" x14ac:dyDescent="0.2">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74">
        <v>90</v>
      </c>
      <c r="BB354" s="159">
        <v>0.08</v>
      </c>
      <c r="BC354" s="159">
        <v>0.13</v>
      </c>
      <c r="BD354" s="159">
        <v>0.18</v>
      </c>
      <c r="BE354" s="159">
        <v>0.21</v>
      </c>
      <c r="BF354" s="159">
        <v>0.21</v>
      </c>
      <c r="BG354" s="159">
        <v>0.27</v>
      </c>
      <c r="BH354" s="159">
        <v>0.27</v>
      </c>
      <c r="BI354" s="159">
        <v>0.27</v>
      </c>
      <c r="BJ354" s="159">
        <v>0.27</v>
      </c>
      <c r="BK354" s="159">
        <v>0.27</v>
      </c>
      <c r="BL354" s="159">
        <v>0.27</v>
      </c>
      <c r="BM354" s="159">
        <v>0.27</v>
      </c>
      <c r="BN354" s="159">
        <v>0.27</v>
      </c>
      <c r="BO354" s="159">
        <v>0.25</v>
      </c>
      <c r="BP354" s="159">
        <v>0.25</v>
      </c>
      <c r="BQ354" s="159">
        <v>0.25</v>
      </c>
      <c r="BR354" s="159">
        <v>0.25</v>
      </c>
      <c r="BS354" s="159">
        <v>0.25</v>
      </c>
      <c r="BT354" s="159">
        <v>0.19</v>
      </c>
      <c r="BU354" s="159">
        <v>0.19</v>
      </c>
      <c r="BV354" s="159">
        <v>0.19</v>
      </c>
      <c r="BW354" s="175">
        <v>0.19</v>
      </c>
    </row>
    <row r="355" spans="2:76" x14ac:dyDescent="0.2">
      <c r="BA355" s="244"/>
      <c r="BB355" s="240" t="s">
        <v>242</v>
      </c>
      <c r="BC355" s="171" t="s">
        <v>243</v>
      </c>
      <c r="BD355" s="171" t="s">
        <v>244</v>
      </c>
      <c r="BE355" s="240" t="s">
        <v>245</v>
      </c>
      <c r="BF355" s="171" t="s">
        <v>237</v>
      </c>
      <c r="BG355" s="171" t="s">
        <v>238</v>
      </c>
      <c r="BH355" s="171"/>
      <c r="BI355" s="171"/>
      <c r="BJ355" s="161"/>
      <c r="BK355" s="171" t="s">
        <v>239</v>
      </c>
      <c r="BL355" s="171"/>
      <c r="BM355" s="171"/>
      <c r="BN355" s="161"/>
      <c r="BO355" s="171" t="s">
        <v>240</v>
      </c>
      <c r="BP355" s="161"/>
      <c r="BQ355" s="171"/>
      <c r="BR355" s="161"/>
      <c r="BS355" s="171"/>
      <c r="BT355" s="171" t="s">
        <v>241</v>
      </c>
      <c r="BU355" s="171"/>
      <c r="BV355" s="171"/>
      <c r="BW355" s="171"/>
    </row>
    <row r="356" spans="2:76" x14ac:dyDescent="0.2">
      <c r="BA356" s="244"/>
      <c r="BB356" s="240"/>
      <c r="BC356" s="171"/>
      <c r="BD356" s="171"/>
      <c r="BE356" s="240"/>
      <c r="BF356" s="171"/>
      <c r="BG356" s="171"/>
      <c r="BH356" s="171"/>
      <c r="BI356" s="171"/>
      <c r="BJ356" s="161"/>
      <c r="BK356" s="171"/>
      <c r="BL356" s="171"/>
      <c r="BM356" s="171"/>
      <c r="BN356" s="161"/>
      <c r="BO356" s="171"/>
      <c r="BP356" s="161"/>
      <c r="BQ356" s="171"/>
      <c r="BR356" s="161"/>
      <c r="BS356" s="171"/>
      <c r="BT356" s="171"/>
      <c r="BU356" s="171"/>
      <c r="BV356" s="171"/>
      <c r="BW356" s="171"/>
    </row>
    <row r="357" spans="2:76" x14ac:dyDescent="0.2">
      <c r="B357" s="15"/>
      <c r="C357" s="15"/>
      <c r="D357" s="15"/>
      <c r="E357" s="15"/>
      <c r="F357" s="15"/>
      <c r="G357" s="15"/>
      <c r="H357" s="15"/>
      <c r="I357" s="15"/>
      <c r="J357" s="15"/>
      <c r="K357" s="15"/>
      <c r="L357" s="15"/>
      <c r="M357" s="15"/>
      <c r="N357" s="15"/>
      <c r="O357" s="15"/>
      <c r="P357" s="15"/>
      <c r="Q357" s="15"/>
      <c r="R357" s="15"/>
      <c r="S357" s="15"/>
      <c r="T357" s="15"/>
      <c r="U357" s="15"/>
      <c r="V357" s="15"/>
      <c r="W357" s="15"/>
      <c r="BA357" s="31" t="str">
        <f ca="1">HYPERLINK("#"&amp;MID(CELL("filename",AG344),FIND("]",CELL("filename",AG344))+1,256)&amp;"!"&amp;ADDRESS(ROW($B$8),COLUMN($B$8),1,TRUE),"Return to Cell B8")</f>
        <v>Return to Cell B8</v>
      </c>
      <c r="BB357" s="118"/>
      <c r="BC357" s="118"/>
      <c r="BD357" s="118"/>
      <c r="BE357" s="118"/>
      <c r="BF357" s="118"/>
      <c r="BG357" s="118"/>
      <c r="BH357" s="118"/>
      <c r="BI357" s="118"/>
      <c r="BJ357" s="118"/>
      <c r="BK357" s="118"/>
      <c r="BL357" s="118"/>
      <c r="BM357" s="118"/>
      <c r="BN357" s="118"/>
      <c r="BO357" s="118"/>
      <c r="BP357" s="118"/>
      <c r="BQ357" s="118"/>
      <c r="BR357" s="118"/>
      <c r="BS357" s="118"/>
      <c r="BT357" s="118"/>
      <c r="BU357" s="118"/>
      <c r="BV357" s="118"/>
      <c r="BW357" s="118"/>
    </row>
    <row r="358" spans="2:76" x14ac:dyDescent="0.2">
      <c r="B358" s="15"/>
      <c r="C358" s="15"/>
      <c r="D358" s="15"/>
      <c r="E358" s="15"/>
      <c r="F358" s="15"/>
      <c r="G358" s="15"/>
      <c r="H358" s="15"/>
      <c r="I358" s="15"/>
      <c r="J358" s="15"/>
      <c r="K358" s="15"/>
      <c r="L358" s="15"/>
      <c r="M358" s="15"/>
      <c r="N358" s="15"/>
      <c r="O358" s="15"/>
      <c r="P358" s="15"/>
      <c r="Q358" s="15"/>
      <c r="R358" s="15"/>
      <c r="S358" s="15"/>
      <c r="T358" s="15"/>
      <c r="U358" s="15"/>
      <c r="V358" s="15"/>
      <c r="W358" s="15"/>
      <c r="BA358" s="31"/>
      <c r="BB358" s="118"/>
      <c r="BC358" s="118"/>
      <c r="BD358" s="118"/>
      <c r="BE358" s="118"/>
      <c r="BF358" s="118"/>
      <c r="BG358" s="118"/>
      <c r="BH358" s="118"/>
      <c r="BI358" s="118"/>
      <c r="BJ358" s="118"/>
      <c r="BK358" s="118"/>
      <c r="BL358" s="118"/>
      <c r="BM358" s="118"/>
      <c r="BN358" s="118"/>
      <c r="BO358" s="118"/>
      <c r="BP358" s="118"/>
      <c r="BQ358" s="118"/>
      <c r="BR358" s="118"/>
      <c r="BS358" s="118"/>
      <c r="BT358" s="118"/>
      <c r="BU358" s="118"/>
      <c r="BV358" s="118"/>
      <c r="BW358" s="118"/>
    </row>
    <row r="359" spans="2:76" x14ac:dyDescent="0.2">
      <c r="B359" s="15"/>
      <c r="C359" s="15"/>
      <c r="D359" s="15"/>
      <c r="E359" s="15"/>
      <c r="F359" s="15"/>
      <c r="G359" s="15"/>
      <c r="H359" s="15"/>
      <c r="I359" s="15"/>
      <c r="J359" s="15"/>
      <c r="K359" s="15"/>
      <c r="L359" s="15"/>
      <c r="M359" s="15"/>
      <c r="N359" s="15"/>
      <c r="O359" s="15"/>
      <c r="P359" s="15"/>
      <c r="Q359" s="15"/>
      <c r="R359" s="15"/>
      <c r="S359" s="15"/>
      <c r="T359" s="15"/>
      <c r="U359" s="15"/>
      <c r="V359" s="15"/>
      <c r="W359" s="15"/>
      <c r="BA359" s="118" t="s">
        <v>248</v>
      </c>
      <c r="BB359" s="118"/>
      <c r="BC359" s="118"/>
      <c r="BD359" s="118"/>
      <c r="BE359" s="118"/>
      <c r="BF359" s="118"/>
      <c r="BG359" s="118"/>
      <c r="BH359" s="118"/>
      <c r="BI359" s="118"/>
      <c r="BK359" s="31" t="s">
        <v>246</v>
      </c>
      <c r="BL359" s="118"/>
      <c r="BN359" s="118"/>
      <c r="BO359" s="118"/>
      <c r="BP359" s="118"/>
      <c r="BQ359" s="118"/>
      <c r="BR359" s="118"/>
      <c r="BS359" s="118"/>
      <c r="BT359" s="118"/>
      <c r="BU359" s="118"/>
      <c r="BV359" s="118"/>
      <c r="BW359" s="118"/>
    </row>
    <row r="360" spans="2:76" x14ac:dyDescent="0.2">
      <c r="B360" s="15"/>
      <c r="C360" s="15"/>
      <c r="D360" s="15"/>
      <c r="E360" s="15"/>
      <c r="F360" s="15"/>
      <c r="G360" s="15"/>
      <c r="H360" s="15"/>
      <c r="I360" s="15"/>
      <c r="J360" s="15"/>
      <c r="K360" s="15"/>
      <c r="L360" s="15"/>
      <c r="M360" s="15"/>
      <c r="N360" s="15"/>
      <c r="O360" s="15"/>
      <c r="P360" s="15"/>
      <c r="Q360" s="15"/>
      <c r="R360" s="15"/>
      <c r="S360" s="15"/>
      <c r="T360" s="15"/>
      <c r="U360" s="15"/>
      <c r="V360" s="15"/>
      <c r="W360" s="15"/>
    </row>
    <row r="361" spans="2:76" x14ac:dyDescent="0.2">
      <c r="B361" s="15"/>
      <c r="C361" s="15"/>
      <c r="D361" s="15"/>
      <c r="E361" s="15"/>
      <c r="F361" s="15"/>
      <c r="G361" s="15"/>
      <c r="H361" s="15"/>
      <c r="I361" s="15"/>
      <c r="J361" s="15"/>
      <c r="K361" s="15"/>
      <c r="L361" s="15"/>
      <c r="M361" s="15"/>
      <c r="N361" s="15"/>
      <c r="O361" s="15"/>
      <c r="P361" s="15"/>
      <c r="Q361" s="15"/>
      <c r="R361" s="15"/>
      <c r="S361" s="15"/>
      <c r="T361" s="15"/>
      <c r="U361" s="15"/>
      <c r="V361" s="15"/>
      <c r="W361" s="15"/>
      <c r="BX361" s="31"/>
    </row>
    <row r="362" spans="2:76" x14ac:dyDescent="0.2">
      <c r="B362" s="15"/>
      <c r="C362" s="15"/>
      <c r="D362" s="15"/>
      <c r="E362" s="15"/>
      <c r="F362" s="15"/>
      <c r="G362" s="15"/>
      <c r="H362" s="15"/>
      <c r="I362" s="15"/>
      <c r="J362" s="15"/>
      <c r="K362" s="15"/>
      <c r="L362" s="15"/>
      <c r="M362" s="15"/>
      <c r="N362" s="15"/>
      <c r="O362" s="15"/>
      <c r="P362" s="15"/>
      <c r="Q362" s="15"/>
      <c r="R362" s="15"/>
      <c r="S362" s="15"/>
      <c r="T362" s="15"/>
      <c r="U362" s="15"/>
      <c r="V362" s="15"/>
      <c r="W362" s="15"/>
      <c r="BX362" s="31"/>
    </row>
    <row r="363" spans="2:76" x14ac:dyDescent="0.2">
      <c r="B363" s="15"/>
      <c r="C363" s="15"/>
      <c r="D363" s="15"/>
      <c r="E363" s="15"/>
      <c r="F363" s="15"/>
      <c r="G363" s="15"/>
      <c r="H363" s="15"/>
      <c r="I363" s="15"/>
      <c r="J363" s="15"/>
      <c r="K363" s="15"/>
      <c r="L363" s="15"/>
      <c r="M363" s="15"/>
      <c r="N363" s="15"/>
      <c r="O363" s="15"/>
      <c r="P363" s="15"/>
      <c r="Q363" s="15"/>
      <c r="R363" s="15"/>
      <c r="S363" s="15"/>
      <c r="T363" s="15"/>
      <c r="U363" s="15"/>
      <c r="V363" s="15"/>
      <c r="W363" s="15"/>
      <c r="BX363" s="31"/>
    </row>
    <row r="364" spans="2:76" x14ac:dyDescent="0.2">
      <c r="B364" s="15"/>
      <c r="C364" s="15"/>
      <c r="D364" s="15"/>
      <c r="E364" s="15"/>
      <c r="F364" s="15"/>
      <c r="G364" s="15"/>
      <c r="H364" s="15"/>
      <c r="I364" s="15"/>
      <c r="J364" s="15"/>
      <c r="K364" s="15"/>
      <c r="L364" s="15"/>
      <c r="M364" s="15"/>
      <c r="N364" s="15"/>
      <c r="O364" s="15"/>
      <c r="P364" s="15"/>
      <c r="Q364" s="15"/>
      <c r="R364" s="15"/>
      <c r="S364" s="15"/>
      <c r="T364" s="15"/>
      <c r="U364" s="15"/>
      <c r="V364" s="15"/>
      <c r="W364" s="15"/>
      <c r="BX364" s="31"/>
    </row>
    <row r="365" spans="2:76" x14ac:dyDescent="0.2">
      <c r="B365" s="15"/>
      <c r="C365" s="15"/>
      <c r="D365" s="15"/>
      <c r="E365" s="15"/>
      <c r="F365" s="15"/>
      <c r="G365" s="15"/>
      <c r="H365" s="15"/>
      <c r="I365" s="15"/>
      <c r="J365" s="15"/>
      <c r="K365" s="15"/>
      <c r="L365" s="15"/>
      <c r="M365" s="15"/>
      <c r="N365" s="15"/>
      <c r="O365" s="15"/>
      <c r="P365" s="15"/>
      <c r="Q365" s="15"/>
      <c r="R365" s="15"/>
      <c r="S365" s="15"/>
      <c r="T365" s="15"/>
      <c r="U365" s="15"/>
      <c r="V365" s="15"/>
      <c r="W365" s="15"/>
      <c r="BX365" s="31"/>
    </row>
    <row r="366" spans="2:76" x14ac:dyDescent="0.2">
      <c r="B366" s="15"/>
      <c r="C366" s="15"/>
      <c r="D366" s="15"/>
      <c r="E366" s="15"/>
      <c r="F366" s="15"/>
      <c r="G366" s="15"/>
      <c r="H366" s="15"/>
      <c r="I366" s="15"/>
      <c r="J366" s="15"/>
      <c r="K366" s="15"/>
      <c r="L366" s="15"/>
      <c r="M366" s="15"/>
      <c r="N366" s="15"/>
      <c r="O366" s="15"/>
      <c r="P366" s="15"/>
      <c r="Q366" s="15"/>
      <c r="R366" s="15"/>
      <c r="S366" s="15"/>
      <c r="T366" s="15"/>
      <c r="U366" s="15"/>
      <c r="V366" s="15"/>
      <c r="W366" s="15"/>
      <c r="BX366" s="31"/>
    </row>
    <row r="367" spans="2:76" x14ac:dyDescent="0.2">
      <c r="B367" s="15"/>
      <c r="C367" s="15"/>
      <c r="D367" s="15"/>
      <c r="E367" s="15"/>
      <c r="F367" s="15"/>
      <c r="G367" s="15"/>
      <c r="H367" s="15"/>
      <c r="I367" s="15"/>
      <c r="J367" s="15"/>
      <c r="K367" s="15"/>
      <c r="L367" s="15"/>
      <c r="M367" s="15"/>
      <c r="N367" s="15"/>
      <c r="O367" s="15"/>
      <c r="P367" s="15"/>
      <c r="Q367" s="15"/>
      <c r="R367" s="15"/>
      <c r="S367" s="15"/>
      <c r="T367" s="15"/>
      <c r="U367" s="15"/>
      <c r="V367" s="15"/>
      <c r="W367" s="15"/>
      <c r="BX367" s="31"/>
    </row>
    <row r="368" spans="2:76" x14ac:dyDescent="0.2">
      <c r="B368" s="15"/>
      <c r="C368" s="15"/>
      <c r="D368" s="15"/>
      <c r="E368" s="15"/>
      <c r="F368" s="15"/>
      <c r="G368" s="15"/>
      <c r="H368" s="15"/>
      <c r="I368" s="15"/>
      <c r="J368" s="15"/>
      <c r="K368" s="15"/>
      <c r="L368" s="15"/>
      <c r="M368" s="15"/>
      <c r="N368" s="15"/>
      <c r="O368" s="15"/>
      <c r="P368" s="15"/>
      <c r="Q368" s="15"/>
      <c r="R368" s="15"/>
      <c r="S368" s="15"/>
      <c r="T368" s="15"/>
      <c r="U368" s="15"/>
      <c r="V368" s="15"/>
      <c r="W368" s="15"/>
    </row>
    <row r="369" spans="2:75" x14ac:dyDescent="0.2">
      <c r="B369" s="15"/>
      <c r="C369" s="15"/>
      <c r="D369" s="15"/>
      <c r="E369" s="15"/>
      <c r="F369" s="15"/>
      <c r="G369" s="15"/>
      <c r="H369" s="15"/>
      <c r="I369" s="15"/>
      <c r="J369" s="15"/>
      <c r="K369" s="15"/>
      <c r="L369" s="15"/>
      <c r="M369" s="15"/>
      <c r="N369" s="15"/>
      <c r="O369" s="15"/>
      <c r="P369" s="15"/>
      <c r="Q369" s="15"/>
      <c r="R369" s="15"/>
      <c r="S369" s="15"/>
      <c r="T369" s="15"/>
      <c r="U369" s="15"/>
      <c r="V369" s="15"/>
      <c r="W369" s="15"/>
    </row>
    <row r="370" spans="2:75" x14ac:dyDescent="0.2">
      <c r="B370" s="15"/>
      <c r="C370" s="15"/>
      <c r="D370" s="15"/>
      <c r="E370" s="15"/>
      <c r="F370" s="15"/>
      <c r="G370" s="15"/>
      <c r="H370" s="15"/>
      <c r="I370" s="15"/>
      <c r="J370" s="15"/>
      <c r="K370" s="15"/>
      <c r="L370" s="15"/>
      <c r="M370" s="15"/>
      <c r="N370" s="15"/>
      <c r="O370" s="15"/>
      <c r="P370" s="15"/>
      <c r="Q370" s="15"/>
      <c r="R370" s="15"/>
      <c r="S370" s="15"/>
      <c r="T370" s="15"/>
      <c r="U370" s="15"/>
      <c r="V370" s="15"/>
      <c r="W370" s="15"/>
    </row>
    <row r="371" spans="2:75" x14ac:dyDescent="0.2">
      <c r="B371" s="15"/>
      <c r="C371" s="15"/>
      <c r="D371" s="15"/>
      <c r="E371" s="15"/>
      <c r="F371" s="15"/>
      <c r="G371" s="15"/>
      <c r="H371" s="15"/>
      <c r="I371" s="15"/>
      <c r="J371" s="15"/>
      <c r="K371" s="15"/>
      <c r="L371" s="15"/>
      <c r="M371" s="15"/>
      <c r="N371" s="15"/>
      <c r="O371" s="15"/>
      <c r="P371" s="15"/>
      <c r="Q371" s="15"/>
      <c r="R371" s="15"/>
      <c r="S371" s="15"/>
      <c r="T371" s="15"/>
      <c r="U371" s="15"/>
      <c r="V371" s="15"/>
      <c r="W371" s="15"/>
    </row>
    <row r="372" spans="2:75" x14ac:dyDescent="0.2">
      <c r="B372" s="15"/>
      <c r="C372" s="15"/>
      <c r="D372" s="15"/>
      <c r="E372" s="15"/>
      <c r="F372" s="15"/>
      <c r="G372" s="15"/>
      <c r="H372" s="15"/>
      <c r="I372" s="15"/>
      <c r="J372" s="15"/>
      <c r="K372" s="15"/>
      <c r="L372" s="15"/>
      <c r="M372" s="15"/>
      <c r="N372" s="15"/>
      <c r="O372" s="15"/>
      <c r="P372" s="15"/>
      <c r="Q372" s="15"/>
      <c r="R372" s="15"/>
      <c r="S372" s="15"/>
      <c r="T372" s="15"/>
      <c r="U372" s="15"/>
      <c r="V372" s="15"/>
      <c r="W372" s="15"/>
    </row>
    <row r="373" spans="2:75" x14ac:dyDescent="0.2">
      <c r="B373" s="15"/>
      <c r="C373" s="15"/>
      <c r="D373" s="15"/>
      <c r="E373" s="15"/>
      <c r="F373" s="15"/>
      <c r="G373" s="15"/>
      <c r="H373" s="15"/>
      <c r="I373" s="15"/>
      <c r="J373" s="15"/>
      <c r="K373" s="15"/>
      <c r="L373" s="15"/>
      <c r="M373" s="15"/>
      <c r="N373" s="15"/>
      <c r="O373" s="15"/>
      <c r="P373" s="15"/>
      <c r="Q373" s="15"/>
      <c r="R373" s="15"/>
      <c r="S373" s="15"/>
      <c r="T373" s="15"/>
      <c r="U373" s="15"/>
      <c r="V373" s="15"/>
      <c r="W373" s="15"/>
      <c r="BA373" s="31"/>
      <c r="BB373" s="118"/>
      <c r="BC373" s="118"/>
      <c r="BD373" s="118"/>
      <c r="BE373" s="118"/>
      <c r="BF373" s="118"/>
      <c r="BG373" s="118"/>
      <c r="BH373" s="118"/>
      <c r="BI373" s="118"/>
      <c r="BJ373" s="118"/>
      <c r="BK373" s="118"/>
      <c r="BL373" s="118"/>
      <c r="BM373" s="118"/>
      <c r="BN373" s="118"/>
      <c r="BO373" s="118"/>
      <c r="BP373" s="118"/>
      <c r="BQ373" s="118"/>
      <c r="BR373" s="118"/>
      <c r="BS373" s="118"/>
      <c r="BT373" s="118"/>
      <c r="BU373" s="118"/>
      <c r="BV373" s="118"/>
      <c r="BW373" s="118"/>
    </row>
    <row r="374" spans="2:75" x14ac:dyDescent="0.2">
      <c r="B374" s="15"/>
      <c r="C374" s="15"/>
      <c r="D374" s="15"/>
      <c r="E374" s="15"/>
      <c r="F374" s="15"/>
      <c r="G374" s="15"/>
      <c r="H374" s="15"/>
      <c r="I374" s="15"/>
      <c r="J374" s="15"/>
      <c r="K374" s="15"/>
      <c r="L374" s="15"/>
      <c r="M374" s="15"/>
      <c r="N374" s="15"/>
      <c r="O374" s="15"/>
      <c r="P374" s="15"/>
      <c r="Q374" s="15"/>
      <c r="R374" s="15"/>
      <c r="S374" s="15"/>
      <c r="T374" s="15"/>
      <c r="U374" s="15"/>
      <c r="V374" s="15"/>
      <c r="W374" s="15"/>
      <c r="BA374" s="31"/>
      <c r="BB374" s="118"/>
      <c r="BC374" s="118"/>
      <c r="BD374" s="118"/>
      <c r="BE374" s="118"/>
      <c r="BF374" s="118"/>
      <c r="BG374" s="118"/>
      <c r="BH374" s="118"/>
      <c r="BI374" s="118"/>
      <c r="BJ374" s="118"/>
      <c r="BK374" s="118"/>
      <c r="BL374" s="118"/>
      <c r="BM374" s="118"/>
      <c r="BN374" s="118"/>
      <c r="BO374" s="118"/>
      <c r="BP374" s="118"/>
      <c r="BQ374" s="118"/>
      <c r="BR374" s="118"/>
      <c r="BS374" s="118"/>
      <c r="BT374" s="118"/>
      <c r="BU374" s="118"/>
      <c r="BV374" s="118"/>
      <c r="BW374" s="118"/>
    </row>
    <row r="375" spans="2:75" x14ac:dyDescent="0.2">
      <c r="B375" s="15"/>
      <c r="C375" s="15"/>
      <c r="D375" s="15"/>
      <c r="E375" s="15"/>
      <c r="F375" s="15"/>
      <c r="G375" s="15"/>
      <c r="H375" s="15"/>
      <c r="I375" s="15"/>
      <c r="J375" s="15"/>
      <c r="K375" s="15"/>
      <c r="L375" s="15"/>
      <c r="M375" s="15"/>
      <c r="N375" s="15"/>
      <c r="O375" s="15"/>
      <c r="P375" s="15"/>
      <c r="Q375" s="15"/>
      <c r="R375" s="15"/>
      <c r="S375" s="15"/>
      <c r="T375" s="15"/>
      <c r="U375" s="15"/>
      <c r="V375" s="15"/>
      <c r="W375" s="15"/>
      <c r="BA375" s="31"/>
      <c r="BB375" s="118"/>
      <c r="BC375" s="118"/>
      <c r="BD375" s="118"/>
      <c r="BE375" s="118"/>
      <c r="BF375" s="118"/>
      <c r="BG375" s="118"/>
      <c r="BH375" s="118"/>
      <c r="BI375" s="118"/>
      <c r="BJ375" s="118"/>
      <c r="BK375" s="118"/>
      <c r="BL375" s="118"/>
      <c r="BM375" s="118"/>
      <c r="BN375" s="118"/>
      <c r="BO375" s="118"/>
      <c r="BP375" s="118"/>
      <c r="BQ375" s="118"/>
      <c r="BR375" s="118"/>
      <c r="BS375" s="118"/>
      <c r="BT375" s="118"/>
      <c r="BU375" s="118"/>
      <c r="BV375" s="118"/>
      <c r="BW375" s="118"/>
    </row>
    <row r="376" spans="2:75" x14ac:dyDescent="0.2">
      <c r="B376" s="15"/>
      <c r="C376" s="15"/>
      <c r="D376" s="15"/>
      <c r="E376" s="15"/>
      <c r="F376" s="15"/>
      <c r="G376" s="15"/>
      <c r="H376" s="15"/>
      <c r="I376" s="15"/>
      <c r="J376" s="15"/>
      <c r="K376" s="15"/>
      <c r="L376" s="15"/>
      <c r="M376" s="15"/>
      <c r="N376" s="15"/>
      <c r="O376" s="15"/>
      <c r="P376" s="15"/>
      <c r="Q376" s="15"/>
      <c r="R376" s="15"/>
      <c r="S376" s="15"/>
      <c r="T376" s="15"/>
      <c r="U376" s="15"/>
      <c r="V376" s="15"/>
      <c r="W376" s="15"/>
      <c r="BA376" s="31"/>
      <c r="BB376" s="118"/>
      <c r="BC376" s="118"/>
      <c r="BD376" s="118"/>
      <c r="BE376" s="118"/>
      <c r="BF376" s="118"/>
      <c r="BG376" s="118"/>
      <c r="BH376" s="118"/>
      <c r="BI376" s="118"/>
      <c r="BJ376" s="118"/>
      <c r="BK376" s="118"/>
      <c r="BL376" s="118"/>
      <c r="BM376" s="118"/>
      <c r="BN376" s="118"/>
      <c r="BO376" s="118"/>
      <c r="BP376" s="118"/>
      <c r="BQ376" s="118"/>
      <c r="BR376" s="118"/>
      <c r="BS376" s="118"/>
      <c r="BT376" s="118"/>
      <c r="BU376" s="118"/>
      <c r="BV376" s="118"/>
      <c r="BW376" s="118"/>
    </row>
    <row r="377" spans="2:75" x14ac:dyDescent="0.2">
      <c r="B377" s="15"/>
      <c r="C377" s="15"/>
      <c r="D377" s="15"/>
      <c r="E377" s="15"/>
      <c r="F377" s="15"/>
      <c r="G377" s="15"/>
      <c r="H377" s="15"/>
      <c r="I377" s="15"/>
      <c r="J377" s="15"/>
      <c r="K377" s="15"/>
      <c r="L377" s="15"/>
      <c r="M377" s="15"/>
      <c r="N377" s="15"/>
      <c r="O377" s="15"/>
      <c r="P377" s="15"/>
      <c r="Q377" s="15"/>
      <c r="R377" s="15"/>
      <c r="S377" s="15"/>
      <c r="T377" s="15"/>
      <c r="U377" s="15"/>
      <c r="V377" s="15"/>
      <c r="W377" s="15"/>
      <c r="BA377" s="31"/>
      <c r="BB377" s="118"/>
      <c r="BC377" s="118"/>
      <c r="BD377" s="118"/>
      <c r="BE377" s="118"/>
      <c r="BF377" s="118"/>
      <c r="BG377" s="118"/>
      <c r="BH377" s="118"/>
      <c r="BI377" s="118"/>
      <c r="BJ377" s="118"/>
      <c r="BK377" s="118"/>
      <c r="BL377" s="118"/>
      <c r="BM377" s="118"/>
      <c r="BN377" s="118"/>
      <c r="BO377" s="118"/>
      <c r="BP377" s="118"/>
      <c r="BQ377" s="118"/>
      <c r="BR377" s="118"/>
      <c r="BS377" s="118"/>
      <c r="BT377" s="118"/>
      <c r="BU377" s="118"/>
      <c r="BV377" s="118"/>
      <c r="BW377" s="118"/>
    </row>
    <row r="378" spans="2:75" x14ac:dyDescent="0.2">
      <c r="B378" s="15"/>
      <c r="C378" s="15"/>
      <c r="D378" s="15"/>
      <c r="E378" s="15"/>
      <c r="F378" s="15"/>
      <c r="G378" s="15"/>
      <c r="H378" s="15"/>
      <c r="I378" s="15"/>
      <c r="J378" s="15"/>
      <c r="K378" s="15"/>
      <c r="L378" s="15"/>
      <c r="M378" s="15"/>
      <c r="N378" s="15"/>
      <c r="O378" s="15"/>
      <c r="P378" s="15"/>
      <c r="Q378" s="15"/>
      <c r="R378" s="15"/>
      <c r="S378" s="15"/>
      <c r="T378" s="15"/>
      <c r="U378" s="15"/>
      <c r="V378" s="15"/>
      <c r="W378" s="15"/>
      <c r="BA378" s="31"/>
      <c r="BB378" s="118"/>
      <c r="BC378" s="118"/>
      <c r="BD378" s="118"/>
      <c r="BE378" s="118"/>
      <c r="BF378" s="118"/>
      <c r="BG378" s="118"/>
      <c r="BH378" s="118"/>
      <c r="BI378" s="118"/>
      <c r="BJ378" s="118"/>
      <c r="BK378" s="118"/>
      <c r="BL378" s="118"/>
      <c r="BM378" s="118"/>
      <c r="BN378" s="118"/>
      <c r="BO378" s="118"/>
      <c r="BP378" s="118"/>
      <c r="BQ378" s="118"/>
      <c r="BR378" s="118"/>
      <c r="BS378" s="118"/>
      <c r="BT378" s="118"/>
      <c r="BU378" s="118"/>
      <c r="BV378" s="118"/>
      <c r="BW378" s="118"/>
    </row>
    <row r="379" spans="2:75" x14ac:dyDescent="0.2">
      <c r="B379" s="15"/>
      <c r="C379" s="15"/>
      <c r="D379" s="15"/>
      <c r="E379" s="15"/>
      <c r="F379" s="15"/>
      <c r="G379" s="15"/>
      <c r="H379" s="15"/>
      <c r="I379" s="15"/>
      <c r="J379" s="15"/>
      <c r="K379" s="15"/>
      <c r="L379" s="15"/>
      <c r="M379" s="15"/>
      <c r="N379" s="15"/>
      <c r="O379" s="15"/>
      <c r="P379" s="15"/>
      <c r="Q379" s="15"/>
      <c r="R379" s="15"/>
      <c r="S379" s="15"/>
      <c r="T379" s="15"/>
      <c r="U379" s="15"/>
      <c r="V379" s="15"/>
      <c r="W379" s="15"/>
      <c r="BA379" s="31"/>
      <c r="BB379" s="118"/>
      <c r="BC379" s="118"/>
      <c r="BD379" s="118"/>
      <c r="BE379" s="118"/>
      <c r="BF379" s="118"/>
      <c r="BG379" s="118"/>
      <c r="BH379" s="118"/>
      <c r="BI379" s="118"/>
      <c r="BJ379" s="118"/>
      <c r="BK379" s="118"/>
      <c r="BL379" s="118"/>
      <c r="BM379" s="118"/>
      <c r="BN379" s="118"/>
      <c r="BO379" s="118"/>
      <c r="BP379" s="118"/>
      <c r="BQ379" s="118"/>
      <c r="BR379" s="118"/>
      <c r="BS379" s="118"/>
      <c r="BT379" s="118"/>
      <c r="BU379" s="118"/>
      <c r="BV379" s="118"/>
      <c r="BW379" s="118"/>
    </row>
    <row r="380" spans="2:75" x14ac:dyDescent="0.2">
      <c r="B380" s="15"/>
      <c r="C380" s="15"/>
      <c r="D380" s="15"/>
      <c r="E380" s="15"/>
      <c r="F380" s="15"/>
      <c r="G380" s="15"/>
      <c r="H380" s="15"/>
      <c r="I380" s="15"/>
      <c r="J380" s="15"/>
      <c r="K380" s="15"/>
      <c r="L380" s="15"/>
      <c r="M380" s="15"/>
      <c r="N380" s="15"/>
      <c r="O380" s="15"/>
      <c r="P380" s="15"/>
      <c r="Q380" s="15"/>
      <c r="R380" s="15"/>
      <c r="S380" s="15"/>
      <c r="T380" s="15"/>
      <c r="U380" s="15"/>
      <c r="V380" s="15"/>
      <c r="W380" s="15"/>
      <c r="BA380" s="31"/>
      <c r="BB380" s="118"/>
      <c r="BC380" s="118"/>
      <c r="BD380" s="118"/>
      <c r="BE380" s="118"/>
      <c r="BF380" s="118"/>
      <c r="BG380" s="118"/>
      <c r="BH380" s="118"/>
      <c r="BI380" s="118"/>
      <c r="BJ380" s="118"/>
      <c r="BK380" s="118"/>
      <c r="BL380" s="118"/>
      <c r="BM380" s="118"/>
      <c r="BN380" s="118"/>
      <c r="BO380" s="118"/>
      <c r="BP380" s="118"/>
      <c r="BQ380" s="118"/>
      <c r="BR380" s="118"/>
      <c r="BS380" s="118"/>
      <c r="BT380" s="118"/>
      <c r="BU380" s="118"/>
      <c r="BV380" s="118"/>
      <c r="BW380" s="118"/>
    </row>
    <row r="381" spans="2:75" x14ac:dyDescent="0.2">
      <c r="B381" s="15"/>
      <c r="C381" s="15"/>
      <c r="D381" s="15"/>
      <c r="E381" s="15"/>
      <c r="F381" s="15"/>
      <c r="G381" s="15"/>
      <c r="H381" s="15"/>
      <c r="I381" s="15"/>
      <c r="J381" s="15"/>
      <c r="K381" s="15"/>
      <c r="L381" s="15"/>
      <c r="M381" s="15"/>
      <c r="N381" s="15"/>
      <c r="O381" s="15"/>
      <c r="P381" s="15"/>
      <c r="Q381" s="15"/>
      <c r="R381" s="15"/>
      <c r="S381" s="15"/>
      <c r="T381" s="15"/>
      <c r="U381" s="15"/>
      <c r="V381" s="15"/>
      <c r="W381" s="15"/>
      <c r="BA381" s="31"/>
      <c r="BB381" s="118"/>
      <c r="BC381" s="118"/>
      <c r="BD381" s="118"/>
      <c r="BE381" s="118"/>
      <c r="BF381" s="118"/>
      <c r="BG381" s="118"/>
      <c r="BH381" s="118"/>
      <c r="BI381" s="118"/>
      <c r="BJ381" s="118"/>
      <c r="BK381" s="118"/>
      <c r="BL381" s="118"/>
      <c r="BM381" s="118"/>
      <c r="BN381" s="118"/>
      <c r="BO381" s="118"/>
      <c r="BP381" s="118"/>
      <c r="BQ381" s="118"/>
      <c r="BR381" s="118"/>
      <c r="BS381" s="118"/>
      <c r="BT381" s="118"/>
      <c r="BU381" s="118"/>
      <c r="BV381" s="118"/>
      <c r="BW381" s="118"/>
    </row>
    <row r="382" spans="2:75" x14ac:dyDescent="0.2">
      <c r="B382" s="15"/>
      <c r="C382" s="15"/>
      <c r="D382" s="15"/>
      <c r="E382" s="15"/>
      <c r="F382" s="15"/>
      <c r="G382" s="15"/>
      <c r="H382" s="15"/>
      <c r="I382" s="15"/>
      <c r="J382" s="15"/>
      <c r="K382" s="15"/>
      <c r="L382" s="15"/>
      <c r="M382" s="15"/>
      <c r="N382" s="15"/>
      <c r="O382" s="15"/>
      <c r="P382" s="15"/>
      <c r="Q382" s="15"/>
      <c r="R382" s="15"/>
      <c r="S382" s="15"/>
      <c r="T382" s="15"/>
      <c r="U382" s="15"/>
      <c r="V382" s="15"/>
      <c r="W382" s="15"/>
      <c r="BA382" s="31"/>
      <c r="BB382" s="118"/>
      <c r="BC382" s="118"/>
      <c r="BD382" s="118"/>
      <c r="BE382" s="118"/>
      <c r="BF382" s="118"/>
      <c r="BG382" s="118"/>
      <c r="BH382" s="118"/>
      <c r="BI382" s="118"/>
      <c r="BJ382" s="118"/>
      <c r="BK382" s="118"/>
      <c r="BL382" s="118"/>
      <c r="BM382" s="118"/>
      <c r="BN382" s="118"/>
      <c r="BO382" s="118"/>
      <c r="BP382" s="118"/>
      <c r="BQ382" s="118"/>
      <c r="BR382" s="118"/>
      <c r="BS382" s="118"/>
      <c r="BT382" s="118"/>
      <c r="BU382" s="118"/>
      <c r="BV382" s="118"/>
      <c r="BW382" s="118"/>
    </row>
    <row r="383" spans="2:75" x14ac:dyDescent="0.2">
      <c r="B383" s="15"/>
      <c r="C383" s="15"/>
      <c r="D383" s="15"/>
      <c r="E383" s="15"/>
      <c r="F383" s="15"/>
      <c r="G383" s="15"/>
      <c r="H383" s="15"/>
      <c r="I383" s="15"/>
      <c r="J383" s="15"/>
      <c r="K383" s="15"/>
      <c r="L383" s="15"/>
      <c r="M383" s="15"/>
      <c r="N383" s="15"/>
      <c r="O383" s="15"/>
      <c r="P383" s="15"/>
      <c r="Q383" s="15"/>
      <c r="R383" s="15"/>
      <c r="S383" s="15"/>
      <c r="T383" s="15"/>
      <c r="U383" s="15"/>
      <c r="V383" s="15"/>
      <c r="W383" s="15"/>
      <c r="BA383" s="31"/>
      <c r="BB383" s="118"/>
      <c r="BC383" s="118"/>
      <c r="BD383" s="118"/>
      <c r="BE383" s="118"/>
      <c r="BF383" s="118"/>
      <c r="BG383" s="118"/>
      <c r="BH383" s="118"/>
      <c r="BI383" s="118"/>
      <c r="BJ383" s="118"/>
      <c r="BK383" s="118"/>
      <c r="BL383" s="118"/>
      <c r="BM383" s="118"/>
      <c r="BN383" s="118"/>
      <c r="BO383" s="118"/>
      <c r="BP383" s="118"/>
      <c r="BQ383" s="118"/>
      <c r="BR383" s="118"/>
      <c r="BS383" s="118"/>
      <c r="BT383" s="118"/>
      <c r="BU383" s="118"/>
      <c r="BV383" s="118"/>
      <c r="BW383" s="118"/>
    </row>
    <row r="384" spans="2:75" x14ac:dyDescent="0.2">
      <c r="B384" s="15"/>
      <c r="C384" s="15"/>
      <c r="D384" s="15"/>
      <c r="E384" s="15"/>
      <c r="F384" s="15"/>
      <c r="G384" s="15"/>
      <c r="H384" s="15"/>
      <c r="I384" s="15"/>
      <c r="J384" s="15"/>
      <c r="K384" s="15"/>
      <c r="L384" s="15"/>
      <c r="M384" s="15"/>
      <c r="N384" s="15"/>
      <c r="O384" s="15"/>
      <c r="P384" s="15"/>
      <c r="Q384" s="15"/>
      <c r="R384" s="15"/>
      <c r="S384" s="15"/>
      <c r="T384" s="15"/>
      <c r="U384" s="15"/>
      <c r="V384" s="15"/>
      <c r="W384" s="15"/>
      <c r="BA384" s="31"/>
      <c r="BB384" s="118"/>
      <c r="BC384" s="118"/>
      <c r="BD384" s="118"/>
      <c r="BE384" s="118"/>
      <c r="BF384" s="118"/>
      <c r="BG384" s="118"/>
      <c r="BH384" s="118"/>
      <c r="BI384" s="118"/>
      <c r="BJ384" s="118"/>
      <c r="BK384" s="118"/>
      <c r="BL384" s="118"/>
      <c r="BM384" s="118"/>
      <c r="BN384" s="118"/>
      <c r="BO384" s="118"/>
      <c r="BP384" s="118"/>
      <c r="BQ384" s="118"/>
      <c r="BR384" s="118"/>
      <c r="BS384" s="118"/>
      <c r="BT384" s="118"/>
      <c r="BU384" s="118"/>
      <c r="BV384" s="118"/>
      <c r="BW384" s="118"/>
    </row>
    <row r="385" spans="2:93" x14ac:dyDescent="0.2">
      <c r="B385" s="15"/>
      <c r="C385" s="15"/>
      <c r="D385" s="15"/>
      <c r="E385" s="15"/>
      <c r="F385" s="15"/>
      <c r="G385" s="15"/>
      <c r="H385" s="15"/>
      <c r="I385" s="15"/>
      <c r="J385" s="15"/>
      <c r="K385" s="15"/>
      <c r="L385" s="15"/>
      <c r="M385" s="15"/>
      <c r="N385" s="15"/>
      <c r="O385" s="15"/>
      <c r="P385" s="15"/>
      <c r="Q385" s="15"/>
      <c r="R385" s="15"/>
      <c r="S385" s="15"/>
      <c r="T385" s="15"/>
      <c r="U385" s="15"/>
      <c r="V385" s="15"/>
      <c r="W385" s="15"/>
      <c r="BA385" s="31"/>
      <c r="BB385" s="118"/>
      <c r="BC385" s="118"/>
      <c r="BD385" s="118"/>
      <c r="BE385" s="118"/>
      <c r="BF385" s="118"/>
      <c r="BG385" s="118"/>
      <c r="BH385" s="118"/>
      <c r="BI385" s="118"/>
      <c r="BJ385" s="118"/>
      <c r="BK385" s="118"/>
      <c r="BL385" s="118"/>
      <c r="BM385" s="118"/>
      <c r="BN385" s="118"/>
      <c r="BO385" s="118"/>
      <c r="BP385" s="118"/>
      <c r="BQ385" s="118"/>
      <c r="BR385" s="118"/>
      <c r="BS385" s="118"/>
      <c r="BT385" s="118"/>
      <c r="BU385" s="118"/>
      <c r="BV385" s="118"/>
      <c r="BW385" s="118"/>
    </row>
    <row r="386" spans="2:93" x14ac:dyDescent="0.2">
      <c r="B386" s="15"/>
      <c r="C386" s="15"/>
      <c r="D386" s="15"/>
      <c r="E386" s="15"/>
      <c r="F386" s="15"/>
      <c r="G386" s="15"/>
      <c r="H386" s="15"/>
      <c r="I386" s="15"/>
      <c r="J386" s="15"/>
      <c r="K386" s="15"/>
      <c r="L386" s="15"/>
      <c r="M386" s="15"/>
      <c r="N386" s="15"/>
      <c r="O386" s="15"/>
      <c r="P386" s="15"/>
      <c r="Q386" s="15"/>
      <c r="R386" s="15"/>
      <c r="S386" s="15"/>
      <c r="T386" s="15"/>
      <c r="U386" s="15"/>
      <c r="V386" s="15"/>
      <c r="W386" s="15"/>
      <c r="BA386" s="31"/>
      <c r="BB386" s="118"/>
      <c r="BC386" s="118"/>
      <c r="BD386" s="118"/>
      <c r="BE386" s="118"/>
      <c r="BF386" s="118"/>
      <c r="BG386" s="118"/>
      <c r="BH386" s="118"/>
      <c r="BI386" s="118"/>
      <c r="BJ386" s="118"/>
      <c r="BK386" s="118"/>
      <c r="BL386" s="118"/>
      <c r="BM386" s="118"/>
      <c r="BN386" s="118"/>
      <c r="BO386" s="118"/>
      <c r="BP386" s="118"/>
      <c r="BQ386" s="118"/>
      <c r="BR386" s="118"/>
      <c r="BS386" s="118"/>
      <c r="BT386" s="118"/>
      <c r="BU386" s="118"/>
      <c r="BV386" s="118"/>
      <c r="BW386" s="118"/>
    </row>
    <row r="387" spans="2:93" x14ac:dyDescent="0.2">
      <c r="B387" s="15"/>
      <c r="C387" s="15"/>
      <c r="D387" s="15"/>
      <c r="E387" s="15"/>
      <c r="F387" s="15"/>
      <c r="G387" s="15"/>
      <c r="H387" s="15"/>
      <c r="I387" s="15"/>
      <c r="J387" s="15"/>
      <c r="K387" s="15"/>
      <c r="L387" s="15"/>
      <c r="M387" s="15"/>
      <c r="N387" s="15"/>
      <c r="O387" s="15"/>
      <c r="P387" s="15"/>
      <c r="Q387" s="15"/>
      <c r="R387" s="15"/>
      <c r="S387" s="15"/>
      <c r="T387" s="15"/>
      <c r="U387" s="15"/>
      <c r="V387" s="15"/>
      <c r="W387" s="15"/>
      <c r="BA387" s="31"/>
      <c r="BB387" s="118"/>
      <c r="BC387" s="118"/>
      <c r="BD387" s="118"/>
      <c r="BE387" s="118"/>
      <c r="BF387" s="118"/>
      <c r="BG387" s="118"/>
      <c r="BH387" s="118"/>
      <c r="BI387" s="118"/>
      <c r="BJ387" s="118"/>
      <c r="BK387" s="118"/>
      <c r="BL387" s="118"/>
      <c r="BM387" s="118"/>
      <c r="BN387" s="118"/>
      <c r="BO387" s="118"/>
      <c r="BP387" s="118"/>
      <c r="BQ387" s="118"/>
      <c r="BR387" s="118"/>
      <c r="BS387" s="118"/>
      <c r="BT387" s="118"/>
      <c r="BU387" s="118"/>
      <c r="BV387" s="118"/>
      <c r="BW387" s="118"/>
    </row>
    <row r="388" spans="2:93" x14ac:dyDescent="0.2">
      <c r="B388" s="15"/>
      <c r="C388" s="15"/>
      <c r="D388" s="15"/>
      <c r="E388" s="15"/>
      <c r="F388" s="15"/>
      <c r="G388" s="15"/>
      <c r="H388" s="15"/>
      <c r="I388" s="15"/>
      <c r="J388" s="15"/>
      <c r="K388" s="15"/>
      <c r="L388" s="15"/>
      <c r="M388" s="15"/>
      <c r="N388" s="15"/>
      <c r="O388" s="15"/>
      <c r="P388" s="15"/>
      <c r="Q388" s="15"/>
      <c r="R388" s="15"/>
      <c r="S388" s="15"/>
      <c r="T388" s="15"/>
      <c r="U388" s="15"/>
      <c r="V388" s="15"/>
      <c r="W388" s="15"/>
      <c r="BA388" s="31"/>
      <c r="BB388" s="118"/>
      <c r="BC388" s="118"/>
      <c r="BD388" s="118"/>
      <c r="BE388" s="118"/>
      <c r="BF388" s="118"/>
      <c r="BG388" s="118"/>
      <c r="BH388" s="118"/>
      <c r="BI388" s="118"/>
      <c r="BJ388" s="118"/>
      <c r="BK388" s="118"/>
      <c r="BL388" s="118"/>
      <c r="BM388" s="118"/>
      <c r="BN388" s="118"/>
      <c r="BO388" s="118"/>
      <c r="BP388" s="118"/>
      <c r="BQ388" s="118"/>
      <c r="BR388" s="118"/>
      <c r="BS388" s="118"/>
      <c r="BT388" s="118"/>
      <c r="BU388" s="118"/>
      <c r="BV388" s="118"/>
      <c r="BW388" s="118"/>
    </row>
    <row r="389" spans="2:93" x14ac:dyDescent="0.2">
      <c r="B389" s="15"/>
      <c r="C389" s="15"/>
      <c r="D389" s="15"/>
      <c r="E389" s="15"/>
      <c r="F389" s="15"/>
      <c r="G389" s="15"/>
      <c r="H389" s="15"/>
      <c r="I389" s="15"/>
      <c r="J389" s="15"/>
      <c r="K389" s="15"/>
      <c r="L389" s="15"/>
      <c r="M389" s="15"/>
      <c r="N389" s="15"/>
      <c r="O389" s="15"/>
      <c r="P389" s="15"/>
      <c r="Q389" s="15"/>
      <c r="R389" s="15"/>
      <c r="S389" s="15"/>
      <c r="T389" s="15"/>
      <c r="U389" s="15"/>
      <c r="V389" s="15"/>
      <c r="W389" s="15"/>
      <c r="BA389" s="31"/>
      <c r="BB389" s="118"/>
      <c r="BC389" s="118"/>
      <c r="BD389" s="118"/>
      <c r="BE389" s="118"/>
      <c r="BF389" s="118"/>
      <c r="BG389" s="118"/>
      <c r="BH389" s="118"/>
      <c r="BI389" s="118"/>
      <c r="BJ389" s="118"/>
      <c r="BK389" s="118"/>
      <c r="BL389" s="118"/>
      <c r="BM389" s="118"/>
      <c r="BN389" s="118"/>
      <c r="BO389" s="118"/>
      <c r="BP389" s="118"/>
      <c r="BQ389" s="118"/>
      <c r="BR389" s="118"/>
      <c r="BS389" s="118"/>
      <c r="BT389" s="118"/>
      <c r="BU389" s="118"/>
      <c r="BV389" s="118"/>
      <c r="BW389" s="118"/>
    </row>
    <row r="390" spans="2:93" x14ac:dyDescent="0.2">
      <c r="B390" s="15"/>
      <c r="C390" s="15"/>
      <c r="D390" s="15"/>
      <c r="E390" s="15"/>
      <c r="F390" s="15"/>
      <c r="G390" s="15"/>
      <c r="H390" s="15"/>
      <c r="I390" s="15"/>
      <c r="J390" s="15"/>
      <c r="K390" s="15"/>
      <c r="L390" s="15"/>
      <c r="M390" s="15"/>
      <c r="N390" s="15"/>
      <c r="O390" s="15"/>
      <c r="P390" s="15"/>
      <c r="Q390" s="15"/>
      <c r="R390" s="15"/>
      <c r="S390" s="15"/>
      <c r="T390" s="15"/>
      <c r="U390" s="15"/>
      <c r="V390" s="15"/>
      <c r="W390" s="15"/>
      <c r="BA390" s="31"/>
      <c r="BB390" s="118"/>
      <c r="BC390" s="118"/>
      <c r="BD390" s="118"/>
      <c r="BE390" s="118"/>
      <c r="BF390" s="118"/>
      <c r="BG390" s="118"/>
      <c r="BH390" s="118"/>
      <c r="BI390" s="118"/>
      <c r="BJ390" s="118"/>
      <c r="BK390" s="118"/>
      <c r="BL390" s="118"/>
      <c r="BM390" s="118"/>
      <c r="BN390" s="118"/>
      <c r="BO390" s="118"/>
      <c r="BP390" s="118"/>
      <c r="BQ390" s="118"/>
      <c r="BR390" s="118"/>
      <c r="BS390" s="118"/>
      <c r="BT390" s="118"/>
      <c r="BU390" s="118"/>
      <c r="BV390" s="118"/>
      <c r="BW390" s="118"/>
    </row>
    <row r="391" spans="2:93" x14ac:dyDescent="0.2">
      <c r="B391" s="15"/>
      <c r="C391" s="15"/>
      <c r="D391" s="15"/>
      <c r="E391" s="15"/>
      <c r="F391" s="15"/>
      <c r="G391" s="15"/>
      <c r="H391" s="15"/>
      <c r="I391" s="15"/>
      <c r="J391" s="15"/>
      <c r="K391" s="15"/>
      <c r="L391" s="15"/>
      <c r="M391" s="15"/>
      <c r="N391" s="15"/>
      <c r="O391" s="15"/>
      <c r="P391" s="15"/>
      <c r="Q391" s="15"/>
      <c r="R391" s="15"/>
      <c r="S391" s="15"/>
      <c r="T391" s="15"/>
      <c r="U391" s="15"/>
      <c r="V391" s="15"/>
      <c r="W391" s="15"/>
      <c r="BA391" s="31"/>
      <c r="BB391" s="118"/>
      <c r="BC391" s="118"/>
      <c r="BD391" s="118"/>
      <c r="BE391" s="118"/>
      <c r="BF391" s="118"/>
      <c r="BG391" s="118"/>
      <c r="BH391" s="118"/>
      <c r="BI391" s="118"/>
      <c r="BJ391" s="118"/>
      <c r="BK391" s="118"/>
      <c r="BL391" s="118"/>
      <c r="BM391" s="118"/>
      <c r="BN391" s="118"/>
      <c r="BO391" s="118"/>
      <c r="BP391" s="118"/>
      <c r="BQ391" s="118"/>
      <c r="BR391" s="118"/>
      <c r="BS391" s="118"/>
      <c r="BT391" s="118"/>
      <c r="BU391" s="118"/>
      <c r="BV391" s="118"/>
      <c r="BW391" s="118"/>
    </row>
    <row r="392" spans="2:93" x14ac:dyDescent="0.2">
      <c r="B392" s="15"/>
      <c r="C392" s="15"/>
      <c r="D392" s="15"/>
      <c r="E392" s="15"/>
      <c r="F392" s="15"/>
      <c r="G392" s="15"/>
      <c r="H392" s="15"/>
      <c r="I392" s="15"/>
      <c r="J392" s="15"/>
      <c r="K392" s="15"/>
      <c r="L392" s="15"/>
      <c r="M392" s="15"/>
      <c r="N392" s="15"/>
      <c r="O392" s="15"/>
      <c r="P392" s="15"/>
      <c r="Q392" s="15"/>
      <c r="R392" s="15"/>
      <c r="S392" s="15"/>
      <c r="T392" s="15"/>
      <c r="U392" s="15"/>
      <c r="V392" s="15"/>
      <c r="W392" s="15"/>
      <c r="BA392" s="31"/>
      <c r="BB392" s="118"/>
      <c r="BC392" s="118"/>
      <c r="BD392" s="118"/>
      <c r="BE392" s="118"/>
      <c r="BF392" s="118"/>
      <c r="BG392" s="118"/>
      <c r="BH392" s="118"/>
      <c r="BI392" s="118"/>
      <c r="BJ392" s="118"/>
      <c r="BK392" s="118"/>
      <c r="BL392" s="118"/>
      <c r="BM392" s="118"/>
      <c r="BN392" s="118"/>
      <c r="BO392" s="118"/>
      <c r="BP392" s="118"/>
      <c r="BQ392" s="118"/>
      <c r="BR392" s="118"/>
      <c r="BS392" s="118"/>
      <c r="BT392" s="118"/>
      <c r="BU392" s="118"/>
      <c r="BV392" s="118"/>
      <c r="BW392" s="118"/>
    </row>
    <row r="393" spans="2:93" x14ac:dyDescent="0.2">
      <c r="B393" s="15"/>
      <c r="C393" s="15"/>
      <c r="D393" s="15"/>
      <c r="E393" s="15"/>
      <c r="F393" s="15"/>
      <c r="G393" s="15"/>
      <c r="H393" s="15"/>
      <c r="I393" s="15"/>
      <c r="J393" s="15"/>
      <c r="K393" s="15"/>
      <c r="L393" s="15"/>
      <c r="M393" s="15"/>
      <c r="N393" s="15"/>
      <c r="O393" s="15"/>
      <c r="P393" s="15"/>
      <c r="Q393" s="15"/>
      <c r="R393" s="15"/>
      <c r="S393" s="15"/>
      <c r="T393" s="15"/>
      <c r="U393" s="15"/>
      <c r="V393" s="15"/>
      <c r="W393" s="15"/>
      <c r="BA393" s="31"/>
      <c r="BB393" s="118"/>
      <c r="BC393" s="118"/>
      <c r="BD393" s="118"/>
      <c r="BE393" s="118"/>
      <c r="BF393" s="118"/>
      <c r="BG393" s="118"/>
      <c r="BH393" s="118"/>
      <c r="BI393" s="118"/>
      <c r="BJ393" s="118"/>
      <c r="BK393" s="118"/>
      <c r="BL393" s="118"/>
      <c r="BM393" s="118"/>
      <c r="BN393" s="118"/>
      <c r="BO393" s="118"/>
      <c r="BP393" s="118"/>
      <c r="BQ393" s="118"/>
      <c r="BR393" s="118"/>
      <c r="BS393" s="118"/>
      <c r="BT393" s="118"/>
      <c r="BU393" s="118"/>
      <c r="BV393" s="118"/>
      <c r="BW393" s="118"/>
    </row>
    <row r="394" spans="2:93" x14ac:dyDescent="0.2">
      <c r="B394" s="15"/>
      <c r="C394" s="15"/>
      <c r="D394" s="15"/>
      <c r="E394" s="15"/>
      <c r="F394" s="15"/>
      <c r="G394" s="15"/>
      <c r="H394" s="15"/>
      <c r="I394" s="15"/>
      <c r="J394" s="15"/>
      <c r="K394" s="15"/>
      <c r="L394" s="15"/>
      <c r="M394" s="15"/>
      <c r="N394" s="15"/>
      <c r="O394" s="15"/>
      <c r="P394" s="15"/>
      <c r="Q394" s="15"/>
      <c r="R394" s="15"/>
      <c r="S394" s="15"/>
      <c r="T394" s="15"/>
      <c r="U394" s="15"/>
      <c r="V394" s="15"/>
      <c r="W394" s="15"/>
      <c r="BA394" s="31" t="str">
        <f ca="1">HYPERLINK("#"&amp;MID(CELL("filename",AG344),FIND("]",CELL("filename",AG344))+1,256)&amp;"!"&amp;ADDRESS(ROW($B$8),COLUMN($B$8),1,TRUE),"Return to Cell B8")</f>
        <v>Return to Cell B8</v>
      </c>
      <c r="BB394" s="118"/>
      <c r="BC394" s="118"/>
      <c r="BD394" s="118"/>
      <c r="BE394" s="118"/>
      <c r="BF394" s="118"/>
      <c r="BG394" s="118"/>
      <c r="BH394" s="118"/>
      <c r="BI394" s="118"/>
      <c r="BJ394" s="118"/>
      <c r="BK394" s="118"/>
      <c r="BL394" s="118"/>
      <c r="BM394" s="118"/>
      <c r="BN394" s="118"/>
      <c r="BO394" s="118"/>
      <c r="BP394" s="118"/>
      <c r="BQ394" s="118"/>
      <c r="BR394" s="118"/>
      <c r="BS394" s="118"/>
      <c r="BT394" s="118"/>
      <c r="BU394" s="118"/>
      <c r="BV394" s="118"/>
      <c r="BW394" s="118"/>
    </row>
    <row r="395" spans="2:93" x14ac:dyDescent="0.2">
      <c r="B395" s="15"/>
      <c r="C395" s="15"/>
      <c r="D395" s="15"/>
      <c r="E395" s="15"/>
      <c r="F395" s="15"/>
      <c r="G395" s="15"/>
      <c r="H395" s="15"/>
      <c r="I395" s="15"/>
      <c r="J395" s="15"/>
      <c r="K395" s="15"/>
      <c r="L395" s="15"/>
      <c r="M395" s="15"/>
      <c r="N395" s="15"/>
      <c r="O395" s="15"/>
      <c r="P395" s="15"/>
      <c r="Q395" s="15"/>
      <c r="R395" s="15"/>
      <c r="S395" s="15"/>
      <c r="T395" s="15"/>
      <c r="U395" s="15"/>
      <c r="V395" s="15"/>
      <c r="W395" s="15"/>
      <c r="BA395" s="31"/>
      <c r="BB395" s="31"/>
      <c r="BC395" s="31"/>
      <c r="BD395" s="31"/>
      <c r="BE395" s="31"/>
      <c r="BF395" s="31"/>
      <c r="BG395" s="31"/>
      <c r="BH395" s="31"/>
      <c r="BI395" s="31"/>
      <c r="BJ395" s="31"/>
      <c r="BK395" s="31"/>
      <c r="BL395" s="31"/>
      <c r="BM395" s="31"/>
      <c r="BN395" s="31"/>
      <c r="BO395" s="31"/>
      <c r="BP395" s="31"/>
      <c r="BQ395" s="31"/>
      <c r="BR395" s="31"/>
      <c r="BS395" s="31"/>
      <c r="BT395" s="31"/>
      <c r="BU395" s="31"/>
      <c r="BV395" s="31"/>
      <c r="BW395" s="31"/>
      <c r="BX395" s="31"/>
    </row>
    <row r="396" spans="2:93" x14ac:dyDescent="0.2">
      <c r="B396" s="15"/>
      <c r="C396" s="15"/>
      <c r="D396" s="15"/>
      <c r="E396" s="15"/>
      <c r="F396" s="15"/>
      <c r="G396" s="15"/>
      <c r="H396" s="15"/>
      <c r="I396" s="15"/>
      <c r="J396" s="15"/>
      <c r="K396" s="15"/>
      <c r="L396" s="15"/>
      <c r="M396" s="15"/>
      <c r="N396" s="15"/>
      <c r="O396" s="15"/>
      <c r="P396" s="15"/>
      <c r="Q396" s="15"/>
      <c r="R396" s="15"/>
      <c r="S396" s="15"/>
      <c r="T396" s="15"/>
      <c r="U396" s="15"/>
      <c r="V396" s="15"/>
      <c r="W396" s="15"/>
      <c r="BA396" s="31"/>
      <c r="BB396" s="31"/>
      <c r="BC396" s="31"/>
      <c r="BD396" s="31"/>
      <c r="BE396" s="31"/>
      <c r="BF396" s="31"/>
      <c r="BG396" s="31"/>
      <c r="BH396" s="31"/>
      <c r="BI396" s="31"/>
      <c r="BJ396" s="31"/>
      <c r="BK396" s="31"/>
      <c r="BL396" s="31"/>
      <c r="BM396" s="31"/>
      <c r="BN396" s="31"/>
      <c r="BO396" s="31"/>
      <c r="BP396" s="31"/>
      <c r="BQ396" s="31"/>
      <c r="BR396" s="31"/>
      <c r="BS396" s="31"/>
      <c r="BT396" s="31"/>
      <c r="BU396" s="31"/>
      <c r="BV396" s="31"/>
      <c r="BW396" s="31"/>
      <c r="BX396" s="31"/>
    </row>
    <row r="397" spans="2:93" x14ac:dyDescent="0.2">
      <c r="B397" s="15"/>
      <c r="C397" s="15"/>
      <c r="D397" s="15"/>
      <c r="E397" s="15"/>
      <c r="F397" s="15"/>
      <c r="G397" s="15"/>
      <c r="H397" s="15"/>
      <c r="I397" s="15"/>
      <c r="J397" s="15"/>
      <c r="K397" s="15"/>
      <c r="L397" s="15"/>
      <c r="M397" s="15"/>
      <c r="N397" s="15"/>
      <c r="O397" s="15"/>
      <c r="P397" s="15"/>
      <c r="Q397" s="15"/>
      <c r="R397" s="15"/>
      <c r="S397" s="15"/>
      <c r="T397" s="15"/>
      <c r="U397" s="15"/>
      <c r="V397" s="15"/>
      <c r="W397" s="15"/>
      <c r="BA397" s="31"/>
      <c r="BB397" s="31"/>
      <c r="BC397" s="31"/>
      <c r="BD397" s="31"/>
      <c r="BE397" s="31"/>
      <c r="BF397" s="31"/>
      <c r="BG397" s="31"/>
      <c r="BH397" s="31"/>
      <c r="BI397" s="31"/>
      <c r="BJ397" s="31"/>
      <c r="BK397" s="31"/>
      <c r="BL397" s="31"/>
      <c r="BM397" s="31"/>
      <c r="BN397" s="31"/>
      <c r="BO397" s="31"/>
      <c r="BP397" s="31"/>
      <c r="BQ397" s="31"/>
      <c r="BR397" s="31"/>
      <c r="BS397" s="31"/>
      <c r="BT397" s="31"/>
      <c r="BU397" s="31"/>
      <c r="BV397" s="31"/>
      <c r="BW397" s="31"/>
      <c r="BX397" s="31"/>
    </row>
    <row r="398" spans="2:93" x14ac:dyDescent="0.2">
      <c r="B398" s="15"/>
      <c r="C398" s="15"/>
      <c r="D398" s="15"/>
      <c r="E398" s="15"/>
      <c r="F398" s="15"/>
      <c r="G398" s="15"/>
      <c r="H398" s="15"/>
      <c r="I398" s="15"/>
      <c r="J398" s="15"/>
      <c r="K398" s="15"/>
      <c r="L398" s="15"/>
      <c r="M398" s="15"/>
      <c r="N398" s="15"/>
      <c r="O398" s="15"/>
      <c r="P398" s="15"/>
      <c r="Q398" s="15"/>
      <c r="R398" s="15"/>
      <c r="S398" s="15"/>
      <c r="T398" s="15"/>
      <c r="U398" s="15"/>
      <c r="V398" s="15"/>
      <c r="W398" s="15"/>
      <c r="BA398" s="31"/>
      <c r="BB398" s="31"/>
      <c r="BC398" s="31"/>
      <c r="BD398" s="31"/>
      <c r="BE398" s="31"/>
      <c r="BF398" s="31"/>
      <c r="BG398" s="31"/>
      <c r="BH398" s="31"/>
      <c r="BI398" s="31"/>
      <c r="BJ398" s="31"/>
      <c r="BK398" s="31"/>
      <c r="BL398" s="31"/>
      <c r="BM398" s="31"/>
      <c r="BN398" s="31"/>
      <c r="BO398" s="31"/>
      <c r="BP398" s="31"/>
      <c r="BQ398" s="31"/>
      <c r="BR398" s="31"/>
      <c r="BS398" s="31"/>
      <c r="BT398" s="31"/>
      <c r="BU398" s="31"/>
      <c r="BV398" s="31"/>
      <c r="BW398" s="31"/>
      <c r="BX398" s="31"/>
    </row>
    <row r="399" spans="2:93" x14ac:dyDescent="0.2">
      <c r="B399" s="15"/>
      <c r="C399" s="15"/>
      <c r="D399" s="15"/>
      <c r="E399" s="15"/>
      <c r="F399" s="15"/>
      <c r="G399" s="15"/>
      <c r="H399" s="15"/>
      <c r="I399" s="15"/>
      <c r="J399" s="15"/>
      <c r="K399" s="15"/>
      <c r="L399" s="15"/>
      <c r="M399" s="15"/>
      <c r="N399" s="15"/>
      <c r="O399" s="15"/>
      <c r="P399" s="15"/>
      <c r="Q399" s="15"/>
      <c r="R399" s="15"/>
      <c r="S399" s="15"/>
      <c r="T399" s="15"/>
      <c r="U399" s="15"/>
      <c r="V399" s="15"/>
      <c r="W399" s="15"/>
      <c r="BA399" s="31"/>
      <c r="BB399" s="31"/>
      <c r="BC399" s="31"/>
      <c r="BD399" s="31"/>
      <c r="BE399" s="31"/>
      <c r="BF399" s="31"/>
      <c r="BG399" s="31"/>
      <c r="BH399" s="31"/>
      <c r="BI399" s="31"/>
      <c r="BJ399" s="31"/>
      <c r="BK399" s="31"/>
      <c r="BL399" s="31"/>
      <c r="BM399" s="31"/>
      <c r="BN399" s="31"/>
      <c r="BO399" s="31"/>
      <c r="BP399" s="31"/>
      <c r="BQ399" s="31"/>
      <c r="BR399" s="31"/>
      <c r="BS399" s="31"/>
      <c r="BT399" s="31"/>
      <c r="BU399" s="31"/>
      <c r="BV399" s="31"/>
      <c r="BW399" s="31"/>
      <c r="BX399" s="31"/>
    </row>
    <row r="400" spans="2:93" x14ac:dyDescent="0.2">
      <c r="B400" s="15"/>
      <c r="C400" s="15"/>
      <c r="D400" s="15"/>
      <c r="E400" s="15"/>
      <c r="F400" s="15"/>
      <c r="G400" s="15"/>
      <c r="H400" s="15"/>
      <c r="I400" s="15"/>
      <c r="J400" s="15"/>
      <c r="K400" s="15"/>
      <c r="L400" s="15"/>
      <c r="M400" s="15"/>
      <c r="N400" s="15"/>
      <c r="O400" s="15"/>
      <c r="P400" s="15"/>
      <c r="Q400" s="15"/>
      <c r="R400" s="15"/>
      <c r="S400" s="15"/>
      <c r="T400" s="15"/>
      <c r="U400" s="15"/>
      <c r="V400" s="15"/>
      <c r="W400" s="15"/>
      <c r="CA400" s="118" t="s">
        <v>257</v>
      </c>
      <c r="CB400" s="31" t="str">
        <f ca="1">HYPERLINK("#"&amp;MID(CELL("filename",BH349),FIND("]",CELL("filename",BH349))+1,256)&amp;"!"&amp;ADDRESS(ROW($B$8),COLUMN($B$8),1,TRUE),"Return to Cell B8")</f>
        <v>Return to Cell B8</v>
      </c>
      <c r="CC400" s="15"/>
      <c r="CD400" s="15"/>
      <c r="CE400" s="15"/>
      <c r="CF400" s="15"/>
      <c r="CG400" s="15"/>
      <c r="CH400" s="15"/>
      <c r="CI400" s="15"/>
      <c r="CJ400" s="15"/>
      <c r="CK400" s="15"/>
      <c r="CL400" s="15"/>
      <c r="CM400" s="15"/>
      <c r="CN400" s="15"/>
      <c r="CO400" s="15"/>
    </row>
    <row r="401" spans="2:93" x14ac:dyDescent="0.2">
      <c r="B401" s="15"/>
      <c r="C401" s="15"/>
      <c r="D401" s="15"/>
      <c r="E401" s="15"/>
      <c r="F401" s="15"/>
      <c r="G401" s="15"/>
      <c r="H401" s="15"/>
      <c r="I401" s="15"/>
      <c r="J401" s="15"/>
      <c r="K401" s="15"/>
      <c r="L401" s="15"/>
      <c r="M401" s="15"/>
      <c r="N401" s="15"/>
      <c r="O401" s="15"/>
      <c r="P401" s="15"/>
      <c r="Q401" s="15"/>
      <c r="R401" s="15"/>
      <c r="S401" s="15"/>
      <c r="T401" s="15"/>
      <c r="U401" s="15"/>
      <c r="V401" s="15"/>
      <c r="W401" s="15"/>
      <c r="CB401" s="15"/>
      <c r="CC401" s="15"/>
      <c r="CD401" s="15"/>
      <c r="CE401" s="15"/>
      <c r="CF401" s="15"/>
      <c r="CG401" s="15"/>
      <c r="CH401" s="15"/>
      <c r="CI401" s="15"/>
      <c r="CJ401" s="15"/>
      <c r="CK401" s="15"/>
      <c r="CL401" s="15"/>
      <c r="CM401" s="15"/>
      <c r="CN401" s="15"/>
      <c r="CO401" s="15"/>
    </row>
    <row r="402" spans="2:93" x14ac:dyDescent="0.2">
      <c r="B402" s="15"/>
      <c r="C402" s="15"/>
      <c r="D402" s="15"/>
      <c r="E402" s="15"/>
      <c r="F402" s="15"/>
      <c r="G402" s="15"/>
      <c r="H402" s="15"/>
      <c r="I402" s="15"/>
      <c r="J402" s="15"/>
      <c r="K402" s="15"/>
      <c r="L402" s="15"/>
      <c r="M402" s="15"/>
      <c r="N402" s="15"/>
      <c r="O402" s="15"/>
      <c r="P402" s="15"/>
      <c r="Q402" s="15"/>
      <c r="R402" s="15"/>
      <c r="S402" s="15"/>
      <c r="T402" s="15"/>
      <c r="U402" s="15"/>
      <c r="V402" s="15"/>
      <c r="W402" s="15"/>
      <c r="CB402" s="15"/>
      <c r="CC402" s="15"/>
      <c r="CD402" s="15"/>
      <c r="CE402" s="15"/>
      <c r="CF402" s="15"/>
      <c r="CG402" s="15"/>
      <c r="CH402" s="15"/>
      <c r="CI402" s="15"/>
      <c r="CJ402" s="15"/>
      <c r="CK402" s="15"/>
      <c r="CL402" s="15"/>
      <c r="CM402" s="15"/>
      <c r="CN402" s="15"/>
      <c r="CO402" s="15"/>
    </row>
    <row r="403" spans="2:93" x14ac:dyDescent="0.2">
      <c r="B403" s="15"/>
      <c r="C403" s="15"/>
      <c r="D403" s="15"/>
      <c r="E403" s="15"/>
      <c r="F403" s="15"/>
      <c r="G403" s="15"/>
      <c r="H403" s="15"/>
      <c r="I403" s="15"/>
      <c r="J403" s="15"/>
      <c r="K403" s="15"/>
      <c r="L403" s="15"/>
      <c r="M403" s="15"/>
      <c r="N403" s="15"/>
      <c r="O403" s="15"/>
      <c r="P403" s="15"/>
      <c r="Q403" s="15"/>
      <c r="R403" s="15"/>
      <c r="S403" s="15"/>
      <c r="T403" s="15"/>
      <c r="U403" s="15"/>
      <c r="V403" s="15"/>
      <c r="W403" s="15"/>
      <c r="CB403" s="15"/>
      <c r="CC403" s="15"/>
      <c r="CD403" s="15"/>
      <c r="CE403" s="15"/>
      <c r="CF403" s="15"/>
      <c r="CG403" s="15"/>
      <c r="CH403" s="15"/>
      <c r="CI403" s="15"/>
      <c r="CJ403" s="15"/>
      <c r="CK403" s="15"/>
      <c r="CL403" s="15"/>
      <c r="CM403" s="15"/>
      <c r="CN403" s="15"/>
      <c r="CO403" s="15"/>
    </row>
    <row r="404" spans="2:93" x14ac:dyDescent="0.2">
      <c r="B404" s="15"/>
      <c r="C404" s="15"/>
      <c r="D404" s="15"/>
      <c r="E404" s="15"/>
      <c r="F404" s="15"/>
      <c r="G404" s="15"/>
      <c r="H404" s="15"/>
      <c r="I404" s="15"/>
      <c r="J404" s="15"/>
      <c r="K404" s="15"/>
      <c r="L404" s="15"/>
      <c r="M404" s="15"/>
      <c r="N404" s="15"/>
      <c r="O404" s="15"/>
      <c r="P404" s="15"/>
      <c r="Q404" s="15"/>
      <c r="R404" s="15"/>
      <c r="S404" s="15"/>
      <c r="T404" s="15"/>
      <c r="U404" s="15"/>
      <c r="V404" s="15"/>
      <c r="W404" s="15"/>
      <c r="CB404" s="15"/>
      <c r="CC404" s="15"/>
      <c r="CD404" s="15"/>
      <c r="CE404" s="15"/>
      <c r="CF404" s="15"/>
      <c r="CG404" s="15"/>
      <c r="CH404" s="15"/>
      <c r="CI404" s="15"/>
      <c r="CJ404" s="15"/>
      <c r="CK404" s="15"/>
      <c r="CL404" s="15"/>
      <c r="CM404" s="15"/>
      <c r="CN404" s="15"/>
      <c r="CO404" s="15"/>
    </row>
    <row r="405" spans="2:93" x14ac:dyDescent="0.2">
      <c r="B405" s="15"/>
      <c r="C405" s="15"/>
      <c r="D405" s="15"/>
      <c r="E405" s="15"/>
      <c r="F405" s="15"/>
      <c r="G405" s="15"/>
      <c r="H405" s="15"/>
      <c r="I405" s="15"/>
      <c r="J405" s="15"/>
      <c r="K405" s="15"/>
      <c r="L405" s="15"/>
      <c r="M405" s="15"/>
      <c r="N405" s="15"/>
      <c r="O405" s="15"/>
      <c r="P405" s="15"/>
      <c r="Q405" s="15"/>
      <c r="R405" s="15"/>
      <c r="S405" s="15"/>
      <c r="T405" s="15"/>
      <c r="U405" s="15"/>
      <c r="V405" s="15"/>
      <c r="W405" s="15"/>
      <c r="CB405" s="15"/>
      <c r="CC405" s="15"/>
      <c r="CD405" s="15"/>
      <c r="CE405" s="15"/>
      <c r="CF405" s="15"/>
      <c r="CG405" s="15"/>
      <c r="CH405" s="15"/>
      <c r="CI405" s="15"/>
      <c r="CJ405" s="15"/>
      <c r="CK405" s="15"/>
      <c r="CL405" s="15"/>
      <c r="CM405" s="15"/>
      <c r="CN405" s="15"/>
      <c r="CO405" s="15"/>
    </row>
    <row r="406" spans="2:93" x14ac:dyDescent="0.2">
      <c r="B406" s="15"/>
      <c r="C406" s="15"/>
      <c r="D406" s="15"/>
      <c r="E406" s="15"/>
      <c r="F406" s="15"/>
      <c r="G406" s="15"/>
      <c r="H406" s="15"/>
      <c r="I406" s="15"/>
      <c r="J406" s="15"/>
      <c r="K406" s="15"/>
      <c r="L406" s="15"/>
      <c r="M406" s="15"/>
      <c r="N406" s="15"/>
      <c r="O406" s="15"/>
      <c r="P406" s="15"/>
      <c r="Q406" s="15"/>
      <c r="R406" s="15"/>
      <c r="S406" s="15"/>
      <c r="T406" s="15"/>
      <c r="U406" s="15"/>
      <c r="V406" s="15"/>
      <c r="W406" s="15"/>
      <c r="CB406" s="15"/>
      <c r="CC406" s="15"/>
      <c r="CD406" s="15"/>
      <c r="CE406" s="15"/>
      <c r="CF406" s="15"/>
      <c r="CG406" s="15"/>
      <c r="CH406" s="15"/>
      <c r="CI406" s="15"/>
      <c r="CJ406" s="15"/>
      <c r="CK406" s="15"/>
      <c r="CL406" s="15"/>
      <c r="CM406" s="15"/>
      <c r="CN406" s="15"/>
      <c r="CO406" s="15"/>
    </row>
    <row r="407" spans="2:93" x14ac:dyDescent="0.2">
      <c r="B407" s="15"/>
      <c r="C407" s="15"/>
      <c r="D407" s="15"/>
      <c r="E407" s="15"/>
      <c r="F407" s="15"/>
      <c r="G407" s="15"/>
      <c r="H407" s="15"/>
      <c r="I407" s="15"/>
      <c r="J407" s="15"/>
      <c r="K407" s="15"/>
      <c r="L407" s="15"/>
      <c r="M407" s="15"/>
      <c r="N407" s="15"/>
      <c r="O407" s="15"/>
      <c r="P407" s="15"/>
      <c r="Q407" s="15"/>
      <c r="R407" s="15"/>
      <c r="S407" s="15"/>
      <c r="T407" s="15"/>
      <c r="U407" s="15"/>
      <c r="V407" s="15"/>
      <c r="W407" s="15"/>
      <c r="CB407" s="15"/>
      <c r="CC407" s="15"/>
      <c r="CD407" s="15"/>
      <c r="CE407" s="15"/>
      <c r="CF407" s="15"/>
      <c r="CG407" s="15"/>
      <c r="CH407" s="15"/>
      <c r="CI407" s="15"/>
      <c r="CJ407" s="15"/>
      <c r="CK407" s="15"/>
      <c r="CL407" s="15"/>
      <c r="CM407" s="15"/>
      <c r="CN407" s="15"/>
      <c r="CO407" s="15"/>
    </row>
    <row r="408" spans="2:93" x14ac:dyDescent="0.2">
      <c r="B408" s="15"/>
      <c r="C408" s="15"/>
      <c r="D408" s="15"/>
      <c r="E408" s="15"/>
      <c r="F408" s="15"/>
      <c r="G408" s="15"/>
      <c r="H408" s="15"/>
      <c r="I408" s="15"/>
      <c r="J408" s="15"/>
      <c r="K408" s="15"/>
      <c r="L408" s="15"/>
      <c r="M408" s="15"/>
      <c r="N408" s="15"/>
      <c r="O408" s="15"/>
      <c r="P408" s="15"/>
      <c r="Q408" s="15"/>
      <c r="R408" s="15"/>
      <c r="S408" s="15"/>
      <c r="T408" s="15"/>
      <c r="U408" s="15"/>
      <c r="V408" s="15"/>
      <c r="W408" s="15"/>
    </row>
    <row r="409" spans="2:93" x14ac:dyDescent="0.2">
      <c r="B409" s="15"/>
      <c r="C409" s="15"/>
      <c r="D409" s="15"/>
      <c r="E409" s="15"/>
      <c r="F409" s="15"/>
      <c r="G409" s="15"/>
      <c r="H409" s="15"/>
      <c r="I409" s="15"/>
      <c r="J409" s="15"/>
      <c r="K409" s="15"/>
      <c r="L409" s="15"/>
      <c r="M409" s="15"/>
      <c r="N409" s="15"/>
      <c r="O409" s="15"/>
      <c r="P409" s="15"/>
      <c r="Q409" s="15"/>
      <c r="R409" s="15"/>
      <c r="S409" s="15"/>
      <c r="T409" s="15"/>
      <c r="U409" s="15"/>
      <c r="V409" s="15"/>
      <c r="W409" s="15"/>
    </row>
    <row r="410" spans="2:93" x14ac:dyDescent="0.2">
      <c r="B410" s="15"/>
      <c r="C410" s="15"/>
      <c r="D410" s="15"/>
      <c r="E410" s="15"/>
      <c r="F410" s="15"/>
      <c r="G410" s="15"/>
      <c r="H410" s="15"/>
      <c r="I410" s="15"/>
      <c r="J410" s="15"/>
      <c r="K410" s="15"/>
      <c r="L410" s="15"/>
      <c r="M410" s="15"/>
      <c r="N410" s="15"/>
      <c r="O410" s="15"/>
      <c r="P410" s="15"/>
      <c r="Q410" s="15"/>
      <c r="R410" s="15"/>
      <c r="S410" s="15"/>
      <c r="T410" s="15"/>
      <c r="U410" s="15"/>
      <c r="V410" s="15"/>
      <c r="W410" s="15"/>
    </row>
    <row r="411" spans="2:93" x14ac:dyDescent="0.2">
      <c r="B411" s="15"/>
      <c r="C411" s="15"/>
      <c r="D411" s="15"/>
      <c r="E411" s="15"/>
      <c r="F411" s="15"/>
      <c r="G411" s="15"/>
      <c r="H411" s="15"/>
      <c r="I411" s="15"/>
      <c r="J411" s="15"/>
      <c r="K411" s="15"/>
      <c r="L411" s="15"/>
      <c r="M411" s="15"/>
      <c r="N411" s="15"/>
      <c r="O411" s="15"/>
      <c r="P411" s="15"/>
      <c r="Q411" s="15"/>
      <c r="R411" s="15"/>
      <c r="S411" s="15"/>
      <c r="T411" s="15"/>
      <c r="U411" s="15"/>
      <c r="V411" s="15"/>
      <c r="W411" s="15"/>
    </row>
    <row r="412" spans="2:93" x14ac:dyDescent="0.2">
      <c r="B412" s="15"/>
      <c r="C412" s="15"/>
      <c r="D412" s="15"/>
      <c r="E412" s="15"/>
      <c r="F412" s="15"/>
      <c r="G412" s="15"/>
      <c r="H412" s="15"/>
      <c r="I412" s="15"/>
      <c r="J412" s="15"/>
      <c r="K412" s="15"/>
      <c r="L412" s="15"/>
      <c r="M412" s="15"/>
      <c r="N412" s="15"/>
      <c r="O412" s="15"/>
      <c r="P412" s="15"/>
      <c r="Q412" s="15"/>
      <c r="R412" s="15"/>
      <c r="S412" s="15"/>
      <c r="T412" s="15"/>
      <c r="U412" s="15"/>
      <c r="V412" s="15"/>
      <c r="W412" s="15"/>
    </row>
    <row r="413" spans="2:93" x14ac:dyDescent="0.2">
      <c r="B413" s="15"/>
      <c r="C413" s="15"/>
      <c r="D413" s="15"/>
      <c r="E413" s="15"/>
      <c r="F413" s="15"/>
      <c r="G413" s="15"/>
      <c r="H413" s="15"/>
      <c r="I413" s="15"/>
      <c r="J413" s="15"/>
      <c r="K413" s="15"/>
      <c r="L413" s="15"/>
      <c r="M413" s="15"/>
      <c r="N413" s="15"/>
      <c r="O413" s="15"/>
      <c r="P413" s="15"/>
      <c r="Q413" s="15"/>
      <c r="R413" s="15"/>
      <c r="S413" s="15"/>
      <c r="T413" s="15"/>
      <c r="U413" s="15"/>
      <c r="V413" s="15"/>
      <c r="W413" s="15"/>
    </row>
    <row r="414" spans="2:93" x14ac:dyDescent="0.2">
      <c r="B414" s="15"/>
      <c r="C414" s="15"/>
      <c r="D414" s="15"/>
      <c r="E414" s="15"/>
      <c r="F414" s="15"/>
      <c r="G414" s="15"/>
      <c r="H414" s="15"/>
      <c r="I414" s="15"/>
      <c r="J414" s="15"/>
      <c r="K414" s="15"/>
      <c r="L414" s="15"/>
      <c r="M414" s="15"/>
      <c r="N414" s="15"/>
      <c r="O414" s="15"/>
      <c r="P414" s="15"/>
      <c r="Q414" s="15"/>
      <c r="R414" s="15"/>
      <c r="S414" s="15"/>
      <c r="T414" s="15"/>
      <c r="U414" s="15"/>
      <c r="V414" s="15"/>
      <c r="W414" s="15"/>
    </row>
    <row r="415" spans="2:93" x14ac:dyDescent="0.2">
      <c r="B415" s="15"/>
      <c r="C415" s="15"/>
      <c r="D415" s="15"/>
      <c r="E415" s="15"/>
      <c r="F415" s="15"/>
      <c r="G415" s="15"/>
      <c r="H415" s="15"/>
      <c r="I415" s="15"/>
      <c r="J415" s="15"/>
      <c r="K415" s="15"/>
      <c r="L415" s="15"/>
      <c r="M415" s="15"/>
      <c r="N415" s="15"/>
      <c r="O415" s="15"/>
      <c r="P415" s="15"/>
      <c r="Q415" s="15"/>
      <c r="R415" s="15"/>
      <c r="S415" s="15"/>
      <c r="T415" s="15"/>
      <c r="U415" s="15"/>
      <c r="V415" s="15"/>
      <c r="W415" s="15"/>
    </row>
    <row r="416" spans="2:93" x14ac:dyDescent="0.2">
      <c r="B416" s="15"/>
      <c r="C416" s="15"/>
      <c r="D416" s="15"/>
      <c r="E416" s="15"/>
      <c r="F416" s="15"/>
      <c r="G416" s="15"/>
      <c r="H416" s="15"/>
      <c r="I416" s="15"/>
      <c r="J416" s="15"/>
      <c r="K416" s="15"/>
      <c r="L416" s="15"/>
      <c r="M416" s="15"/>
      <c r="N416" s="15"/>
      <c r="O416" s="15"/>
      <c r="P416" s="15"/>
      <c r="Q416" s="15"/>
      <c r="R416" s="15"/>
      <c r="S416" s="15"/>
      <c r="T416" s="15"/>
      <c r="U416" s="15"/>
      <c r="V416" s="15"/>
      <c r="W416" s="15"/>
    </row>
    <row r="417" spans="2:23" x14ac:dyDescent="0.2">
      <c r="B417" s="15"/>
      <c r="C417" s="15"/>
      <c r="D417" s="15"/>
      <c r="E417" s="15"/>
      <c r="F417" s="15"/>
      <c r="G417" s="15"/>
      <c r="H417" s="15"/>
      <c r="I417" s="15"/>
      <c r="J417" s="15"/>
      <c r="K417" s="15"/>
      <c r="L417" s="15"/>
      <c r="M417" s="15"/>
      <c r="N417" s="15"/>
      <c r="O417" s="15"/>
      <c r="P417" s="15"/>
      <c r="Q417" s="15"/>
      <c r="R417" s="15"/>
      <c r="S417" s="15"/>
      <c r="T417" s="15"/>
      <c r="U417" s="15"/>
      <c r="V417" s="15"/>
      <c r="W417" s="15"/>
    </row>
    <row r="418" spans="2:23" x14ac:dyDescent="0.2">
      <c r="B418" s="15"/>
      <c r="C418" s="15"/>
      <c r="D418" s="15"/>
      <c r="E418" s="15"/>
      <c r="F418" s="15"/>
      <c r="G418" s="15"/>
      <c r="H418" s="15"/>
      <c r="I418" s="15"/>
      <c r="J418" s="15"/>
      <c r="K418" s="15"/>
      <c r="L418" s="15"/>
      <c r="M418" s="15"/>
      <c r="N418" s="15"/>
      <c r="O418" s="15"/>
      <c r="P418" s="15"/>
      <c r="Q418" s="15"/>
      <c r="R418" s="15"/>
      <c r="S418" s="15"/>
      <c r="T418" s="15"/>
      <c r="U418" s="15"/>
      <c r="V418" s="15"/>
      <c r="W418" s="15"/>
    </row>
    <row r="419" spans="2:23" x14ac:dyDescent="0.2">
      <c r="B419" s="15"/>
      <c r="C419" s="15"/>
      <c r="D419" s="15"/>
      <c r="E419" s="15"/>
      <c r="F419" s="15"/>
      <c r="G419" s="15"/>
      <c r="H419" s="15"/>
      <c r="I419" s="15"/>
      <c r="J419" s="15"/>
      <c r="K419" s="15"/>
      <c r="L419" s="15"/>
      <c r="M419" s="15"/>
      <c r="N419" s="15"/>
      <c r="O419" s="15"/>
      <c r="P419" s="15"/>
      <c r="Q419" s="15"/>
      <c r="R419" s="15"/>
      <c r="S419" s="15"/>
      <c r="T419" s="15"/>
      <c r="U419" s="15"/>
      <c r="V419" s="15"/>
      <c r="W419" s="15"/>
    </row>
    <row r="420" spans="2:23" x14ac:dyDescent="0.2">
      <c r="B420" s="15"/>
      <c r="C420" s="15"/>
      <c r="D420" s="15"/>
      <c r="E420" s="15"/>
      <c r="F420" s="15"/>
      <c r="G420" s="15"/>
      <c r="H420" s="15"/>
      <c r="I420" s="15"/>
      <c r="J420" s="15"/>
      <c r="K420" s="15"/>
      <c r="L420" s="15"/>
      <c r="M420" s="15"/>
      <c r="N420" s="15"/>
      <c r="O420" s="15"/>
      <c r="P420" s="15"/>
      <c r="Q420" s="15"/>
      <c r="R420" s="15"/>
      <c r="S420" s="15"/>
      <c r="T420" s="15"/>
      <c r="U420" s="15"/>
      <c r="V420" s="15"/>
      <c r="W420" s="15"/>
    </row>
    <row r="421" spans="2:23" x14ac:dyDescent="0.2">
      <c r="B421" s="15"/>
      <c r="C421" s="15"/>
      <c r="D421" s="15"/>
      <c r="E421" s="15"/>
      <c r="F421" s="15"/>
      <c r="G421" s="15"/>
      <c r="H421" s="15"/>
      <c r="I421" s="15"/>
      <c r="J421" s="15"/>
      <c r="K421" s="15"/>
      <c r="L421" s="15"/>
      <c r="M421" s="15"/>
      <c r="N421" s="15"/>
      <c r="O421" s="15"/>
      <c r="P421" s="15"/>
      <c r="Q421" s="15"/>
      <c r="R421" s="15"/>
      <c r="S421" s="15"/>
      <c r="T421" s="15"/>
      <c r="U421" s="15"/>
      <c r="V421" s="15"/>
      <c r="W421" s="15"/>
    </row>
    <row r="422" spans="2:23" x14ac:dyDescent="0.2">
      <c r="B422" s="15"/>
      <c r="C422" s="15"/>
      <c r="D422" s="15"/>
      <c r="E422" s="15"/>
      <c r="F422" s="15"/>
      <c r="G422" s="15"/>
      <c r="H422" s="15"/>
      <c r="I422" s="15"/>
      <c r="J422" s="15"/>
      <c r="K422" s="15"/>
      <c r="L422" s="15"/>
      <c r="M422" s="15"/>
      <c r="N422" s="15"/>
      <c r="O422" s="15"/>
      <c r="P422" s="15"/>
      <c r="Q422" s="15"/>
      <c r="R422" s="15"/>
      <c r="S422" s="15"/>
      <c r="T422" s="15"/>
      <c r="U422" s="15"/>
      <c r="V422" s="15"/>
      <c r="W422" s="15"/>
    </row>
    <row r="423" spans="2:23" x14ac:dyDescent="0.2">
      <c r="B423" s="15"/>
      <c r="C423" s="15"/>
      <c r="D423" s="15"/>
      <c r="E423" s="15"/>
      <c r="F423" s="15"/>
      <c r="G423" s="15"/>
      <c r="H423" s="15"/>
      <c r="I423" s="15"/>
      <c r="J423" s="15"/>
      <c r="K423" s="15"/>
      <c r="L423" s="15"/>
      <c r="M423" s="15"/>
      <c r="N423" s="15"/>
      <c r="O423" s="15"/>
      <c r="P423" s="15"/>
      <c r="Q423" s="15"/>
      <c r="R423" s="15"/>
      <c r="S423" s="15"/>
      <c r="T423" s="15"/>
      <c r="U423" s="15"/>
      <c r="V423" s="15"/>
      <c r="W423" s="15"/>
    </row>
    <row r="424" spans="2:23" x14ac:dyDescent="0.2">
      <c r="B424" s="15"/>
      <c r="C424" s="15"/>
      <c r="D424" s="15"/>
      <c r="E424" s="15"/>
      <c r="F424" s="15"/>
      <c r="G424" s="15"/>
      <c r="H424" s="15"/>
      <c r="I424" s="15"/>
      <c r="J424" s="15"/>
      <c r="K424" s="15"/>
      <c r="L424" s="15"/>
      <c r="M424" s="15"/>
      <c r="N424" s="15"/>
      <c r="O424" s="15"/>
      <c r="P424" s="15"/>
      <c r="Q424" s="15"/>
      <c r="R424" s="15"/>
      <c r="S424" s="15"/>
      <c r="T424" s="15"/>
      <c r="U424" s="15"/>
      <c r="V424" s="15"/>
      <c r="W424" s="15"/>
    </row>
    <row r="425" spans="2:23" x14ac:dyDescent="0.2">
      <c r="B425" s="15"/>
      <c r="C425" s="15"/>
      <c r="D425" s="15"/>
      <c r="E425" s="15"/>
      <c r="F425" s="15"/>
      <c r="G425" s="15"/>
      <c r="H425" s="15"/>
      <c r="I425" s="15"/>
      <c r="J425" s="15"/>
      <c r="K425" s="15"/>
      <c r="L425" s="15"/>
      <c r="M425" s="15"/>
      <c r="N425" s="15"/>
      <c r="O425" s="15"/>
      <c r="P425" s="15"/>
      <c r="Q425" s="15"/>
      <c r="R425" s="15"/>
      <c r="S425" s="15"/>
      <c r="T425" s="15"/>
      <c r="U425" s="15"/>
      <c r="V425" s="15"/>
      <c r="W425" s="15"/>
    </row>
    <row r="426" spans="2:23" x14ac:dyDescent="0.2">
      <c r="B426" s="15"/>
      <c r="C426" s="15"/>
      <c r="D426" s="15"/>
      <c r="E426" s="15"/>
      <c r="F426" s="15"/>
      <c r="G426" s="15"/>
      <c r="H426" s="15"/>
      <c r="I426" s="15"/>
      <c r="J426" s="15"/>
      <c r="K426" s="15"/>
      <c r="L426" s="15"/>
      <c r="M426" s="15"/>
      <c r="N426" s="15"/>
      <c r="O426" s="15"/>
      <c r="P426" s="15"/>
      <c r="Q426" s="15"/>
      <c r="R426" s="15"/>
      <c r="S426" s="15"/>
      <c r="T426" s="15"/>
      <c r="U426" s="15"/>
      <c r="V426" s="15"/>
      <c r="W426" s="15"/>
    </row>
    <row r="427" spans="2:23" x14ac:dyDescent="0.2">
      <c r="B427" s="15"/>
      <c r="C427" s="15"/>
      <c r="D427" s="15"/>
      <c r="E427" s="15"/>
      <c r="F427" s="15"/>
      <c r="G427" s="15"/>
      <c r="H427" s="15"/>
      <c r="I427" s="15"/>
      <c r="J427" s="15"/>
      <c r="K427" s="15"/>
      <c r="L427" s="15"/>
      <c r="M427" s="15"/>
      <c r="N427" s="15"/>
      <c r="O427" s="15"/>
      <c r="P427" s="15"/>
      <c r="Q427" s="15"/>
      <c r="R427" s="15"/>
      <c r="S427" s="15"/>
      <c r="T427" s="15"/>
      <c r="U427" s="15"/>
      <c r="V427" s="15"/>
      <c r="W427" s="15"/>
    </row>
    <row r="428" spans="2:23" x14ac:dyDescent="0.2">
      <c r="P428" s="15"/>
      <c r="Q428" s="15"/>
      <c r="R428" s="15"/>
      <c r="S428" s="15"/>
      <c r="T428" s="15"/>
      <c r="U428" s="15"/>
      <c r="V428" s="15"/>
      <c r="W428" s="15"/>
    </row>
    <row r="429" spans="2:23" x14ac:dyDescent="0.2">
      <c r="P429" s="15"/>
      <c r="Q429" s="15"/>
      <c r="R429" s="15"/>
      <c r="S429" s="15"/>
      <c r="T429" s="15"/>
      <c r="U429" s="15"/>
      <c r="V429" s="15"/>
      <c r="W429" s="15"/>
    </row>
    <row r="430" spans="2:23" x14ac:dyDescent="0.2">
      <c r="P430" s="15"/>
      <c r="Q430" s="15"/>
      <c r="R430" s="15"/>
      <c r="S430" s="15"/>
      <c r="T430" s="15"/>
      <c r="U430" s="15"/>
      <c r="V430" s="15"/>
      <c r="W430" s="15"/>
    </row>
    <row r="431" spans="2:23" x14ac:dyDescent="0.2">
      <c r="P431" s="15"/>
      <c r="Q431" s="15"/>
      <c r="R431" s="15"/>
      <c r="S431" s="15"/>
      <c r="T431" s="15"/>
      <c r="U431" s="15"/>
      <c r="V431" s="15"/>
      <c r="W431" s="15"/>
    </row>
    <row r="432" spans="2:23" x14ac:dyDescent="0.2">
      <c r="P432" s="15"/>
      <c r="Q432" s="15"/>
      <c r="R432" s="15"/>
      <c r="S432" s="15"/>
      <c r="T432" s="15"/>
      <c r="U432" s="15"/>
      <c r="V432" s="15"/>
      <c r="W432" s="15"/>
    </row>
    <row r="433" spans="16:79" x14ac:dyDescent="0.2">
      <c r="P433" s="15"/>
      <c r="Q433" s="15"/>
      <c r="R433" s="15"/>
      <c r="S433" s="15"/>
      <c r="T433" s="15"/>
      <c r="U433" s="15"/>
      <c r="V433" s="15"/>
      <c r="W433" s="15"/>
    </row>
    <row r="434" spans="16:79" x14ac:dyDescent="0.2">
      <c r="P434" s="15"/>
      <c r="Q434" s="15"/>
      <c r="R434" s="15"/>
      <c r="S434" s="15"/>
      <c r="T434" s="15"/>
      <c r="U434" s="15"/>
      <c r="V434" s="15"/>
      <c r="W434" s="15"/>
    </row>
    <row r="435" spans="16:79" x14ac:dyDescent="0.2">
      <c r="P435" s="15"/>
      <c r="Q435" s="15"/>
      <c r="R435" s="15"/>
      <c r="S435" s="15"/>
      <c r="T435" s="15"/>
      <c r="U435" s="15"/>
      <c r="V435" s="15"/>
      <c r="W435" s="15"/>
    </row>
    <row r="437" spans="16:79" x14ac:dyDescent="0.2">
      <c r="CA437" s="31" t="str">
        <f ca="1">HYPERLINK("#"&amp;MID(CELL("filename",BG425),FIND("]",CELL("filename",BG425))+1,256)&amp;"!"&amp;ADDRESS(ROW($B$8),COLUMN($B$8),1,TRUE),"Return to Cell B8")</f>
        <v>Return to Cell B8</v>
      </c>
    </row>
    <row r="474" spans="79:88" x14ac:dyDescent="0.2">
      <c r="CA474" s="118" t="s">
        <v>255</v>
      </c>
      <c r="CC474">
        <v>14</v>
      </c>
      <c r="CH474" s="118" t="s">
        <v>256</v>
      </c>
      <c r="CJ474" s="8">
        <f>A9+Chart_Start_Date-1</f>
        <v>40001</v>
      </c>
    </row>
    <row r="475" spans="79:88" x14ac:dyDescent="0.2">
      <c r="CJ475">
        <v>68</v>
      </c>
    </row>
    <row r="476" spans="79:88" x14ac:dyDescent="0.2">
      <c r="CA476" s="31" t="str">
        <f ca="1">HYPERLINK("#"&amp;MID(CELL("filename",BG466),FIND("]",CELL("filename",BG466))+1,256)&amp;"!"&amp;ADDRESS(ROW($B$8),COLUMN($B$8),1,TRUE),"Return to Cell B8")</f>
        <v>Return to Cell B8</v>
      </c>
    </row>
  </sheetData>
  <mergeCells count="25">
    <mergeCell ref="BB346:BW346"/>
    <mergeCell ref="BB347:BW347"/>
    <mergeCell ref="BB317:BW317"/>
    <mergeCell ref="BB269:BW269"/>
    <mergeCell ref="BB318:BT318"/>
    <mergeCell ref="BB333:BW333"/>
    <mergeCell ref="BB334:BR334"/>
    <mergeCell ref="BS334:BW334"/>
    <mergeCell ref="BB285:BW285"/>
    <mergeCell ref="BU318:BW318"/>
    <mergeCell ref="BB237:BW237"/>
    <mergeCell ref="BB301:BW301"/>
    <mergeCell ref="BB302:BO302"/>
    <mergeCell ref="BP302:BW302"/>
    <mergeCell ref="BB238:BS238"/>
    <mergeCell ref="BT238:BW238"/>
    <mergeCell ref="BB270:BO270"/>
    <mergeCell ref="BP270:BW270"/>
    <mergeCell ref="BB286:BR286"/>
    <mergeCell ref="BS286:BW286"/>
    <mergeCell ref="BB253:BW253"/>
    <mergeCell ref="BB254:BR254"/>
    <mergeCell ref="BS254:BW254"/>
    <mergeCell ref="BJ263:BK263"/>
    <mergeCell ref="BJ264:BK264"/>
  </mergeCells>
  <conditionalFormatting sqref="F4">
    <cfRule type="expression" dxfId="4" priority="5">
      <formula>OR($F$4&lt;$E$4,$F$4&gt;$G$4)</formula>
    </cfRule>
  </conditionalFormatting>
  <conditionalFormatting sqref="G4">
    <cfRule type="expression" dxfId="3" priority="4">
      <formula>OR($G$4&lt;$E$4,$G$4&lt;$F$4,$G$4&gt;$A$161)</formula>
    </cfRule>
  </conditionalFormatting>
  <conditionalFormatting sqref="E6:G161">
    <cfRule type="expression" dxfId="2" priority="3">
      <formula>Crop&lt;&gt;"Alfalfa"</formula>
    </cfRule>
  </conditionalFormatting>
  <conditionalFormatting sqref="E4">
    <cfRule type="expression" dxfId="1" priority="2">
      <formula>$E$4&lt;$L$4</formula>
    </cfRule>
  </conditionalFormatting>
  <conditionalFormatting sqref="K8:K161">
    <cfRule type="expression" dxfId="0" priority="1">
      <formula>K8&gt;MAD</formula>
    </cfRule>
  </conditionalFormatting>
  <dataValidations count="37">
    <dataValidation type="whole" allowBlank="1" showInputMessage="1" showErrorMessage="1" errorTitle="Bottom of soil horizon 7." error="Enter a whole number greater than or equal to the bottom of the layer above and less than the maximum of RZmax listed below." promptTitle="Bottom of soil horizon 7." prompt="Enter a whole number greater than or equal to the bottom of the layer above and less than the maximum of RZmax listed below." sqref="AC205">
      <formula1>AC204</formula1>
      <formula2>$AC$206</formula2>
    </dataValidation>
    <dataValidation type="whole" allowBlank="1" showInputMessage="1" showErrorMessage="1" errorTitle="Bottom of soil horizon 6." error="Enter a whole number greater than or equal to the bottom of the layer above and less than the maximum of RZmax listed below." promptTitle="Bottom of soil horizon 6." prompt="Enter a whole number greater than or equal to the bottom of the layer above and less than the maximum of RZmax listed below." sqref="AC204">
      <formula1>AC203</formula1>
      <formula2>$AC$206</formula2>
    </dataValidation>
    <dataValidation type="whole" allowBlank="1" showInputMessage="1" showErrorMessage="1" errorTitle="Bottom of soil horizon 5." error="Enter a whole number greater than or equal to the bottom of the layer above and less than the maximum of RZmax listed below." promptTitle="Bottom of soil horizon 5." prompt="Enter a whole number greater than or equal to the bottom of the layer above and less than the maximum of RZmax listed below." sqref="AC203">
      <formula1>AC202</formula1>
      <formula2>$AC$206</formula2>
    </dataValidation>
    <dataValidation type="whole" allowBlank="1" showInputMessage="1" showErrorMessage="1" errorTitle="Bottom of soil horizon 4." error="Enter a whole number greater than or equal to the bottom of the layer above and less than the maximum of RZmax listed below." promptTitle="Bottom of soil horizon 4." prompt="Enter a whole number greater than or equal to the bottom of the layer above and less than the maximum of RZmax listed below." sqref="AC202">
      <formula1>AC201</formula1>
      <formula2>$AC$206</formula2>
    </dataValidation>
    <dataValidation type="whole" allowBlank="1" showInputMessage="1" showErrorMessage="1" errorTitle="Bottom of soil horizon 3." error="Enter a whole number greater than or equal to the bottom of the layer above and less than the maximum of RZmax listed below." promptTitle="Bottom of soil horizon 3." prompt="Enter a whole number greater than or equal to the bottom of the layer above and less than the maximum of RZmax listed below." sqref="AC201">
      <formula1>AC200</formula1>
      <formula2>$AC$206</formula2>
    </dataValidation>
    <dataValidation type="whole" allowBlank="1" showInputMessage="1" showErrorMessage="1" errorTitle="Bottom of soil horizon 1." error="Enter a whole number greater than or equal to the bottom of the layer above and less than the maximum of RZmax listed below." promptTitle="Bottom of soil horizon 1." prompt="Enter a whole number greater than or equal to the bottom of the layer above and less than the maximum of RZmax listed below." sqref="AC199">
      <formula1>AC198</formula1>
      <formula2>$AC$206</formula2>
    </dataValidation>
    <dataValidation type="whole" allowBlank="1" showInputMessage="1" showErrorMessage="1" errorTitle="Bottom of soil horizon 2." error="Enter a whole number greater than or equal to the bottom of the layer above and less than the maximum of RZmax listed below." promptTitle="Bottom of soil horizon 2." prompt="Enter a whole number greater than or equal to the bottom of the layer above and less than the maximum of RZmax listed below." sqref="AC200">
      <formula1>AC199</formula1>
      <formula2>$AC$206</formula2>
    </dataValidation>
    <dataValidation type="decimal" allowBlank="1" showInputMessage="1" showErrorMessage="1" errorTitle="RZinitial" error="Enter a value between zero and the maximum root zone depth allowed for any crop." promptTitle="RZinitial" prompt="Enter a value between zero and the maximum root zone depth allowed for any crop." sqref="AE185">
      <formula1>0</formula1>
      <formula2>MAX(AC175:AC182)</formula2>
    </dataValidation>
    <dataValidation type="date" allowBlank="1" showInputMessage="1" showErrorMessage="1" errorTitle="Cut date." error="Enter the date of the second cutting. It must be on or after the date of the first cutting and on or before Sept 30 of the current year." promptTitle="Second cut date." prompt="Enter the date of the second cutting. It must be on or after the date of the first cutting and on or before Sept 30 of the current year." sqref="F4">
      <formula1>E4</formula1>
      <formula2>$A$161</formula2>
    </dataValidation>
    <dataValidation type="date" allowBlank="1" showInputMessage="1" showErrorMessage="1" errorTitle="Cut date." error="Enter the date of the third cutting. It must be on or after the date of the second cutting and on or before Sept 30 of the current year." promptTitle="Third cut date." prompt="Enter the date of the third cutting. It must be on or after the date of the second cutting and on or before Sept 30 of the current year." sqref="G4">
      <formula1>F4</formula1>
      <formula2>$A$161</formula2>
    </dataValidation>
    <dataValidation type="time" allowBlank="1" showInputMessage="1" showErrorMessage="1" errorTitle="Cut date." error="Enter the date of the first cutting. It must be on or after the emergence (green up date) and before or on Sept 30 of the current year." promptTitle="First cut date." prompt="Enter the date of the first cutting. It must be on or after the emergence (green up date) and before or on Sept 30 of the current year." sqref="E4">
      <formula1>L4</formula1>
      <formula2>A161</formula2>
    </dataValidation>
    <dataValidation type="decimal" allowBlank="1" showInputMessage="1" showErrorMessage="1" errorTitle="Management Allowed Depletion" error="Enter the management allowed depletion (MAD), which is the target value of the soil-water deficit (SWDP) at the time of irrigation._x000a__x000a_The value must be between 0% and 100%." promptTitle="Management Allowed Depletion" prompt="Enter the management allowed depletion (MAD), which is the target value of the soil-water deficit (SWDP) at the time of irrigation._x000a__x000a_The value must be between 0% and 100%." sqref="AE189">
      <formula1>0</formula1>
      <formula2>1</formula2>
    </dataValidation>
    <dataValidation type="decimal" allowBlank="1" showInputMessage="1" showErrorMessage="1" errorTitle="SWDPcritical" error="Enter the critical value of soil-water deficit (SWDP) above which ET becomes limiting. A value of 50% is recommended but other values between 0 and 1 (0% and 100%) are valid." promptTitle="SWDPcritical" prompt="Enter the critical value of soil-water deficit (SWDP) above which ET becomes limiting. A value of 50% is recommended but other values between 0 and 1 (0% and 100%) are valid._x000a__x000a_" sqref="AE186">
      <formula1>0</formula1>
      <formula2>1</formula2>
    </dataValidation>
    <dataValidation type="whole" operator="equal" allowBlank="1" showInputMessage="1" showErrorMessage="1" errorTitle="Top of soil" error="This value must be left at zero (0) to represent the soil surface with zero depth." promptTitle="Top of soil" prompt="This value must be left at zero (0) to represent the soil surface with zero depth." sqref="AC198">
      <formula1>0</formula1>
    </dataValidation>
    <dataValidation type="whole" operator="equal" allowBlank="1" showInputMessage="1" showErrorMessage="1" errorTitle="Bottom of Root Zone (48&quot;)" error="This value is fixed at 48&quot;. Use Data Validation to change it." promptTitle="Bottom of Root Zone (48&quot;)" prompt="This value is fixed at 48&quot;. Use Data Validation to change it." sqref="AC207">
      <formula1>48</formula1>
    </dataValidation>
    <dataValidation type="list" allowBlank="1" showInputMessage="1" showErrorMessage="1" errorTitle="Soil Type" error="Choose a soil type for the eighth soil horizon." promptTitle="Soil Type" prompt="Choose a soil type for the eighth soil horizon." sqref="AD206">
      <formula1>$AA$213:$AA$221</formula1>
    </dataValidation>
    <dataValidation type="list" allowBlank="1" showInputMessage="1" showErrorMessage="1" errorTitle="Soil Type" error="Choose a soil type for the seventh soil horizon." promptTitle="Soil Type" prompt="Choose a soil type for the seventh soil horizon." sqref="AD205">
      <formula1>$AA$213:$AA$221</formula1>
    </dataValidation>
    <dataValidation type="list" allowBlank="1" showInputMessage="1" showErrorMessage="1" errorTitle="Soil Type" error="Choose a soil type for the fifth soil horizon." promptTitle="Soil Type" prompt="Choose a soil type for the fifth soil horizon." sqref="AD203">
      <formula1>$AA$213:$AA$221</formula1>
    </dataValidation>
    <dataValidation type="list" allowBlank="1" showInputMessage="1" showErrorMessage="1" errorTitle="Soil Type" error="Choose a soil type for the fourth soil horizon." promptTitle="Soil Type" prompt="Choose a soil type for the fourth soil horizon." sqref="AD202">
      <formula1>$AA$213:$AA$221</formula1>
    </dataValidation>
    <dataValidation type="list" allowBlank="1" showInputMessage="1" showErrorMessage="1" errorTitle="Soil Type" error="Choose a soil type for the third soil horizon." promptTitle="Soil Type" prompt="Choose a soil type for the third soil horizon." sqref="AD201">
      <formula1>$AA$213:$AA$221</formula1>
    </dataValidation>
    <dataValidation type="list" allowBlank="1" showInputMessage="1" showErrorMessage="1" errorTitle="Soil Type" error="Choose a soil type for the second soil horizon." promptTitle="Soil Type" prompt="Choose a soil type for the second soil horizon." sqref="AD200">
      <formula1>$AA$213:$AA$221</formula1>
    </dataValidation>
    <dataValidation type="list" showInputMessage="1" showErrorMessage="1" errorTitle="Soil Type" error="Choose a soil type for the first soil horizon." promptTitle="Soil Type" prompt="Choose a soil type for the first soil horizon." sqref="AD199">
      <formula1>$AA$213:$AA$221</formula1>
    </dataValidation>
    <dataValidation type="list" allowBlank="1" showInputMessage="1" showErrorMessage="1" errorTitle="Soil Type" error="Choose a soil type for the sixth soil horizon." promptTitle="Soil Type" prompt="Choose a soil type for the sixth soil horizon." sqref="AD204">
      <formula1>$AA$213:$AA$221</formula1>
    </dataValidation>
    <dataValidation type="whole" allowBlank="1" showInputMessage="1" showErrorMessage="1" errorTitle="Alfalfa Cut ET Recovery Period" error="Enter the time in days for alfalfa ET to recover to full ET during the cut &amp; regrowth period._x000a__x000a_The value must be at least 0 and not more than 35 days." promptTitle="Alfalfa Cut ET Recovery Period" prompt="Enter the time in days for alfalfa ET to recover to full ET during the cut &amp; regrowth period._x000a__x000a_The value must be at least 0 and not more than 35 days." sqref="AE188">
      <formula1>0</formula1>
      <formula2>35</formula2>
    </dataValidation>
    <dataValidation type="decimal" allowBlank="1" showInputMessage="1" showErrorMessage="1" errorTitle="Alfalfa Cut ET Factor" error="Enter a number between 0 and 1 to represent the fraction of ET remaining on the day of alfalfa cutting. For example, if alfalfa ET is 60% of its normal value due to cutting, enter 0.6." promptTitle="Alfalfa Cut ET Factor" prompt="Enter a number between 0 and 1 to represent the fraction of ET remaining on the day of alfalfa cutting. For example, if alfalfa ET is 60% of its normal value due to cutting, enter 0.6." sqref="AE187">
      <formula1>0</formula1>
      <formula2>1</formula2>
    </dataValidation>
    <dataValidation type="decimal" operator="greaterThanOrEqual" allowBlank="1" showInputMessage="1" showErrorMessage="1" errorTitle="Rain Entry" error="Leave blank (computed as zero) or enter a value greater than or equal to zero." promptTitle="Rain Entry" prompt="Leave blank (computed as zero) or enter a value greater than or equal to zero." sqref="H8:H161">
      <formula1>0</formula1>
    </dataValidation>
    <dataValidation type="decimal" operator="greaterThanOrEqual" allowBlank="1" showInputMessage="1" showErrorMessage="1" errorTitle="Irrigation Entry" error="Leave blank (computed as zero) or enter a value greater than or equal to zero." promptTitle="Irrigation Entry" prompt="Leave blank (computed as zero) or enter a value greater than or equal to zero." sqref="I8:I161">
      <formula1>0</formula1>
    </dataValidation>
    <dataValidation type="decimal" errorStyle="warning" allowBlank="1" showInputMessage="1" showErrorMessage="1" errorTitle="SMD" error="Your input must be between 0 and 1 (0% and 100%)." promptTitle="SMD" prompt="If you want to adjust the soil moisture deficit (SMD), enter an SMD value as a percentage between 0% and 100%." sqref="L162">
      <formula1>0</formula1>
      <formula2>100</formula2>
    </dataValidation>
    <dataValidation type="decimal" errorStyle="warning" allowBlank="1" showInputMessage="1" showErrorMessage="1" errorTitle="SWD" error="Your input must be between 0 and 1 (0% and 100%)." promptTitle="SWD" prompt="Enter a soil-water deficit (SWD) as a percentage." sqref="L8:L161">
      <formula1>0</formula1>
      <formula2>1</formula2>
    </dataValidation>
    <dataValidation type="whole" allowBlank="1" showInputMessage="1" showErrorMessage="1" errorTitle="Root Zone Maximum" error="Enter a whole number (no decimals) such as those from Table 2 of Lundstrom and Stegman's (1988) &quot;Irrigation Scheduling by the Checkbook Method.&quot;_x000a__x000a_The value must be between 0 and 48 inches." promptTitle="Root Zone Maximum" prompt="Enter a whole number (no decimals) such as those from Table 2 of Lundstrom and Stegman's (1988) &quot;Irrigation Scheduling by the Checkbook Method.&quot;_x000a__x000a_The value must be between 0 and 48 inches." sqref="AC175:AC182">
      <formula1>RZinitial</formula1>
      <formula2>48</formula2>
    </dataValidation>
    <dataValidation type="decimal" allowBlank="1" showInputMessage="1" showErrorMessage="1" errorTitle="Week of Root Zone Maximum" error="A value of 7 is recommended for crops other than alfalfa._x000a__x000a_Values less than 1 or greater than 22 are out of limits for this spreadsheet and most North Dakota growing conditions." promptTitle="Week of Root Zone Maximum" prompt="A value of 7 is recommended for crops other than alfalfa._x000a__x000a_Values less than 1 or greater than 22 are out of limits for this spreadsheet and most North Dakota growing conditions." sqref="AD176:AD182">
      <formula1>1</formula1>
      <formula2>22</formula2>
    </dataValidation>
    <dataValidation type="decimal" allowBlank="1" showInputMessage="1" showErrorMessage="1" errorTitle="Week of Root Zone Maximum" error="A value of 7 is recommended for newly-seeded alfalfa or 1 for established alfalfa._x000a__x000a_Values less than 1 or greater than 22 are out of limits for this spreadsheet and most North Dakota growing conditions." promptTitle="Week of Root Zone Maximum" prompt="A value of 7 is recommended for newly-seeded alfalfa or 1 for established alfalfa._x000a__x000a_Values less than 1 or greater than 22 are out of limits for this spreadsheet and most North Dakota growing conditions." sqref="AD175">
      <formula1>1</formula1>
      <formula2>22</formula2>
    </dataValidation>
    <dataValidation type="date" showInputMessage="1" showErrorMessage="1" errorTitle="Emergence Date" error="The emergence date must not be earlier than 5/1 nor later than 9/30 for a given year." promptTitle="Emergence Date" prompt="Enter the crop emergence date in mm/dd/yyyy format. _x000a__x000a_Example: May 7, 2006 would be entered as 5/7/2006._x000a__x000a_For established alfalfa, use 5/1/yyyy, where yyyy is the appropriate year." sqref="L4">
      <formula1>122</formula1>
      <formula2>73323</formula2>
    </dataValidation>
    <dataValidation type="list" allowBlank="1" showInputMessage="1" showErrorMessage="1" errorTitle="Crop" error="Choose a crop type from the list. To activate the list, select the drop-down arrow at the right of the cell. " promptTitle="Crop" prompt="Choose a crop type from the list. To activate the list, select the drop-down arrow at the right of the cell. " sqref="L3">
      <formula1>$AA$175:$AA$182</formula1>
    </dataValidation>
    <dataValidation type="whole" operator="equal" allowBlank="1" showInputMessage="1" showErrorMessage="1" errorTitle="Bottom of Root Zone (48&quot;)" error="This value is fixed at 48&quot;. Use Data Validation to change it." promptTitle="RZmax = Bottom of Root Zone" prompt="This value is fixed at 48&quot;. Use Data Validation to change it." sqref="AC206">
      <formula1>48</formula1>
    </dataValidation>
    <dataValidation type="whole" allowBlank="1" showInputMessage="1" showErrorMessage="1" errorTitle="Start Date" error="Enter a whole number between 1 and 153 (inclusive)." promptTitle="Start Date" prompt="Enter a whole number between 1 and 153 (inclusive)." sqref="CJ475">
      <formula1>1</formula1>
      <formula2>153</formula2>
    </dataValidation>
    <dataValidation type="whole" allowBlank="1" showInputMessage="1" showErrorMessage="1" errorTitle="Interval Width" error="Enter a whole number between 1 and 153 (inclusive)." promptTitle="Interval Width" prompt="Enter a whole number between 1 and 153 (inclusive)." sqref="CC474">
      <formula1>1</formula1>
      <formula2>153</formula2>
    </dataValidation>
  </dataValidations>
  <hyperlinks>
    <hyperlink ref="P2" r:id="rId1" display="Click for NDAWN"/>
    <hyperlink ref="P3" r:id="rId2"/>
    <hyperlink ref="BC234" r:id="rId3"/>
    <hyperlink ref="BK359" r:id="rId4"/>
  </hyperlinks>
  <printOptions headings="1" gridLines="1"/>
  <pageMargins left="0.5" right="0.5" top="0.5" bottom="0.5" header="0.25" footer="0.25"/>
  <pageSetup scale="80" fitToHeight="6" orientation="landscape" cellComments="asDisplayed" r:id="rId5"/>
  <headerFooter alignWithMargins="0">
    <oddHeader>&amp;R&amp;P of &amp;N</oddHeader>
    <oddFooter>&amp;L&amp;Z&amp;F &amp;A&amp;R&amp;D &amp;T</oddFooter>
  </headerFooter>
  <rowBreaks count="8" manualBreakCount="8">
    <brk id="39" max="16383" man="1"/>
    <brk id="69" max="16383" man="1"/>
    <brk id="100" max="16383" man="1"/>
    <brk id="131" max="16383" man="1"/>
    <brk id="165" max="16383" man="1"/>
    <brk id="208" max="16383" man="1"/>
    <brk id="331" max="25" man="1"/>
    <brk id="343" max="25" man="1"/>
  </rowBreaks>
  <drawing r:id="rId6"/>
  <legacyDrawing r:id="rId7"/>
  <mc:AlternateContent xmlns:mc="http://schemas.openxmlformats.org/markup-compatibility/2006">
    <mc:Choice Requires="x14">
      <controls>
        <mc:AlternateContent xmlns:mc="http://schemas.openxmlformats.org/markup-compatibility/2006">
          <mc:Choice Requires="x14">
            <control shapeId="5178" r:id="rId8" name="Scroll Bar 58">
              <controlPr defaultSize="0" autoPict="0">
                <anchor moveWithCells="1">
                  <from>
                    <xdr:col>81</xdr:col>
                    <xdr:colOff>38100</xdr:colOff>
                    <xdr:row>473</xdr:row>
                    <xdr:rowOff>38100</xdr:rowOff>
                  </from>
                  <to>
                    <xdr:col>84</xdr:col>
                    <xdr:colOff>190500</xdr:colOff>
                    <xdr:row>474</xdr:row>
                    <xdr:rowOff>142875</xdr:rowOff>
                  </to>
                </anchor>
              </controlPr>
            </control>
          </mc:Choice>
        </mc:AlternateContent>
        <mc:AlternateContent xmlns:mc="http://schemas.openxmlformats.org/markup-compatibility/2006">
          <mc:Choice Requires="x14">
            <control shapeId="5179" r:id="rId9" name="Scroll Bar 59">
              <controlPr defaultSize="0" autoPict="0">
                <anchor moveWithCells="1">
                  <from>
                    <xdr:col>88</xdr:col>
                    <xdr:colOff>19050</xdr:colOff>
                    <xdr:row>473</xdr:row>
                    <xdr:rowOff>28575</xdr:rowOff>
                  </from>
                  <to>
                    <xdr:col>91</xdr:col>
                    <xdr:colOff>180975</xdr:colOff>
                    <xdr:row>474</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101</vt:i4>
      </vt:variant>
    </vt:vector>
  </HeadingPairs>
  <TitlesOfParts>
    <vt:vector size="104" baseType="lpstr">
      <vt:lpstr>Sheet1_ND_SI</vt:lpstr>
      <vt:lpstr>Sheet1_ND_Inch</vt:lpstr>
      <vt:lpstr>Sheet1_MN_Inch</vt:lpstr>
      <vt:lpstr>Sheet1_MN_Inch!Alfalfa</vt:lpstr>
      <vt:lpstr>Sheet1_ND_Inch!Alfalfa</vt:lpstr>
      <vt:lpstr>Sheet1_ND_SI!Alfalfa</vt:lpstr>
      <vt:lpstr>Sheet1_MN_Inch!Alfalfa_Cut_1</vt:lpstr>
      <vt:lpstr>Sheet1_ND_Inch!Alfalfa_Cut_1</vt:lpstr>
      <vt:lpstr>Sheet1_ND_SI!Alfalfa_Cut_1</vt:lpstr>
      <vt:lpstr>Sheet1_MN_Inch!Alfalfa_Cut_2</vt:lpstr>
      <vt:lpstr>Sheet1_ND_Inch!Alfalfa_Cut_2</vt:lpstr>
      <vt:lpstr>Sheet1_ND_SI!Alfalfa_Cut_2</vt:lpstr>
      <vt:lpstr>Sheet1_MN_Inch!Alfalfa_Cut_3</vt:lpstr>
      <vt:lpstr>Sheet1_ND_Inch!Alfalfa_Cut_3</vt:lpstr>
      <vt:lpstr>Sheet1_ND_SI!Alfalfa_Cut_3</vt:lpstr>
      <vt:lpstr>Sheet1_MN_Inch!Alfalfa_Cuts</vt:lpstr>
      <vt:lpstr>Sheet1_ND_Inch!Alfalfa_Cuts</vt:lpstr>
      <vt:lpstr>Sheet1_ND_SI!Alfalfa_Cuts</vt:lpstr>
      <vt:lpstr>Sheet1_MN_Inch!Any_Other_Crops</vt:lpstr>
      <vt:lpstr>Sheet1_MN_Inch!AWHC</vt:lpstr>
      <vt:lpstr>Sheet1_ND_Inch!AWHC</vt:lpstr>
      <vt:lpstr>Sheet1_ND_SI!AWHC</vt:lpstr>
      <vt:lpstr>Sheet1_MN_Inch!AWHCj</vt:lpstr>
      <vt:lpstr>Sheet1_ND_Inch!AWHCj</vt:lpstr>
      <vt:lpstr>Sheet1_ND_SI!AWHCj</vt:lpstr>
      <vt:lpstr>Sheet1_MN_Inch!AWHCsite</vt:lpstr>
      <vt:lpstr>Sheet1_ND_Inch!AWHCsite</vt:lpstr>
      <vt:lpstr>Sheet1_ND_SI!AWHCsite</vt:lpstr>
      <vt:lpstr>Sheet1_ND_Inch!Barley</vt:lpstr>
      <vt:lpstr>Sheet1_ND_SI!Barley</vt:lpstr>
      <vt:lpstr>Sheet1_MN_Inch!Chart_Interval_Width</vt:lpstr>
      <vt:lpstr>Sheet1_ND_Inch!Chart_Interval_Width</vt:lpstr>
      <vt:lpstr>Sheet1_ND_SI!Chart_Interval_Width</vt:lpstr>
      <vt:lpstr>Sheet1_MN_Inch!Chart_Start_Date</vt:lpstr>
      <vt:lpstr>Sheet1_ND_Inch!Chart_Start_Date</vt:lpstr>
      <vt:lpstr>Sheet1_ND_SI!Chart_Start_Date</vt:lpstr>
      <vt:lpstr>Sheet1_MN_Inch!Charts</vt:lpstr>
      <vt:lpstr>Sheet1_ND_Inch!Charts</vt:lpstr>
      <vt:lpstr>Sheet1_ND_SI!Charts</vt:lpstr>
      <vt:lpstr>Sheet1_MN_Inch!Corn</vt:lpstr>
      <vt:lpstr>Sheet1_ND_Inch!Corn</vt:lpstr>
      <vt:lpstr>Sheet1_ND_SI!Corn</vt:lpstr>
      <vt:lpstr>Sheet1_MN_Inch!Crop</vt:lpstr>
      <vt:lpstr>Sheet1_ND_Inch!Crop</vt:lpstr>
      <vt:lpstr>Sheet1_ND_SI!Crop</vt:lpstr>
      <vt:lpstr>Sheet1_MN_Inch!CropInfo</vt:lpstr>
      <vt:lpstr>Sheet1_ND_Inch!CropInfo</vt:lpstr>
      <vt:lpstr>Sheet1_ND_SI!CropInfo</vt:lpstr>
      <vt:lpstr>Sheet1_MN_Inch!Crops_and_Soils</vt:lpstr>
      <vt:lpstr>Sheet1_ND_Inch!Crops_and_Soils</vt:lpstr>
      <vt:lpstr>Sheet1_ND_SI!Crops_and_Soils</vt:lpstr>
      <vt:lpstr>Sheet1_MN_Inch!dZj</vt:lpstr>
      <vt:lpstr>Sheet1_ND_Inch!dZj</vt:lpstr>
      <vt:lpstr>Sheet1_ND_SI!dZj</vt:lpstr>
      <vt:lpstr>Sheet1_MN_Inch!Emergence</vt:lpstr>
      <vt:lpstr>Sheet1_ND_Inch!Emergence</vt:lpstr>
      <vt:lpstr>Sheet1_ND_SI!Emergence</vt:lpstr>
      <vt:lpstr>Sheet1_MN_Inch!ET_Tables</vt:lpstr>
      <vt:lpstr>Sheet1_ND_Inch!ET_Tables</vt:lpstr>
      <vt:lpstr>Sheet1_ND_SI!ET_Tables</vt:lpstr>
      <vt:lpstr>Sheet1_MN_Inch!Field_Beans</vt:lpstr>
      <vt:lpstr>Sheet1_MN_Inch!Kacr0</vt:lpstr>
      <vt:lpstr>Sheet1_ND_Inch!Kacr0</vt:lpstr>
      <vt:lpstr>Sheet1_ND_SI!Kacr0</vt:lpstr>
      <vt:lpstr>Sheet1_MN_Inch!MAD</vt:lpstr>
      <vt:lpstr>Sheet1_ND_Inch!MAD</vt:lpstr>
      <vt:lpstr>Sheet1_ND_SI!MAD</vt:lpstr>
      <vt:lpstr>Sheet1_ND_Inch!Pinto_Bean</vt:lpstr>
      <vt:lpstr>Sheet1_ND_SI!Pinto_Bean</vt:lpstr>
      <vt:lpstr>Sheet1_MN_Inch!Potato</vt:lpstr>
      <vt:lpstr>Sheet1_ND_Inch!Potato</vt:lpstr>
      <vt:lpstr>Sheet1_ND_SI!Potato</vt:lpstr>
      <vt:lpstr>Sheet1_MN_Inch!Print_Titles</vt:lpstr>
      <vt:lpstr>Sheet1_ND_Inch!Print_Titles</vt:lpstr>
      <vt:lpstr>Sheet1_ND_SI!Print_Titles</vt:lpstr>
      <vt:lpstr>Sheet1_MN_Inch!RZinitial</vt:lpstr>
      <vt:lpstr>Sheet1_ND_Inch!RZinitial</vt:lpstr>
      <vt:lpstr>Sheet1_ND_SI!RZinitial</vt:lpstr>
      <vt:lpstr>Sheet1_MN_Inch!RZmax</vt:lpstr>
      <vt:lpstr>Sheet1_ND_Inch!RZmax</vt:lpstr>
      <vt:lpstr>Sheet1_ND_SI!RZmax</vt:lpstr>
      <vt:lpstr>Sheet1_MN_Inch!SoilProp</vt:lpstr>
      <vt:lpstr>Sheet1_ND_Inch!SoilProp</vt:lpstr>
      <vt:lpstr>Sheet1_ND_SI!SoilProp</vt:lpstr>
      <vt:lpstr>Sheet1_MN_Inch!Soybean</vt:lpstr>
      <vt:lpstr>Sheet1_ND_Inch!Soybean</vt:lpstr>
      <vt:lpstr>Sheet1_ND_SI!Soybean</vt:lpstr>
      <vt:lpstr>Sheet1_MN_Inch!Spring_Wheat</vt:lpstr>
      <vt:lpstr>Sheet1_ND_Inch!Spring_Wheat</vt:lpstr>
      <vt:lpstr>Sheet1_ND_SI!Spring_Wheat</vt:lpstr>
      <vt:lpstr>Sheet1_MN_Inch!Sugar_Beet</vt:lpstr>
      <vt:lpstr>Sheet1_ND_Inch!Sugar_Beet</vt:lpstr>
      <vt:lpstr>Sheet1_ND_SI!Sugar_Beet</vt:lpstr>
      <vt:lpstr>Sheet1_ND_Inch!Sunflower</vt:lpstr>
      <vt:lpstr>Sheet1_ND_SI!Sunflower</vt:lpstr>
      <vt:lpstr>Sheet1_MN_Inch!SWDPcritical</vt:lpstr>
      <vt:lpstr>Sheet1_ND_Inch!SWDPcritical</vt:lpstr>
      <vt:lpstr>Sheet1_ND_SI!SWDPcritical</vt:lpstr>
      <vt:lpstr>Sheet1_MN_Inch!tacr</vt:lpstr>
      <vt:lpstr>Sheet1_ND_Inch!tacr</vt:lpstr>
      <vt:lpstr>Sheet1_ND_SI!tacr</vt:lpstr>
      <vt:lpstr>Sheet1_MN_Inch!Zbj</vt:lpstr>
      <vt:lpstr>Sheet1_ND_Inch!Zbj</vt:lpstr>
      <vt:lpstr>Sheet1_ND_SI!Zbj</vt:lpstr>
    </vt:vector>
  </TitlesOfParts>
  <Company>Ag &amp; Biosystems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Steele</dc:creator>
  <cp:lastModifiedBy>Melanie Ziegler</cp:lastModifiedBy>
  <cp:lastPrinted>2012-04-25T13:23:22Z</cp:lastPrinted>
  <dcterms:created xsi:type="dcterms:W3CDTF">2006-06-01T18:08:01Z</dcterms:created>
  <dcterms:modified xsi:type="dcterms:W3CDTF">2017-05-04T17:27:10Z</dcterms:modified>
</cp:coreProperties>
</file>